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PU\DSCR.O-0\Libre\Publications\1 - Bilans annuels\Bilan 2023\DDT\"/>
    </mc:Choice>
  </mc:AlternateContent>
  <bookViews>
    <workbookView xWindow="0" yWindow="0" windowWidth="16380" windowHeight="8190" tabRatio="827"/>
  </bookViews>
  <sheets>
    <sheet name="Couv" sheetId="96" r:id="rId1"/>
    <sheet name="P blanche" sheetId="2" r:id="rId2"/>
    <sheet name="Sommaire" sheetId="3" r:id="rId3"/>
    <sheet name="Page 4" sheetId="4" r:id="rId4"/>
    <sheet name="Page 5" sheetId="5" r:id="rId5"/>
    <sheet name="Page 6" sheetId="6" r:id="rId6"/>
    <sheet name="Page 7" sheetId="7" r:id="rId7"/>
    <sheet name="Page 8" sheetId="106" r:id="rId8"/>
    <sheet name="Page 9" sheetId="9" r:id="rId9"/>
    <sheet name="Page 10" sheetId="10" r:id="rId10"/>
    <sheet name="Page 11" sheetId="11" r:id="rId11"/>
    <sheet name="Page 12" sheetId="12" r:id="rId12"/>
    <sheet name="Page 13" sheetId="13" r:id="rId13"/>
    <sheet name="Page 14" sheetId="14" r:id="rId14"/>
    <sheet name="Page 15" sheetId="15" r:id="rId15"/>
    <sheet name="Page 16" sheetId="16" r:id="rId16"/>
    <sheet name="Page 17" sheetId="17" r:id="rId17"/>
    <sheet name="Page 18" sheetId="18" r:id="rId18"/>
    <sheet name="Page 19" sheetId="19" r:id="rId19"/>
    <sheet name="Page 20" sheetId="20" r:id="rId20"/>
    <sheet name="Page 21" sheetId="21" r:id="rId21"/>
    <sheet name="Page 22" sheetId="22" r:id="rId22"/>
    <sheet name="Page 23" sheetId="23" r:id="rId23"/>
    <sheet name="Page 24" sheetId="24" r:id="rId24"/>
    <sheet name="Page 25" sheetId="25" r:id="rId25"/>
    <sheet name="Page 26" sheetId="115" r:id="rId26"/>
    <sheet name="Page 27" sheetId="116" r:id="rId27"/>
    <sheet name="Page 28" sheetId="117" r:id="rId28"/>
    <sheet name="Page 29" sheetId="118" r:id="rId29"/>
    <sheet name="Page 30" sheetId="31" r:id="rId30"/>
    <sheet name="Page 31" sheetId="30" r:id="rId31"/>
    <sheet name="Page 32" sheetId="119" r:id="rId32"/>
    <sheet name="Page 33" sheetId="33" r:id="rId33"/>
    <sheet name="Page 34" sheetId="34" r:id="rId34"/>
    <sheet name="Page 35" sheetId="35" r:id="rId35"/>
    <sheet name="Page 36" sheetId="37" r:id="rId36"/>
    <sheet name="Page 37" sheetId="38" r:id="rId37"/>
    <sheet name="Page 38" sheetId="39" r:id="rId38"/>
    <sheet name="Page 39" sheetId="40" r:id="rId39"/>
    <sheet name="Page 40" sheetId="113" r:id="rId40"/>
    <sheet name="Page 41" sheetId="107" r:id="rId41"/>
    <sheet name="Page 42" sheetId="120" r:id="rId42"/>
    <sheet name="Page 43" sheetId="122" r:id="rId43"/>
    <sheet name="Page 44 " sheetId="121" r:id="rId44"/>
    <sheet name="Page 45" sheetId="123" r:id="rId45"/>
    <sheet name="Page 46" sheetId="46" r:id="rId46"/>
    <sheet name="Page 47" sheetId="47" r:id="rId47"/>
    <sheet name="Page 48" sheetId="104" r:id="rId48"/>
    <sheet name="Page 49" sheetId="105" r:id="rId49"/>
    <sheet name="Page 50" sheetId="50" r:id="rId50"/>
    <sheet name="Page 51" sheetId="51" r:id="rId51"/>
    <sheet name="Page 52" sheetId="99" r:id="rId52"/>
    <sheet name="Page 53" sheetId="98" r:id="rId53"/>
    <sheet name="Page 54" sheetId="53" r:id="rId54"/>
    <sheet name="Page 55" sheetId="54" r:id="rId55"/>
    <sheet name="Page 56" sheetId="55" r:id="rId56"/>
    <sheet name="Page 57" sheetId="56" r:id="rId57"/>
    <sheet name="Page 58" sheetId="57" r:id="rId58"/>
    <sheet name="Page 59" sheetId="58" r:id="rId59"/>
    <sheet name="Page 60" sheetId="59" r:id="rId60"/>
    <sheet name="Page 61" sheetId="60" r:id="rId61"/>
    <sheet name="Page 62" sheetId="61" r:id="rId62"/>
    <sheet name="Page 63" sheetId="62" r:id="rId63"/>
    <sheet name="Page 64" sheetId="63" r:id="rId64"/>
    <sheet name="Page 65" sheetId="64" r:id="rId65"/>
    <sheet name="Page 66" sheetId="65" r:id="rId66"/>
    <sheet name="Page 67" sheetId="66" r:id="rId67"/>
    <sheet name="Page 68" sheetId="67" r:id="rId68"/>
    <sheet name="Page 69" sheetId="112" r:id="rId69"/>
    <sheet name="Page 70" sheetId="69" r:id="rId70"/>
    <sheet name="Page 71" sheetId="70" r:id="rId71"/>
    <sheet name="Page 72" sheetId="71" r:id="rId72"/>
    <sheet name="Page 73" sheetId="72" r:id="rId73"/>
    <sheet name="Page 74" sheetId="73" r:id="rId74"/>
    <sheet name="Page 75" sheetId="74" r:id="rId75"/>
    <sheet name="Page 76" sheetId="75" r:id="rId76"/>
    <sheet name="Page 77" sheetId="76" r:id="rId77"/>
    <sheet name="Page 78" sheetId="77" r:id="rId78"/>
    <sheet name="Page 79" sheetId="78" r:id="rId79"/>
    <sheet name="Page 80" sheetId="79" r:id="rId80"/>
    <sheet name="Page 81" sheetId="80" r:id="rId81"/>
    <sheet name="Page 82" sheetId="81" r:id="rId82"/>
    <sheet name="Page 83" sheetId="82" r:id="rId83"/>
    <sheet name="Page 84" sheetId="83" r:id="rId84"/>
    <sheet name="Page 85" sheetId="84" r:id="rId85"/>
    <sheet name="Page 86" sheetId="85" r:id="rId86"/>
    <sheet name="Page 87" sheetId="86" r:id="rId87"/>
    <sheet name="Page 88" sheetId="87" r:id="rId88"/>
    <sheet name="Page 89" sheetId="88" r:id="rId89"/>
    <sheet name="Page 90" sheetId="89" r:id="rId90"/>
    <sheet name="Page 91" sheetId="90" r:id="rId91"/>
    <sheet name="Page 92" sheetId="91" r:id="rId92"/>
    <sheet name="Page 93" sheetId="92" r:id="rId93"/>
    <sheet name="Page 94" sheetId="100" r:id="rId94"/>
    <sheet name="Page blanche  " sheetId="101" r:id="rId95"/>
    <sheet name="Dos" sheetId="94" r:id="rId96"/>
  </sheets>
  <definedNames>
    <definedName name="pooo" localSheetId="31">#REF!</definedName>
    <definedName name="pooo" localSheetId="41">#REF!</definedName>
    <definedName name="pooo" localSheetId="42">#REF!</definedName>
    <definedName name="pooo" localSheetId="43">#REF!</definedName>
    <definedName name="pooo" localSheetId="44">#REF!</definedName>
    <definedName name="pooo">#REF!</definedName>
    <definedName name="RSTAT_ARM" localSheetId="26">#REF!</definedName>
    <definedName name="RSTAT_ARM" localSheetId="27">#REF!</definedName>
    <definedName name="RSTAT_ARM" localSheetId="28">#REF!</definedName>
    <definedName name="RSTAT_ARM" localSheetId="29">#REF!</definedName>
    <definedName name="RSTAT_ARM" localSheetId="30">#REF!</definedName>
    <definedName name="RSTAT_ARM" localSheetId="31">#REF!</definedName>
    <definedName name="RSTAT_ARM" localSheetId="32">#REF!</definedName>
    <definedName name="RSTAT_ARM" localSheetId="33">#REF!</definedName>
    <definedName name="RSTAT_ARM" localSheetId="34">#REF!</definedName>
    <definedName name="RSTAT_ARM" localSheetId="35">#REF!</definedName>
    <definedName name="RSTAT_ARM" localSheetId="36">#REF!</definedName>
    <definedName name="RSTAT_ARM" localSheetId="37">#REF!</definedName>
    <definedName name="RSTAT_ARM" localSheetId="38">#REF!</definedName>
    <definedName name="RSTAT_ARM" localSheetId="39">#REF!</definedName>
    <definedName name="RSTAT_ARM" localSheetId="40">#REF!</definedName>
    <definedName name="RSTAT_ARM" localSheetId="41">#REF!</definedName>
    <definedName name="RSTAT_ARM" localSheetId="42">#REF!</definedName>
    <definedName name="RSTAT_ARM" localSheetId="43">#REF!</definedName>
    <definedName name="RSTAT_ARM" localSheetId="44">#REF!</definedName>
    <definedName name="RSTAT_ARM" localSheetId="45">#REF!</definedName>
    <definedName name="RSTAT_ARM" localSheetId="46">#REF!</definedName>
    <definedName name="RSTAT_ARM" localSheetId="47">#REF!</definedName>
    <definedName name="RSTAT_ARM" localSheetId="48">#REF!</definedName>
    <definedName name="RSTAT_ARM" localSheetId="51">#REF!</definedName>
    <definedName name="RSTAT_ARM" localSheetId="52">#REF!</definedName>
    <definedName name="RSTAT_ARM" localSheetId="53">#REF!</definedName>
    <definedName name="RSTAT_ARM" localSheetId="54">#REF!</definedName>
    <definedName name="RSTAT_ARM" localSheetId="55">#REF!</definedName>
    <definedName name="RSTAT_ARM" localSheetId="56">#REF!</definedName>
    <definedName name="RSTAT_ARM" localSheetId="57">#REF!</definedName>
    <definedName name="RSTAT_ARM" localSheetId="58">#REF!</definedName>
    <definedName name="RSTAT_ARM" localSheetId="59">#REF!</definedName>
    <definedName name="RSTAT_ARM" localSheetId="60">#REF!</definedName>
    <definedName name="RSTAT_ARM" localSheetId="61">#REF!</definedName>
    <definedName name="RSTAT_ARM" localSheetId="62">#REF!</definedName>
    <definedName name="RSTAT_ARM" localSheetId="68">#REF!</definedName>
    <definedName name="RSTAT_ARM" localSheetId="70">#REF!</definedName>
    <definedName name="RSTAT_ARM" localSheetId="72">#REF!</definedName>
    <definedName name="RSTAT_ARM" localSheetId="75">#REF!</definedName>
    <definedName name="RSTAT_ARM" localSheetId="76">#REF!</definedName>
    <definedName name="RSTAT_ARM" localSheetId="7">#REF!</definedName>
    <definedName name="RSTAT_ARM" localSheetId="90">#REF!</definedName>
    <definedName name="RSTAT_ARM" localSheetId="93">#REF!</definedName>
    <definedName name="RSTAT_ARM">#REF!</definedName>
    <definedName name="RSTAT_COM" localSheetId="26">#REF!</definedName>
    <definedName name="RSTAT_COM" localSheetId="27">#REF!</definedName>
    <definedName name="RSTAT_COM" localSheetId="28">#REF!</definedName>
    <definedName name="RSTAT_COM" localSheetId="29">#REF!</definedName>
    <definedName name="RSTAT_COM" localSheetId="30">#REF!</definedName>
    <definedName name="RSTAT_COM" localSheetId="31">#REF!</definedName>
    <definedName name="RSTAT_COM" localSheetId="32">#REF!</definedName>
    <definedName name="RSTAT_COM" localSheetId="33">#REF!</definedName>
    <definedName name="RSTAT_COM" localSheetId="34">#REF!</definedName>
    <definedName name="RSTAT_COM" localSheetId="35">#REF!</definedName>
    <definedName name="RSTAT_COM" localSheetId="36">#REF!</definedName>
    <definedName name="RSTAT_COM" localSheetId="37">#REF!</definedName>
    <definedName name="RSTAT_COM" localSheetId="38">#REF!</definedName>
    <definedName name="RSTAT_COM" localSheetId="39">#REF!</definedName>
    <definedName name="RSTAT_COM" localSheetId="40">#REF!</definedName>
    <definedName name="RSTAT_COM" localSheetId="41">#REF!</definedName>
    <definedName name="RSTAT_COM" localSheetId="42">#REF!</definedName>
    <definedName name="RSTAT_COM" localSheetId="43">#REF!</definedName>
    <definedName name="RSTAT_COM" localSheetId="44">#REF!</definedName>
    <definedName name="RSTAT_COM" localSheetId="45">#REF!</definedName>
    <definedName name="RSTAT_COM" localSheetId="46">#REF!</definedName>
    <definedName name="RSTAT_COM" localSheetId="47">#REF!</definedName>
    <definedName name="RSTAT_COM" localSheetId="48">#REF!</definedName>
    <definedName name="RSTAT_COM" localSheetId="51">#REF!</definedName>
    <definedName name="RSTAT_COM" localSheetId="52">#REF!</definedName>
    <definedName name="RSTAT_COM" localSheetId="53">#REF!</definedName>
    <definedName name="RSTAT_COM" localSheetId="54">#REF!</definedName>
    <definedName name="RSTAT_COM" localSheetId="55">#REF!</definedName>
    <definedName name="RSTAT_COM" localSheetId="56">#REF!</definedName>
    <definedName name="RSTAT_COM" localSheetId="57">#REF!</definedName>
    <definedName name="RSTAT_COM" localSheetId="58">#REF!</definedName>
    <definedName name="RSTAT_COM" localSheetId="59">#REF!</definedName>
    <definedName name="RSTAT_COM" localSheetId="60">#REF!</definedName>
    <definedName name="RSTAT_COM" localSheetId="61">#REF!</definedName>
    <definedName name="RSTAT_COM" localSheetId="62">#REF!</definedName>
    <definedName name="RSTAT_COM" localSheetId="68">#REF!</definedName>
    <definedName name="RSTAT_COM" localSheetId="70">#REF!</definedName>
    <definedName name="RSTAT_COM" localSheetId="72">#REF!</definedName>
    <definedName name="RSTAT_COM" localSheetId="75">#REF!</definedName>
    <definedName name="RSTAT_COM" localSheetId="76">#REF!</definedName>
    <definedName name="RSTAT_COM" localSheetId="7">#REF!</definedName>
    <definedName name="RSTAT_COM" localSheetId="90">#REF!</definedName>
    <definedName name="RSTAT_COM" localSheetId="93">#REF!</definedName>
    <definedName name="RSTAT_COM">#REF!</definedName>
    <definedName name="RSTAT_DEP" localSheetId="26">#REF!</definedName>
    <definedName name="RSTAT_DEP" localSheetId="27">#REF!</definedName>
    <definedName name="RSTAT_DEP" localSheetId="28">#REF!</definedName>
    <definedName name="RSTAT_DEP" localSheetId="29">#REF!</definedName>
    <definedName name="RSTAT_DEP" localSheetId="30">#REF!</definedName>
    <definedName name="RSTAT_DEP" localSheetId="31">#REF!</definedName>
    <definedName name="RSTAT_DEP" localSheetId="32">#REF!</definedName>
    <definedName name="RSTAT_DEP" localSheetId="33">#REF!</definedName>
    <definedName name="RSTAT_DEP" localSheetId="34">#REF!</definedName>
    <definedName name="RSTAT_DEP" localSheetId="35">#REF!</definedName>
    <definedName name="RSTAT_DEP" localSheetId="36">#REF!</definedName>
    <definedName name="RSTAT_DEP" localSheetId="37">#REF!</definedName>
    <definedName name="RSTAT_DEP" localSheetId="38">#REF!</definedName>
    <definedName name="RSTAT_DEP" localSheetId="39">#REF!</definedName>
    <definedName name="RSTAT_DEP" localSheetId="40">#REF!</definedName>
    <definedName name="RSTAT_DEP" localSheetId="41">#REF!</definedName>
    <definedName name="RSTAT_DEP" localSheetId="42">#REF!</definedName>
    <definedName name="RSTAT_DEP" localSheetId="43">#REF!</definedName>
    <definedName name="RSTAT_DEP" localSheetId="44">#REF!</definedName>
    <definedName name="RSTAT_DEP" localSheetId="45">#REF!</definedName>
    <definedName name="RSTAT_DEP" localSheetId="46">#REF!</definedName>
    <definedName name="RSTAT_DEP" localSheetId="47">#REF!</definedName>
    <definedName name="RSTAT_DEP" localSheetId="48">#REF!</definedName>
    <definedName name="RSTAT_DEP" localSheetId="51">#REF!</definedName>
    <definedName name="RSTAT_DEP" localSheetId="52">#REF!</definedName>
    <definedName name="RSTAT_DEP" localSheetId="53">#REF!</definedName>
    <definedName name="RSTAT_DEP" localSheetId="54">#REF!</definedName>
    <definedName name="RSTAT_DEP" localSheetId="55">#REF!</definedName>
    <definedName name="RSTAT_DEP" localSheetId="56">#REF!</definedName>
    <definedName name="RSTAT_DEP" localSheetId="57">#REF!</definedName>
    <definedName name="RSTAT_DEP" localSheetId="58">#REF!</definedName>
    <definedName name="RSTAT_DEP" localSheetId="59">#REF!</definedName>
    <definedName name="RSTAT_DEP" localSheetId="60">#REF!</definedName>
    <definedName name="RSTAT_DEP" localSheetId="61">#REF!</definedName>
    <definedName name="RSTAT_DEP" localSheetId="62">#REF!</definedName>
    <definedName name="RSTAT_DEP" localSheetId="68">#REF!</definedName>
    <definedName name="RSTAT_DEP" localSheetId="70">#REF!</definedName>
    <definedName name="RSTAT_DEP" localSheetId="72">#REF!</definedName>
    <definedName name="RSTAT_DEP" localSheetId="75">#REF!</definedName>
    <definedName name="RSTAT_DEP" localSheetId="76">#REF!</definedName>
    <definedName name="RSTAT_DEP" localSheetId="7">#REF!</definedName>
    <definedName name="RSTAT_DEP" localSheetId="90">#REF!</definedName>
    <definedName name="RSTAT_DEP" localSheetId="93">#REF!</definedName>
    <definedName name="RSTAT_DEP">#REF!</definedName>
    <definedName name="RSTAT_ZE1990" localSheetId="26">#REF!</definedName>
    <definedName name="RSTAT_ZE1990" localSheetId="27">#REF!</definedName>
    <definedName name="RSTAT_ZE1990" localSheetId="28">#REF!</definedName>
    <definedName name="RSTAT_ZE1990" localSheetId="29">#REF!</definedName>
    <definedName name="RSTAT_ZE1990" localSheetId="30">#REF!</definedName>
    <definedName name="RSTAT_ZE1990" localSheetId="31">#REF!</definedName>
    <definedName name="RSTAT_ZE1990" localSheetId="32">#REF!</definedName>
    <definedName name="RSTAT_ZE1990" localSheetId="33">#REF!</definedName>
    <definedName name="RSTAT_ZE1990" localSheetId="34">#REF!</definedName>
    <definedName name="RSTAT_ZE1990" localSheetId="35">#REF!</definedName>
    <definedName name="RSTAT_ZE1990" localSheetId="36">#REF!</definedName>
    <definedName name="RSTAT_ZE1990" localSheetId="37">#REF!</definedName>
    <definedName name="RSTAT_ZE1990" localSheetId="38">#REF!</definedName>
    <definedName name="RSTAT_ZE1990" localSheetId="39">#REF!</definedName>
    <definedName name="RSTAT_ZE1990" localSheetId="40">#REF!</definedName>
    <definedName name="RSTAT_ZE1990" localSheetId="41">#REF!</definedName>
    <definedName name="RSTAT_ZE1990" localSheetId="42">#REF!</definedName>
    <definedName name="RSTAT_ZE1990" localSheetId="43">#REF!</definedName>
    <definedName name="RSTAT_ZE1990" localSheetId="44">#REF!</definedName>
    <definedName name="RSTAT_ZE1990" localSheetId="45">#REF!</definedName>
    <definedName name="RSTAT_ZE1990" localSheetId="46">#REF!</definedName>
    <definedName name="RSTAT_ZE1990" localSheetId="47">#REF!</definedName>
    <definedName name="RSTAT_ZE1990" localSheetId="48">#REF!</definedName>
    <definedName name="RSTAT_ZE1990" localSheetId="51">#REF!</definedName>
    <definedName name="RSTAT_ZE1990" localSheetId="52">#REF!</definedName>
    <definedName name="RSTAT_ZE1990" localSheetId="53">#REF!</definedName>
    <definedName name="RSTAT_ZE1990" localSheetId="54">#REF!</definedName>
    <definedName name="RSTAT_ZE1990" localSheetId="55">#REF!</definedName>
    <definedName name="RSTAT_ZE1990" localSheetId="56">#REF!</definedName>
    <definedName name="RSTAT_ZE1990" localSheetId="57">#REF!</definedName>
    <definedName name="RSTAT_ZE1990" localSheetId="58">#REF!</definedName>
    <definedName name="RSTAT_ZE1990" localSheetId="59">#REF!</definedName>
    <definedName name="RSTAT_ZE1990" localSheetId="60">#REF!</definedName>
    <definedName name="RSTAT_ZE1990" localSheetId="61">#REF!</definedName>
    <definedName name="RSTAT_ZE1990" localSheetId="62">#REF!</definedName>
    <definedName name="RSTAT_ZE1990" localSheetId="68">#REF!</definedName>
    <definedName name="RSTAT_ZE1990" localSheetId="70">#REF!</definedName>
    <definedName name="RSTAT_ZE1990" localSheetId="72">#REF!</definedName>
    <definedName name="RSTAT_ZE1990" localSheetId="75">#REF!</definedName>
    <definedName name="RSTAT_ZE1990" localSheetId="76">#REF!</definedName>
    <definedName name="RSTAT_ZE1990" localSheetId="7">#REF!</definedName>
    <definedName name="RSTAT_ZE1990" localSheetId="90">#REF!</definedName>
    <definedName name="RSTAT_ZE1990" localSheetId="93">#REF!</definedName>
    <definedName name="RSTAT_ZE1990">#REF!</definedName>
    <definedName name="_xlnm.Print_Area" localSheetId="0">Couv!$A$1:$I$40</definedName>
    <definedName name="_xlnm.Print_Area" localSheetId="95">Dos!$A$1:$I$40</definedName>
    <definedName name="_xlnm.Print_Area" localSheetId="1">'P blanche'!$A$1:$H$58</definedName>
    <definedName name="_xlnm.Print_Area" localSheetId="9">'Page 10'!$B$1:$K$56</definedName>
    <definedName name="_xlnm.Print_Area" localSheetId="10">'Page 11'!$B$1:$K$55</definedName>
    <definedName name="_xlnm.Print_Area" localSheetId="11">'Page 12'!$B$1:$K$23</definedName>
    <definedName name="_xlnm.Print_Area" localSheetId="12">'Page 13'!$B$1:$L$77</definedName>
    <definedName name="_xlnm.Print_Area" localSheetId="13">'Page 14'!$B$1:$L$74</definedName>
    <definedName name="_xlnm.Print_Area" localSheetId="14">'Page 15'!$B$1:$L$76</definedName>
    <definedName name="_xlnm.Print_Area" localSheetId="15">'Page 16'!$B$1:$L$75</definedName>
    <definedName name="_xlnm.Print_Area" localSheetId="16">'Page 17'!$B$1:$L$74</definedName>
    <definedName name="_xlnm.Print_Area" localSheetId="17">'Page 18'!$B$1:$L$47</definedName>
    <definedName name="_xlnm.Print_Area" localSheetId="18">'Page 19'!$B$1:$L$55</definedName>
    <definedName name="_xlnm.Print_Area" localSheetId="19">'Page 20'!$B$1:$L$73</definedName>
    <definedName name="_xlnm.Print_Area" localSheetId="20">'Page 21'!$B$1:$L$73</definedName>
    <definedName name="_xlnm.Print_Area" localSheetId="21">'Page 22'!$B$1:$L$72</definedName>
    <definedName name="_xlnm.Print_Area" localSheetId="22">'Page 23'!$B$1:$L$70</definedName>
    <definedName name="_xlnm.Print_Area" localSheetId="23">'Page 24'!$B$1:$L$61</definedName>
    <definedName name="_xlnm.Print_Area" localSheetId="24">'Page 25'!$B$1:$L$47</definedName>
    <definedName name="_xlnm.Print_Area" localSheetId="25">'Page 26'!$B$1:$K$66</definedName>
    <definedName name="_xlnm.Print_Area" localSheetId="26">'Page 27'!$B$1:$H$65</definedName>
    <definedName name="_xlnm.Print_Area" localSheetId="27">'Page 28'!$B$1:$K$69</definedName>
    <definedName name="_xlnm.Print_Area" localSheetId="28">'Page 29'!$B$1:$H$68</definedName>
    <definedName name="_xlnm.Print_Area" localSheetId="29">'Page 30'!$B$1:$H$61</definedName>
    <definedName name="_xlnm.Print_Area" localSheetId="30">'Page 31'!$B$1:$H$57</definedName>
    <definedName name="_xlnm.Print_Area" localSheetId="31">'Page 32'!$B$1:$H$57</definedName>
    <definedName name="_xlnm.Print_Area" localSheetId="32">'Page 33'!$B$1:$F$26</definedName>
    <definedName name="_xlnm.Print_Area" localSheetId="33">'Page 34'!$B$1:$F$26</definedName>
    <definedName name="_xlnm.Print_Area" localSheetId="34">'Page 35'!$B$1:$F$26</definedName>
    <definedName name="_xlnm.Print_Area" localSheetId="35">'Page 36'!$B$1:$F$27</definedName>
    <definedName name="_xlnm.Print_Area" localSheetId="36">'Page 37'!$B$1:$H$56</definedName>
    <definedName name="_xlnm.Print_Area" localSheetId="37">'Page 38'!$A$1:$H$57</definedName>
    <definedName name="_xlnm.Print_Area" localSheetId="38">'Page 39'!$B$1:$H$56</definedName>
    <definedName name="_xlnm.Print_Area" localSheetId="3">'Page 4'!$B$1:$I$65</definedName>
    <definedName name="_xlnm.Print_Area" localSheetId="39">'Page 40'!$B$1:$H$57</definedName>
    <definedName name="_xlnm.Print_Area" localSheetId="40">'Page 41'!$B$1:$H$56</definedName>
    <definedName name="_xlnm.Print_Area" localSheetId="41">'Page 42'!$B$1:$H$57</definedName>
    <definedName name="_xlnm.Print_Area" localSheetId="42">'Page 43'!$B$1:$H$57</definedName>
    <definedName name="_xlnm.Print_Area" localSheetId="43">'Page 44 '!$B$1:$H$57</definedName>
    <definedName name="_xlnm.Print_Area" localSheetId="44">'Page 45'!$B$1:$H$57</definedName>
    <definedName name="_xlnm.Print_Area" localSheetId="45">'Page 46'!$B$1:$H$56</definedName>
    <definedName name="_xlnm.Print_Area" localSheetId="46">'Page 47'!$B$1:$H$56</definedName>
    <definedName name="_xlnm.Print_Area" localSheetId="47">'Page 48'!$B$1:$H$57</definedName>
    <definedName name="_xlnm.Print_Area" localSheetId="48">'Page 49'!$B$1:$H$57</definedName>
    <definedName name="_xlnm.Print_Area" localSheetId="4">'Page 5'!$B$1:$G$61</definedName>
    <definedName name="_xlnm.Print_Area" localSheetId="49">'Page 50'!$B$1:$G$17</definedName>
    <definedName name="_xlnm.Print_Area" localSheetId="50">'Page 51'!$B$1:$J$62</definedName>
    <definedName name="_xlnm.Print_Area" localSheetId="51">'Page 52'!$B$1:$J$63</definedName>
    <definedName name="_xlnm.Print_Area" localSheetId="52">'Page 53'!$B$1:$J$62</definedName>
    <definedName name="_xlnm.Print_Area" localSheetId="53">'Page 54'!$B$1:$J$63</definedName>
    <definedName name="_xlnm.Print_Area" localSheetId="54">'Page 55'!$B$1:$J$62</definedName>
    <definedName name="_xlnm.Print_Area" localSheetId="55">'Page 56'!$B$1:$J$62</definedName>
    <definedName name="_xlnm.Print_Area" localSheetId="56">'Page 57'!$B$1:$J$63</definedName>
    <definedName name="_xlnm.Print_Area" localSheetId="57">'Page 58'!$B$1:$J$63</definedName>
    <definedName name="_xlnm.Print_Area" localSheetId="58">'Page 59'!$B$1:$J$63</definedName>
    <definedName name="_xlnm.Print_Area" localSheetId="5">'Page 6'!$B$1:$I$26</definedName>
    <definedName name="_xlnm.Print_Area" localSheetId="59">'Page 60'!$B$1:$J$63</definedName>
    <definedName name="_xlnm.Print_Area" localSheetId="60">'Page 61'!$B$1:$J$63</definedName>
    <definedName name="_xlnm.Print_Area" localSheetId="61">'Page 62'!$B$1:$J$62</definedName>
    <definedName name="_xlnm.Print_Area" localSheetId="62">'Page 63'!$B$1:$J$63</definedName>
    <definedName name="_xlnm.Print_Area" localSheetId="63">'Page 64'!$B$1:$I$20</definedName>
    <definedName name="_xlnm.Print_Area" localSheetId="64">'Page 65'!$B$1:$I$48</definedName>
    <definedName name="_xlnm.Print_Area" localSheetId="65">'Page 66'!$B$1:$I$52</definedName>
    <definedName name="_xlnm.Print_Area" localSheetId="66">'Page 67'!$B$1:$I$59</definedName>
    <definedName name="_xlnm.Print_Area" localSheetId="67">'Page 68'!$B$1:$I$59</definedName>
    <definedName name="_xlnm.Print_Area" localSheetId="68">'Page 69'!$B$1:$I$38</definedName>
    <definedName name="_xlnm.Print_Area" localSheetId="6">'Page 7'!$B$1:$I$29</definedName>
    <definedName name="_xlnm.Print_Area" localSheetId="69">'Page 70'!$B$1:$I$63</definedName>
    <definedName name="_xlnm.Print_Area" localSheetId="70">'Page 71'!$B$1:$I$33</definedName>
    <definedName name="_xlnm.Print_Area" localSheetId="71">'Page 72'!$B$1:$I$53</definedName>
    <definedName name="_xlnm.Print_Area" localSheetId="72">'Page 73'!$B$1:$I$53</definedName>
    <definedName name="_xlnm.Print_Area" localSheetId="73">'Page 74'!$B$1:$I$55</definedName>
    <definedName name="_xlnm.Print_Area" localSheetId="74">'Page 75'!$B$1:$I$31</definedName>
    <definedName name="_xlnm.Print_Area" localSheetId="75">'Page 76'!$B$1:$I$30</definedName>
    <definedName name="_xlnm.Print_Area" localSheetId="76">'Page 77'!$B$1:$I$31</definedName>
    <definedName name="_xlnm.Print_Area" localSheetId="77">'Page 78'!$B$1:$I$55</definedName>
    <definedName name="_xlnm.Print_Area" localSheetId="78">'Page 79'!$B$1:$G$46</definedName>
    <definedName name="_xlnm.Print_Area" localSheetId="7">'Page 8'!$B$1:$I$48</definedName>
    <definedName name="_xlnm.Print_Area" localSheetId="79">'Page 80'!$B$1:$G$46</definedName>
    <definedName name="_xlnm.Print_Area" localSheetId="80">'Page 81'!$B$1:$G$46</definedName>
    <definedName name="_xlnm.Print_Area" localSheetId="81">'Page 82'!$B$1:$G$42</definedName>
    <definedName name="_xlnm.Print_Area" localSheetId="82">'Page 83'!$B$1:$G$38</definedName>
    <definedName name="_xlnm.Print_Area" localSheetId="83">'Page 84'!$B$1:$G$38</definedName>
    <definedName name="_xlnm.Print_Area" localSheetId="84">'Page 85'!$B$1:$G$37</definedName>
    <definedName name="_xlnm.Print_Area" localSheetId="85">'Page 86'!$B$1:$G$38</definedName>
    <definedName name="_xlnm.Print_Area" localSheetId="86">'Page 87'!$B$1:$G$38</definedName>
    <definedName name="_xlnm.Print_Area" localSheetId="87">'Page 88'!$B$1:$G$38</definedName>
    <definedName name="_xlnm.Print_Area" localSheetId="88">'Page 89'!$B$1:$G$19</definedName>
    <definedName name="_xlnm.Print_Area" localSheetId="8">'Page 9'!$B$1:$I$45</definedName>
    <definedName name="_xlnm.Print_Area" localSheetId="89">'Page 90'!$B$1:$I$56</definedName>
    <definedName name="_xlnm.Print_Area" localSheetId="90">'Page 91'!$B$1:$I$56</definedName>
    <definedName name="_xlnm.Print_Area" localSheetId="91">'Page 92'!$B$1:$R$52</definedName>
    <definedName name="_xlnm.Print_Area" localSheetId="92">'Page 93'!$B$1:$B$62</definedName>
    <definedName name="_xlnm.Print_Area" localSheetId="93">'Page 94'!$A$1:$D$37</definedName>
    <definedName name="_xlnm.Print_Area" localSheetId="94">'Page blanche  '!$A$1:$G$33</definedName>
    <definedName name="_xlnm.Print_Area" localSheetId="2">Sommaire!$B$1:$C$64</definedName>
  </definedNames>
  <calcPr calcId="162913"/>
</workbook>
</file>

<file path=xl/calcChain.xml><?xml version="1.0" encoding="utf-8"?>
<calcChain xmlns="http://schemas.openxmlformats.org/spreadsheetml/2006/main">
  <c r="D64" i="4" l="1"/>
  <c r="I64" i="4" l="1"/>
  <c r="H64" i="4"/>
  <c r="G64" i="4"/>
  <c r="F64" i="4"/>
  <c r="E64" i="4"/>
  <c r="C64" i="4"/>
  <c r="D51" i="91" l="1"/>
  <c r="E10" i="91"/>
  <c r="E51" i="91"/>
  <c r="C23" i="79"/>
  <c r="D23" i="79"/>
  <c r="E23" i="79"/>
  <c r="F23" i="79"/>
  <c r="G23" i="79"/>
  <c r="C23" i="78"/>
  <c r="D23" i="78"/>
  <c r="E23" i="78"/>
  <c r="F23" i="78"/>
  <c r="G23" i="78"/>
  <c r="C43" i="89" l="1"/>
  <c r="D43" i="89"/>
  <c r="E43" i="89"/>
  <c r="F43" i="89"/>
  <c r="G43" i="89"/>
  <c r="H43" i="89"/>
  <c r="I43" i="89"/>
  <c r="C44" i="89"/>
  <c r="D44" i="89"/>
  <c r="E44" i="89"/>
  <c r="F44" i="89"/>
  <c r="G44" i="89"/>
  <c r="H44" i="89"/>
  <c r="I44" i="89"/>
  <c r="C45" i="89"/>
  <c r="D45" i="89"/>
  <c r="E45" i="89"/>
  <c r="F45" i="89"/>
  <c r="G45" i="89"/>
  <c r="H45" i="89"/>
  <c r="I45" i="89"/>
  <c r="C46" i="89"/>
  <c r="D46" i="89"/>
  <c r="E46" i="89"/>
  <c r="F46" i="89"/>
  <c r="G46" i="89"/>
  <c r="H46" i="89"/>
  <c r="I46" i="89"/>
  <c r="C47" i="89"/>
  <c r="D47" i="89"/>
  <c r="E47" i="89"/>
  <c r="F47" i="89"/>
  <c r="G47" i="89"/>
  <c r="H47" i="89"/>
  <c r="I47" i="89"/>
  <c r="C48" i="89"/>
  <c r="D48" i="89"/>
  <c r="E48" i="89"/>
  <c r="F48" i="89"/>
  <c r="G48" i="89"/>
  <c r="H48" i="89"/>
  <c r="I48" i="89"/>
  <c r="C49" i="89"/>
  <c r="D49" i="89"/>
  <c r="E49" i="89"/>
  <c r="F49" i="89"/>
  <c r="G49" i="89"/>
  <c r="H49" i="89"/>
  <c r="I49" i="89"/>
  <c r="C50" i="89"/>
  <c r="D50" i="89"/>
  <c r="E50" i="89"/>
  <c r="F50" i="89"/>
  <c r="G50" i="89"/>
  <c r="H50" i="89"/>
  <c r="I50" i="89"/>
  <c r="C51" i="89"/>
  <c r="D51" i="89"/>
  <c r="E51" i="89"/>
  <c r="F51" i="89"/>
  <c r="G51" i="89"/>
  <c r="H51" i="89"/>
  <c r="I51" i="89"/>
  <c r="C52" i="89"/>
  <c r="D52" i="89"/>
  <c r="E52" i="89"/>
  <c r="F52" i="89"/>
  <c r="G52" i="89"/>
  <c r="H52" i="89"/>
  <c r="I52" i="89"/>
  <c r="C53" i="89"/>
  <c r="D53" i="89"/>
  <c r="E53" i="89"/>
  <c r="F53" i="89"/>
  <c r="G53" i="89"/>
  <c r="H53" i="89"/>
  <c r="I53" i="89"/>
  <c r="F53" i="77" l="1"/>
  <c r="D53" i="73"/>
  <c r="E53" i="73"/>
  <c r="F53" i="73"/>
  <c r="G53" i="73"/>
  <c r="H53" i="73"/>
  <c r="I53" i="73"/>
  <c r="C53" i="73"/>
  <c r="D29" i="73"/>
  <c r="E29" i="73"/>
  <c r="F29" i="73"/>
  <c r="G29" i="73"/>
  <c r="H29" i="73"/>
  <c r="I29" i="73"/>
  <c r="C29" i="73"/>
  <c r="C17" i="74"/>
  <c r="D17" i="74"/>
  <c r="E17" i="74"/>
  <c r="F17" i="74"/>
  <c r="G17" i="74"/>
  <c r="H17" i="74"/>
  <c r="I17" i="74"/>
  <c r="D40" i="71" l="1"/>
  <c r="E40" i="71"/>
  <c r="F40" i="71"/>
  <c r="G40" i="71"/>
  <c r="H40" i="71"/>
  <c r="I40" i="71"/>
  <c r="C40" i="71"/>
  <c r="D28" i="71"/>
  <c r="E28" i="71"/>
  <c r="F28" i="71"/>
  <c r="G28" i="71"/>
  <c r="H28" i="71"/>
  <c r="I28" i="71"/>
  <c r="C28" i="71"/>
  <c r="G30" i="99" l="1"/>
  <c r="H30" i="99"/>
  <c r="I30" i="99"/>
  <c r="J30" i="99"/>
  <c r="D30" i="99"/>
  <c r="E30" i="99"/>
  <c r="F30" i="99"/>
  <c r="C30" i="99"/>
  <c r="C16" i="50"/>
  <c r="D16" i="50"/>
  <c r="E16" i="50"/>
  <c r="F16" i="50"/>
  <c r="F7" i="120" l="1"/>
  <c r="G7" i="120"/>
  <c r="H7" i="120"/>
  <c r="E52" i="113"/>
  <c r="F52" i="113"/>
  <c r="G52" i="113"/>
  <c r="H52" i="113"/>
  <c r="E53" i="121"/>
  <c r="E53" i="107"/>
  <c r="G54" i="40"/>
  <c r="F7" i="40"/>
  <c r="G7" i="40"/>
  <c r="H7" i="40"/>
  <c r="E7" i="40"/>
  <c r="G7" i="31"/>
  <c r="H7" i="31"/>
  <c r="G47" i="19" l="1"/>
  <c r="H47" i="19"/>
  <c r="I47" i="19"/>
  <c r="J47" i="19"/>
  <c r="K47" i="19"/>
  <c r="L47" i="19"/>
  <c r="F47" i="19"/>
  <c r="F48" i="19"/>
  <c r="G25" i="19"/>
  <c r="H25" i="19"/>
  <c r="I25" i="19"/>
  <c r="J25" i="19"/>
  <c r="K25" i="19"/>
  <c r="L25" i="19"/>
  <c r="F25" i="19"/>
  <c r="F23" i="19"/>
  <c r="G23" i="19"/>
  <c r="H23" i="19"/>
  <c r="I23" i="19"/>
  <c r="J23" i="19"/>
  <c r="K23" i="19"/>
  <c r="L23" i="19"/>
  <c r="G45" i="106"/>
  <c r="H45" i="106"/>
  <c r="F45" i="106"/>
  <c r="G35" i="106"/>
  <c r="H35" i="106"/>
  <c r="I35" i="106"/>
  <c r="I45" i="106" s="1"/>
  <c r="F35" i="106"/>
  <c r="G23" i="7"/>
  <c r="H23" i="7"/>
  <c r="I23" i="7"/>
  <c r="F23" i="7"/>
  <c r="E23" i="7"/>
  <c r="C8" i="7"/>
  <c r="D8" i="7"/>
  <c r="E8" i="7"/>
  <c r="Q48" i="91" l="1"/>
  <c r="P48" i="91"/>
  <c r="O48" i="91"/>
  <c r="Q47" i="91"/>
  <c r="P47" i="91"/>
  <c r="O47" i="91"/>
  <c r="Q46" i="91"/>
  <c r="P46" i="91"/>
  <c r="O46" i="91"/>
  <c r="Q49" i="91"/>
  <c r="P49" i="91"/>
  <c r="O49" i="91"/>
  <c r="Q45" i="91"/>
  <c r="P45" i="91"/>
  <c r="O45" i="91"/>
  <c r="R45" i="91" s="1"/>
  <c r="Q44" i="91"/>
  <c r="P44" i="91"/>
  <c r="O44" i="91"/>
  <c r="Q43" i="91"/>
  <c r="P43" i="91"/>
  <c r="O43" i="91"/>
  <c r="R43" i="91" s="1"/>
  <c r="Q42" i="91"/>
  <c r="P42" i="91"/>
  <c r="O42" i="91"/>
  <c r="R42" i="91" s="1"/>
  <c r="O26" i="91"/>
  <c r="F51" i="91"/>
  <c r="O8" i="91"/>
  <c r="I51" i="91"/>
  <c r="Q9" i="91"/>
  <c r="Q8" i="91"/>
  <c r="P9" i="91"/>
  <c r="R9" i="91" s="1"/>
  <c r="P8" i="91"/>
  <c r="O9" i="91"/>
  <c r="N9" i="91"/>
  <c r="N8" i="91"/>
  <c r="C10" i="91"/>
  <c r="N10" i="91" s="1"/>
  <c r="I43" i="77"/>
  <c r="H54" i="105"/>
  <c r="F54" i="105"/>
  <c r="G54" i="105"/>
  <c r="E54" i="105"/>
  <c r="E53" i="105"/>
  <c r="E53" i="46"/>
  <c r="E53" i="123"/>
  <c r="F54" i="46"/>
  <c r="G54" i="46"/>
  <c r="H54" i="46"/>
  <c r="E54" i="46"/>
  <c r="F7" i="39"/>
  <c r="G7" i="39"/>
  <c r="H7" i="39"/>
  <c r="F8" i="7"/>
  <c r="G8" i="7"/>
  <c r="H8" i="7"/>
  <c r="I8" i="7"/>
  <c r="F46" i="19"/>
  <c r="G46" i="19"/>
  <c r="H46" i="19"/>
  <c r="I46" i="19"/>
  <c r="I49" i="19" s="1"/>
  <c r="J46" i="19"/>
  <c r="K46" i="19"/>
  <c r="K49" i="19" s="1"/>
  <c r="L46" i="19"/>
  <c r="L49" i="19"/>
  <c r="L24" i="19"/>
  <c r="J30" i="60"/>
  <c r="H51" i="91"/>
  <c r="J51" i="91"/>
  <c r="K51" i="91"/>
  <c r="L51" i="91"/>
  <c r="M51" i="91"/>
  <c r="H10" i="91"/>
  <c r="D10" i="91"/>
  <c r="O10" i="91"/>
  <c r="I10" i="91"/>
  <c r="Q10" i="91"/>
  <c r="D43" i="80"/>
  <c r="E43" i="80"/>
  <c r="F43" i="80"/>
  <c r="G43" i="80"/>
  <c r="C43" i="80"/>
  <c r="D23" i="80"/>
  <c r="E23" i="80"/>
  <c r="F23" i="80"/>
  <c r="G23" i="80"/>
  <c r="C23" i="80"/>
  <c r="D43" i="79"/>
  <c r="E43" i="79"/>
  <c r="F43" i="79"/>
  <c r="G43" i="79"/>
  <c r="C43" i="79"/>
  <c r="D43" i="78"/>
  <c r="E43" i="78"/>
  <c r="F43" i="78"/>
  <c r="G43" i="78"/>
  <c r="C43" i="78"/>
  <c r="D29" i="77"/>
  <c r="E29" i="77"/>
  <c r="F29" i="77"/>
  <c r="G29" i="77"/>
  <c r="H29" i="77"/>
  <c r="I29" i="77"/>
  <c r="D41" i="77"/>
  <c r="E41" i="77"/>
  <c r="F41" i="77"/>
  <c r="G41" i="77"/>
  <c r="H41" i="77"/>
  <c r="I41" i="77"/>
  <c r="C44" i="77"/>
  <c r="D44" i="77"/>
  <c r="E44" i="77"/>
  <c r="F44" i="77"/>
  <c r="G44" i="77"/>
  <c r="H44" i="77"/>
  <c r="I44" i="77"/>
  <c r="C45" i="77"/>
  <c r="D45" i="77"/>
  <c r="E45" i="77"/>
  <c r="F45" i="77"/>
  <c r="G45" i="77"/>
  <c r="H45" i="77"/>
  <c r="I45" i="77"/>
  <c r="C46" i="77"/>
  <c r="D46" i="77"/>
  <c r="E46" i="77"/>
  <c r="F46" i="77"/>
  <c r="G46" i="77"/>
  <c r="H46" i="77"/>
  <c r="I46" i="77"/>
  <c r="C47" i="77"/>
  <c r="D47" i="77"/>
  <c r="E47" i="77"/>
  <c r="F47" i="77"/>
  <c r="G47" i="77"/>
  <c r="H47" i="77"/>
  <c r="I47" i="77"/>
  <c r="C48" i="77"/>
  <c r="D48" i="77"/>
  <c r="E48" i="77"/>
  <c r="F48" i="77"/>
  <c r="G48" i="77"/>
  <c r="H48" i="77"/>
  <c r="I48" i="77"/>
  <c r="C49" i="77"/>
  <c r="D49" i="77"/>
  <c r="E49" i="77"/>
  <c r="F49" i="77"/>
  <c r="G49" i="77"/>
  <c r="H49" i="77"/>
  <c r="I49" i="77"/>
  <c r="C50" i="77"/>
  <c r="D50" i="77"/>
  <c r="E50" i="77"/>
  <c r="F50" i="77"/>
  <c r="G50" i="77"/>
  <c r="H50" i="77"/>
  <c r="I50" i="77"/>
  <c r="C51" i="77"/>
  <c r="D51" i="77"/>
  <c r="E51" i="77"/>
  <c r="F51" i="77"/>
  <c r="G51" i="77"/>
  <c r="H51" i="77"/>
  <c r="I51" i="77"/>
  <c r="C52" i="77"/>
  <c r="D52" i="77"/>
  <c r="E52" i="77"/>
  <c r="F52" i="77"/>
  <c r="G52" i="77"/>
  <c r="H52" i="77"/>
  <c r="I52" i="77"/>
  <c r="D43" i="77"/>
  <c r="E43" i="77"/>
  <c r="F43" i="77"/>
  <c r="G43" i="77"/>
  <c r="H43" i="77"/>
  <c r="C43" i="77"/>
  <c r="D29" i="76"/>
  <c r="E29" i="76"/>
  <c r="F29" i="76"/>
  <c r="G29" i="76"/>
  <c r="H29" i="76"/>
  <c r="I29" i="76"/>
  <c r="C29" i="76"/>
  <c r="D23" i="76"/>
  <c r="E23" i="76"/>
  <c r="F23" i="76"/>
  <c r="G23" i="76"/>
  <c r="H23" i="76"/>
  <c r="I23" i="76"/>
  <c r="C23" i="76"/>
  <c r="D17" i="76"/>
  <c r="E17" i="76"/>
  <c r="F17" i="76"/>
  <c r="G17" i="76"/>
  <c r="H17" i="76"/>
  <c r="I17" i="76"/>
  <c r="C17" i="76"/>
  <c r="D44" i="73"/>
  <c r="E44" i="73"/>
  <c r="F44" i="73"/>
  <c r="G44" i="73"/>
  <c r="H44" i="73"/>
  <c r="I44" i="73"/>
  <c r="D45" i="73"/>
  <c r="E45" i="73"/>
  <c r="F45" i="73"/>
  <c r="G45" i="73"/>
  <c r="H45" i="73"/>
  <c r="I45" i="73"/>
  <c r="D47" i="73"/>
  <c r="E47" i="73"/>
  <c r="F47" i="73"/>
  <c r="G47" i="73"/>
  <c r="H47" i="73"/>
  <c r="I47" i="73"/>
  <c r="D48" i="73"/>
  <c r="E48" i="73"/>
  <c r="F48" i="73"/>
  <c r="G48" i="73"/>
  <c r="H48" i="73"/>
  <c r="I48" i="73"/>
  <c r="D49" i="73"/>
  <c r="E49" i="73"/>
  <c r="F49" i="73"/>
  <c r="G49" i="73"/>
  <c r="H49" i="73"/>
  <c r="I49" i="73"/>
  <c r="D50" i="73"/>
  <c r="E50" i="73"/>
  <c r="F50" i="73"/>
  <c r="G50" i="73"/>
  <c r="H50" i="73"/>
  <c r="I50" i="73"/>
  <c r="D51" i="73"/>
  <c r="E51" i="73"/>
  <c r="F51" i="73"/>
  <c r="G51" i="73"/>
  <c r="H51" i="73"/>
  <c r="I51" i="73"/>
  <c r="D52" i="73"/>
  <c r="E52" i="73"/>
  <c r="F52" i="73"/>
  <c r="G52" i="73"/>
  <c r="H52" i="73"/>
  <c r="I52" i="73"/>
  <c r="C45" i="73"/>
  <c r="C47" i="73"/>
  <c r="C48" i="73"/>
  <c r="C49" i="73"/>
  <c r="C50" i="73"/>
  <c r="C51" i="73"/>
  <c r="C52" i="73"/>
  <c r="C44" i="73"/>
  <c r="D17" i="73"/>
  <c r="E17" i="73"/>
  <c r="F17" i="73"/>
  <c r="G17" i="73"/>
  <c r="H17" i="73"/>
  <c r="I17" i="73"/>
  <c r="C17" i="73"/>
  <c r="D52" i="72"/>
  <c r="E52" i="72"/>
  <c r="F52" i="72"/>
  <c r="G52" i="72"/>
  <c r="H52" i="72"/>
  <c r="I52" i="72"/>
  <c r="C52" i="72"/>
  <c r="D40" i="72"/>
  <c r="E40" i="72"/>
  <c r="F40" i="72"/>
  <c r="G40" i="72"/>
  <c r="H40" i="72"/>
  <c r="I40" i="72"/>
  <c r="C40" i="72"/>
  <c r="D28" i="72"/>
  <c r="E28" i="72"/>
  <c r="F28" i="72"/>
  <c r="G28" i="72"/>
  <c r="H28" i="72"/>
  <c r="I28" i="72"/>
  <c r="C28" i="72"/>
  <c r="I16" i="72"/>
  <c r="D16" i="72"/>
  <c r="E16" i="72"/>
  <c r="F16" i="72"/>
  <c r="G16" i="72"/>
  <c r="H16" i="72"/>
  <c r="C16" i="72"/>
  <c r="D52" i="71"/>
  <c r="E52" i="71"/>
  <c r="F52" i="71"/>
  <c r="G52" i="71"/>
  <c r="H52" i="71"/>
  <c r="I52" i="71"/>
  <c r="C52" i="71"/>
  <c r="E16" i="71"/>
  <c r="F16" i="71"/>
  <c r="G16" i="71"/>
  <c r="H16" i="71"/>
  <c r="I16" i="71"/>
  <c r="C16" i="71"/>
  <c r="G61" i="69"/>
  <c r="H61" i="69"/>
  <c r="I61" i="69"/>
  <c r="C61" i="69"/>
  <c r="D61" i="69"/>
  <c r="E61" i="69"/>
  <c r="F61" i="69"/>
  <c r="D57" i="67"/>
  <c r="E57" i="67"/>
  <c r="F57" i="67"/>
  <c r="G57" i="67"/>
  <c r="H57" i="67"/>
  <c r="I57" i="67"/>
  <c r="C57" i="67"/>
  <c r="D31" i="67"/>
  <c r="E31" i="67"/>
  <c r="F31" i="67"/>
  <c r="G31" i="67"/>
  <c r="H31" i="67"/>
  <c r="I31" i="67"/>
  <c r="C31" i="67"/>
  <c r="D57" i="66"/>
  <c r="E57" i="66"/>
  <c r="F57" i="66"/>
  <c r="G57" i="66"/>
  <c r="H57" i="66"/>
  <c r="I57" i="66"/>
  <c r="C57" i="66"/>
  <c r="I31" i="66"/>
  <c r="D31" i="66"/>
  <c r="E31" i="66"/>
  <c r="F31" i="66"/>
  <c r="G31" i="66"/>
  <c r="H31" i="66"/>
  <c r="C31" i="66"/>
  <c r="D49" i="65"/>
  <c r="E49" i="65"/>
  <c r="F49" i="65"/>
  <c r="G49" i="65"/>
  <c r="H49" i="65"/>
  <c r="I49" i="65"/>
  <c r="C49" i="65"/>
  <c r="D38" i="65"/>
  <c r="E38" i="65"/>
  <c r="F38" i="65"/>
  <c r="G38" i="65"/>
  <c r="H38" i="65"/>
  <c r="I38" i="65"/>
  <c r="C38" i="65"/>
  <c r="D27" i="65"/>
  <c r="E27" i="65"/>
  <c r="F27" i="65"/>
  <c r="G27" i="65"/>
  <c r="H27" i="65"/>
  <c r="I27" i="65"/>
  <c r="C27" i="65"/>
  <c r="D16" i="65"/>
  <c r="E16" i="65"/>
  <c r="F16" i="65"/>
  <c r="G16" i="65"/>
  <c r="H16" i="65"/>
  <c r="I16" i="65"/>
  <c r="C16" i="65"/>
  <c r="D47" i="64"/>
  <c r="E47" i="64"/>
  <c r="F47" i="64"/>
  <c r="G47" i="64"/>
  <c r="H47" i="64"/>
  <c r="I47" i="64"/>
  <c r="C47" i="64"/>
  <c r="D33" i="64"/>
  <c r="E33" i="64"/>
  <c r="F33" i="64"/>
  <c r="G33" i="64"/>
  <c r="H33" i="64"/>
  <c r="I33" i="64"/>
  <c r="C33" i="64"/>
  <c r="D19" i="64"/>
  <c r="E19" i="64"/>
  <c r="F19" i="64"/>
  <c r="G19" i="64"/>
  <c r="H19" i="64"/>
  <c r="I19" i="64"/>
  <c r="C19" i="64"/>
  <c r="D19" i="63"/>
  <c r="E19" i="63"/>
  <c r="F19" i="63"/>
  <c r="G19" i="63"/>
  <c r="H19" i="63"/>
  <c r="I19" i="63"/>
  <c r="C19" i="63"/>
  <c r="D30" i="62"/>
  <c r="E30" i="62"/>
  <c r="F30" i="62"/>
  <c r="G30" i="62"/>
  <c r="H30" i="62"/>
  <c r="I30" i="62"/>
  <c r="J30" i="62"/>
  <c r="C30" i="62"/>
  <c r="D30" i="61"/>
  <c r="E30" i="61"/>
  <c r="F30" i="61"/>
  <c r="G30" i="61"/>
  <c r="H30" i="61"/>
  <c r="I30" i="61"/>
  <c r="J30" i="61"/>
  <c r="C30" i="61"/>
  <c r="D30" i="60"/>
  <c r="E30" i="60"/>
  <c r="F30" i="60"/>
  <c r="G30" i="60"/>
  <c r="H30" i="60"/>
  <c r="I30" i="60"/>
  <c r="D30" i="59"/>
  <c r="E30" i="59"/>
  <c r="F30" i="59"/>
  <c r="G30" i="59"/>
  <c r="H30" i="59"/>
  <c r="I30" i="59"/>
  <c r="J30" i="59"/>
  <c r="C30" i="59"/>
  <c r="D30" i="58"/>
  <c r="E30" i="58"/>
  <c r="F30" i="58"/>
  <c r="G30" i="58"/>
  <c r="H30" i="58"/>
  <c r="I30" i="58"/>
  <c r="J30" i="58"/>
  <c r="C30" i="58"/>
  <c r="D30" i="57"/>
  <c r="E30" i="57"/>
  <c r="F30" i="57"/>
  <c r="G30" i="57"/>
  <c r="H30" i="57"/>
  <c r="I30" i="57"/>
  <c r="J30" i="57"/>
  <c r="C30" i="57"/>
  <c r="D30" i="56"/>
  <c r="E30" i="56"/>
  <c r="F30" i="56"/>
  <c r="G30" i="56"/>
  <c r="H30" i="56"/>
  <c r="I30" i="56"/>
  <c r="J30" i="56"/>
  <c r="C30" i="56"/>
  <c r="J30" i="55"/>
  <c r="D30" i="55"/>
  <c r="E30" i="55"/>
  <c r="F30" i="55"/>
  <c r="G30" i="55"/>
  <c r="H30" i="55"/>
  <c r="I30" i="55"/>
  <c r="C30" i="55"/>
  <c r="D30" i="54"/>
  <c r="E30" i="54"/>
  <c r="F30" i="54"/>
  <c r="G30" i="54"/>
  <c r="H30" i="54"/>
  <c r="I30" i="54"/>
  <c r="J30" i="54"/>
  <c r="C30" i="54"/>
  <c r="D30" i="53"/>
  <c r="E30" i="53"/>
  <c r="F30" i="53"/>
  <c r="G30" i="53"/>
  <c r="H30" i="53"/>
  <c r="I30" i="53"/>
  <c r="J30" i="53"/>
  <c r="C30" i="53"/>
  <c r="J30" i="98"/>
  <c r="I30" i="98"/>
  <c r="H30" i="98"/>
  <c r="G30" i="98"/>
  <c r="F30" i="98"/>
  <c r="E30" i="98"/>
  <c r="D30" i="98"/>
  <c r="C30" i="98"/>
  <c r="D30" i="51"/>
  <c r="E30" i="51"/>
  <c r="F30" i="51"/>
  <c r="G30" i="51"/>
  <c r="H30" i="51"/>
  <c r="I30" i="51"/>
  <c r="J30" i="51"/>
  <c r="C30" i="51"/>
  <c r="F53" i="105"/>
  <c r="F55" i="105" s="1"/>
  <c r="G53" i="105"/>
  <c r="G55" i="105" s="1"/>
  <c r="H53" i="105"/>
  <c r="H55" i="105" s="1"/>
  <c r="E7" i="105"/>
  <c r="F54" i="104"/>
  <c r="G54" i="104"/>
  <c r="H54" i="104"/>
  <c r="E54" i="104"/>
  <c r="E55" i="104" s="1"/>
  <c r="F53" i="104"/>
  <c r="G53" i="104"/>
  <c r="H53" i="104"/>
  <c r="H55" i="104" s="1"/>
  <c r="E53" i="104"/>
  <c r="F7" i="104"/>
  <c r="G7" i="104"/>
  <c r="H7" i="104"/>
  <c r="E7" i="104"/>
  <c r="F52" i="47"/>
  <c r="G52" i="47"/>
  <c r="H52" i="47"/>
  <c r="E52" i="47"/>
  <c r="F54" i="47"/>
  <c r="F55" i="47" s="1"/>
  <c r="G54" i="47"/>
  <c r="H54" i="47"/>
  <c r="E54" i="47"/>
  <c r="F53" i="47"/>
  <c r="G53" i="47"/>
  <c r="H53" i="47"/>
  <c r="E53" i="47"/>
  <c r="F7" i="47"/>
  <c r="G7" i="47"/>
  <c r="H7" i="47"/>
  <c r="E7" i="47"/>
  <c r="F53" i="46"/>
  <c r="G53" i="46"/>
  <c r="H53" i="46"/>
  <c r="F7" i="46"/>
  <c r="G7" i="46"/>
  <c r="H7" i="46"/>
  <c r="E7" i="46"/>
  <c r="H55" i="123"/>
  <c r="G55" i="123"/>
  <c r="F55" i="123"/>
  <c r="E55" i="123"/>
  <c r="H54" i="123"/>
  <c r="G54" i="123"/>
  <c r="F54" i="123"/>
  <c r="E54" i="123"/>
  <c r="H53" i="123"/>
  <c r="G53" i="123"/>
  <c r="F53" i="123"/>
  <c r="H52" i="123"/>
  <c r="G52" i="123"/>
  <c r="F52" i="123"/>
  <c r="E52" i="123"/>
  <c r="G7" i="122"/>
  <c r="H7" i="122"/>
  <c r="E7" i="122"/>
  <c r="G52" i="107"/>
  <c r="F7" i="107"/>
  <c r="G7" i="107"/>
  <c r="H7" i="107"/>
  <c r="E7" i="107"/>
  <c r="F7" i="113"/>
  <c r="G7" i="113"/>
  <c r="H7" i="113"/>
  <c r="E7" i="113"/>
  <c r="F7" i="38"/>
  <c r="G7" i="38"/>
  <c r="H7" i="38"/>
  <c r="E7" i="38"/>
  <c r="F24" i="37"/>
  <c r="E24" i="37"/>
  <c r="D24" i="37"/>
  <c r="C24" i="37"/>
  <c r="F23" i="37"/>
  <c r="E23" i="37"/>
  <c r="E25" i="37" s="1"/>
  <c r="D23" i="37"/>
  <c r="C23" i="37"/>
  <c r="G24" i="19"/>
  <c r="H24" i="19"/>
  <c r="I24" i="19"/>
  <c r="J24" i="19"/>
  <c r="K24" i="19"/>
  <c r="F24" i="19"/>
  <c r="G48" i="19"/>
  <c r="H48" i="19"/>
  <c r="I48" i="19"/>
  <c r="J48" i="19"/>
  <c r="K48" i="19"/>
  <c r="L48" i="19"/>
  <c r="D23" i="7"/>
  <c r="C23" i="7"/>
  <c r="L26" i="19"/>
  <c r="F49" i="19"/>
  <c r="F52" i="46"/>
  <c r="G52" i="46"/>
  <c r="H52" i="46"/>
  <c r="H36" i="112"/>
  <c r="H7" i="123"/>
  <c r="G7" i="123"/>
  <c r="E7" i="123"/>
  <c r="H7" i="121"/>
  <c r="G7" i="121"/>
  <c r="F7" i="121"/>
  <c r="E7" i="121"/>
  <c r="E7" i="120"/>
  <c r="H55" i="120"/>
  <c r="G55" i="120"/>
  <c r="F55" i="120"/>
  <c r="E55" i="120"/>
  <c r="H54" i="120"/>
  <c r="G54" i="120"/>
  <c r="F54" i="120"/>
  <c r="E54" i="120"/>
  <c r="H53" i="120"/>
  <c r="G53" i="120"/>
  <c r="F53" i="120"/>
  <c r="E53" i="120"/>
  <c r="H52" i="120"/>
  <c r="G52" i="120"/>
  <c r="F52" i="120"/>
  <c r="E52" i="120"/>
  <c r="H53" i="40"/>
  <c r="H54" i="40"/>
  <c r="H52" i="105"/>
  <c r="G52" i="105"/>
  <c r="F52" i="105"/>
  <c r="E52" i="105"/>
  <c r="E55" i="105" s="1"/>
  <c r="H54" i="39"/>
  <c r="G54" i="39"/>
  <c r="F54" i="39"/>
  <c r="E54" i="39"/>
  <c r="H53" i="39"/>
  <c r="G53" i="39"/>
  <c r="F53" i="39"/>
  <c r="E53" i="39"/>
  <c r="F54" i="40"/>
  <c r="F53" i="40"/>
  <c r="G53" i="40"/>
  <c r="E53" i="40"/>
  <c r="E55" i="46"/>
  <c r="C26" i="112"/>
  <c r="D26" i="112"/>
  <c r="E26" i="112"/>
  <c r="F26" i="112"/>
  <c r="G26" i="112"/>
  <c r="H26" i="112"/>
  <c r="I26" i="112"/>
  <c r="C17" i="112"/>
  <c r="D17" i="112"/>
  <c r="E17" i="112"/>
  <c r="F17" i="112"/>
  <c r="G17" i="112"/>
  <c r="H17" i="112"/>
  <c r="I17" i="112"/>
  <c r="H55" i="122"/>
  <c r="G55" i="122"/>
  <c r="F55" i="122"/>
  <c r="E55" i="122"/>
  <c r="H54" i="122"/>
  <c r="G54" i="122"/>
  <c r="F54" i="122"/>
  <c r="E54" i="122"/>
  <c r="H53" i="122"/>
  <c r="G53" i="122"/>
  <c r="F53" i="122"/>
  <c r="E53" i="122"/>
  <c r="H52" i="122"/>
  <c r="G52" i="122"/>
  <c r="F52" i="122"/>
  <c r="E52" i="122"/>
  <c r="H55" i="121"/>
  <c r="G55" i="121"/>
  <c r="F55" i="121"/>
  <c r="E55" i="121"/>
  <c r="H54" i="121"/>
  <c r="G54" i="121"/>
  <c r="F54" i="121"/>
  <c r="E54" i="121"/>
  <c r="H53" i="121"/>
  <c r="G53" i="121"/>
  <c r="F53" i="121"/>
  <c r="H52" i="121"/>
  <c r="G52" i="121"/>
  <c r="F52" i="121"/>
  <c r="E52" i="121"/>
  <c r="F54" i="107"/>
  <c r="G53" i="107"/>
  <c r="H53" i="107"/>
  <c r="H55" i="107"/>
  <c r="G55" i="107"/>
  <c r="F55" i="107"/>
  <c r="E55" i="107"/>
  <c r="H54" i="107"/>
  <c r="G54" i="107"/>
  <c r="E54" i="107"/>
  <c r="F53" i="107"/>
  <c r="H52" i="107"/>
  <c r="F52" i="107"/>
  <c r="E52" i="107"/>
  <c r="H55" i="113"/>
  <c r="G55" i="113"/>
  <c r="F55" i="113"/>
  <c r="H54" i="113"/>
  <c r="G54" i="113"/>
  <c r="F54" i="113"/>
  <c r="H53" i="113"/>
  <c r="G53" i="113"/>
  <c r="F53" i="113"/>
  <c r="E55" i="113"/>
  <c r="E54" i="113"/>
  <c r="E53" i="113"/>
  <c r="D35" i="106"/>
  <c r="E35" i="106"/>
  <c r="C35" i="106"/>
  <c r="C30" i="60"/>
  <c r="H7" i="119"/>
  <c r="G7" i="119"/>
  <c r="F7" i="119"/>
  <c r="E7" i="119"/>
  <c r="Q12" i="91"/>
  <c r="Q14" i="91"/>
  <c r="Q15" i="91"/>
  <c r="Q17" i="91"/>
  <c r="Q18" i="91"/>
  <c r="Q19" i="91"/>
  <c r="Q21" i="91"/>
  <c r="Q22" i="91"/>
  <c r="Q23" i="91"/>
  <c r="Q25" i="91"/>
  <c r="Q26" i="91"/>
  <c r="Q27" i="91"/>
  <c r="R27" i="91" s="1"/>
  <c r="Q29" i="91"/>
  <c r="Q31" i="91"/>
  <c r="Q33" i="91"/>
  <c r="Q34" i="91"/>
  <c r="Q35" i="91"/>
  <c r="Q36" i="91"/>
  <c r="Q37" i="91"/>
  <c r="Q39" i="91"/>
  <c r="Q40" i="91"/>
  <c r="P12" i="91"/>
  <c r="P14" i="91"/>
  <c r="P15" i="91"/>
  <c r="P17" i="91"/>
  <c r="P18" i="91"/>
  <c r="P19" i="91"/>
  <c r="P21" i="91"/>
  <c r="P22" i="91"/>
  <c r="P23" i="91"/>
  <c r="P25" i="91"/>
  <c r="P26" i="91"/>
  <c r="P27" i="91"/>
  <c r="P29" i="91"/>
  <c r="P31" i="91"/>
  <c r="P33" i="91"/>
  <c r="P34" i="91"/>
  <c r="P35" i="91"/>
  <c r="P36" i="91"/>
  <c r="P37" i="91"/>
  <c r="P39" i="91"/>
  <c r="P40" i="91"/>
  <c r="O12" i="91"/>
  <c r="O14" i="91"/>
  <c r="O15" i="91"/>
  <c r="O17" i="91"/>
  <c r="O18" i="91"/>
  <c r="O19" i="91"/>
  <c r="O21" i="91"/>
  <c r="O22" i="91"/>
  <c r="O23" i="91"/>
  <c r="O25" i="91"/>
  <c r="R25" i="91" s="1"/>
  <c r="O27" i="91"/>
  <c r="O29" i="91"/>
  <c r="O31" i="91"/>
  <c r="O33" i="91"/>
  <c r="O34" i="91"/>
  <c r="O35" i="91"/>
  <c r="O36" i="91"/>
  <c r="O37" i="91"/>
  <c r="R37" i="91" s="1"/>
  <c r="O39" i="91"/>
  <c r="O40" i="91"/>
  <c r="E7" i="39"/>
  <c r="E7" i="31"/>
  <c r="F7" i="30"/>
  <c r="G7" i="30"/>
  <c r="H7" i="30"/>
  <c r="E7" i="30"/>
  <c r="D17" i="77"/>
  <c r="C17" i="77"/>
  <c r="E17" i="77"/>
  <c r="F17" i="77"/>
  <c r="E52" i="46"/>
  <c r="H52" i="104"/>
  <c r="G52" i="104"/>
  <c r="G55" i="104" s="1"/>
  <c r="F52" i="104"/>
  <c r="E52" i="104"/>
  <c r="H52" i="39"/>
  <c r="H55" i="39" s="1"/>
  <c r="G52" i="39"/>
  <c r="F52" i="39"/>
  <c r="E52" i="39"/>
  <c r="G17" i="77"/>
  <c r="H17" i="77"/>
  <c r="I17" i="77"/>
  <c r="C29" i="77"/>
  <c r="C41" i="77"/>
  <c r="I11" i="76"/>
  <c r="H11" i="76"/>
  <c r="G11" i="76"/>
  <c r="F11" i="76"/>
  <c r="E11" i="76"/>
  <c r="D11" i="76"/>
  <c r="C11" i="76"/>
  <c r="I29" i="75"/>
  <c r="H29" i="75"/>
  <c r="G29" i="75"/>
  <c r="F29" i="75"/>
  <c r="E29" i="75"/>
  <c r="D29" i="75"/>
  <c r="C29" i="75"/>
  <c r="I23" i="75"/>
  <c r="H23" i="75"/>
  <c r="G23" i="75"/>
  <c r="F23" i="75"/>
  <c r="E23" i="75"/>
  <c r="D23" i="75"/>
  <c r="C23" i="75"/>
  <c r="I17" i="75"/>
  <c r="H17" i="75"/>
  <c r="G17" i="75"/>
  <c r="F17" i="75"/>
  <c r="E17" i="75"/>
  <c r="D17" i="75"/>
  <c r="C17" i="75"/>
  <c r="I11" i="75"/>
  <c r="H11" i="75"/>
  <c r="G11" i="75"/>
  <c r="F11" i="75"/>
  <c r="E11" i="75"/>
  <c r="D11" i="75"/>
  <c r="C11" i="75"/>
  <c r="I23" i="74"/>
  <c r="H23" i="74"/>
  <c r="G23" i="74"/>
  <c r="F23" i="74"/>
  <c r="E23" i="74"/>
  <c r="D23" i="74"/>
  <c r="C23" i="74"/>
  <c r="C29" i="74"/>
  <c r="I11" i="74"/>
  <c r="H11" i="74"/>
  <c r="G11" i="74"/>
  <c r="F11" i="74"/>
  <c r="E11" i="74"/>
  <c r="D11" i="74"/>
  <c r="C11" i="74"/>
  <c r="I41" i="73"/>
  <c r="H41" i="73"/>
  <c r="G41" i="73"/>
  <c r="F41" i="73"/>
  <c r="E41" i="73"/>
  <c r="D41" i="73"/>
  <c r="C41" i="73"/>
  <c r="E54" i="40"/>
  <c r="F7" i="31"/>
  <c r="H29" i="74"/>
  <c r="I36" i="112"/>
  <c r="F36" i="112"/>
  <c r="G36" i="112"/>
  <c r="E36" i="112"/>
  <c r="C36" i="112"/>
  <c r="D36" i="112"/>
  <c r="F55" i="104"/>
  <c r="G55" i="46"/>
  <c r="H55" i="46"/>
  <c r="D45" i="106"/>
  <c r="C45" i="106"/>
  <c r="E45" i="106"/>
  <c r="K8" i="91"/>
  <c r="L10" i="91"/>
  <c r="P10" i="91" s="1"/>
  <c r="R15" i="91" l="1"/>
  <c r="R31" i="91"/>
  <c r="R36" i="91"/>
  <c r="R49" i="91"/>
  <c r="R8" i="91"/>
  <c r="R14" i="91"/>
  <c r="Q51" i="91"/>
  <c r="R26" i="91"/>
  <c r="R23" i="91"/>
  <c r="R22" i="91"/>
  <c r="R44" i="91"/>
  <c r="R46" i="91"/>
  <c r="R47" i="91"/>
  <c r="R48" i="91"/>
  <c r="R40" i="91"/>
  <c r="R39" i="91"/>
  <c r="R35" i="91"/>
  <c r="R34" i="91"/>
  <c r="R33" i="91"/>
  <c r="R29" i="91"/>
  <c r="R21" i="91"/>
  <c r="R19" i="91"/>
  <c r="R18" i="91"/>
  <c r="R17" i="91"/>
  <c r="P51" i="91"/>
  <c r="R12" i="91"/>
  <c r="O51" i="91"/>
  <c r="R10" i="91"/>
  <c r="E53" i="77"/>
  <c r="H53" i="77"/>
  <c r="C53" i="77"/>
  <c r="I53" i="77"/>
  <c r="D53" i="77"/>
  <c r="G53" i="77"/>
  <c r="E29" i="74"/>
  <c r="I29" i="74"/>
  <c r="G29" i="74"/>
  <c r="F29" i="74"/>
  <c r="D29" i="74"/>
  <c r="H55" i="47"/>
  <c r="G55" i="47"/>
  <c r="E55" i="47"/>
  <c r="F55" i="46"/>
  <c r="F55" i="40"/>
  <c r="G55" i="40"/>
  <c r="E55" i="40"/>
  <c r="H55" i="40"/>
  <c r="E55" i="39"/>
  <c r="G55" i="39"/>
  <c r="F55" i="39"/>
  <c r="F25" i="37"/>
  <c r="C25" i="37"/>
  <c r="D25" i="37"/>
  <c r="J49" i="19"/>
  <c r="H49" i="19"/>
  <c r="G49" i="19"/>
  <c r="K26" i="19"/>
  <c r="J26" i="19"/>
  <c r="H26" i="19"/>
  <c r="G26" i="19"/>
  <c r="I26" i="19"/>
  <c r="F26" i="19"/>
  <c r="R51" i="91" l="1"/>
</calcChain>
</file>

<file path=xl/sharedStrings.xml><?xml version="1.0" encoding="utf-8"?>
<sst xmlns="http://schemas.openxmlformats.org/spreadsheetml/2006/main" count="6587" uniqueCount="1025">
  <si>
    <t>Année</t>
  </si>
  <si>
    <t>SOMMAIRE</t>
  </si>
  <si>
    <t>Aide mémoire</t>
  </si>
  <si>
    <t>4-5</t>
  </si>
  <si>
    <t>Résultats généraux</t>
  </si>
  <si>
    <t>selon le milieu</t>
  </si>
  <si>
    <t>selon les forces de l'ordre</t>
  </si>
  <si>
    <t>selon la catégorie de route</t>
  </si>
  <si>
    <t>10-11</t>
  </si>
  <si>
    <t>DOM</t>
  </si>
  <si>
    <t>13-18</t>
  </si>
  <si>
    <t>20-24</t>
  </si>
  <si>
    <t>Indicateurs départementaux</t>
  </si>
  <si>
    <t>26-29</t>
  </si>
  <si>
    <t>Victimes par catégorie d'usagers</t>
  </si>
  <si>
    <t>France entière</t>
  </si>
  <si>
    <t>37-39</t>
  </si>
  <si>
    <t>jour – nuit</t>
  </si>
  <si>
    <t>hommes – femmes</t>
  </si>
  <si>
    <t>Victimes selon l'âge</t>
  </si>
  <si>
    <t>tous usagers</t>
  </si>
  <si>
    <t>usagers de véhicules de tourisme (VT)</t>
  </si>
  <si>
    <t>usagers de véhicules poids lourds (PL)</t>
  </si>
  <si>
    <t>usagers de véhicules de transports en commun (TC)</t>
  </si>
  <si>
    <t>usagers des autres véhicules</t>
  </si>
  <si>
    <t>selon le mois</t>
  </si>
  <si>
    <t>61-62</t>
  </si>
  <si>
    <t>selon le type de jour</t>
  </si>
  <si>
    <t>selon l'heure</t>
  </si>
  <si>
    <t>selon la catégorie de la chaussée (nombre de voies, séparation centrale)</t>
  </si>
  <si>
    <t>selon le tracé en plan (ligne droite ou virage)</t>
  </si>
  <si>
    <t>selon les conditions atmosphériques</t>
  </si>
  <si>
    <t>selon l'état de la surface de la chaussée</t>
  </si>
  <si>
    <t>selon le type de collision</t>
  </si>
  <si>
    <t>selon le nombre de véhicules impliqués</t>
  </si>
  <si>
    <t xml:space="preserve"> accidents avec piéton</t>
  </si>
  <si>
    <t xml:space="preserve"> accidents sans piéton</t>
  </si>
  <si>
    <t xml:space="preserve">Véhicules et victimes </t>
  </si>
  <si>
    <t>selon la manœuvre principale pour les véhicules de tourisme (VT)</t>
  </si>
  <si>
    <t>selon la manœuvre principale pour les poids lourds (PL)</t>
  </si>
  <si>
    <t>selon la manœuvre du piéton</t>
  </si>
  <si>
    <t>Accidents impliquant au moins un véhicule de catégorie donnée</t>
  </si>
  <si>
    <t>Définitions</t>
  </si>
  <si>
    <t>AIDE MÉMOIRE DE L'ACCIDENTALITÉ</t>
  </si>
  <si>
    <t>Source ONISR - Fichier national des accidents corporels enregistrés par les Forces de l'ordre</t>
  </si>
  <si>
    <t>Evolution de la mortalité 2019/2010</t>
  </si>
  <si>
    <t>Evolution de la mortalité 2010/2000</t>
  </si>
  <si>
    <t xml:space="preserve"> </t>
  </si>
  <si>
    <t>Nombre</t>
  </si>
  <si>
    <t>%</t>
  </si>
  <si>
    <t>France métropolitaine</t>
  </si>
  <si>
    <t>Outre-mer (OM) *</t>
  </si>
  <si>
    <t>ND</t>
  </si>
  <si>
    <t>France métropole + OM *</t>
  </si>
  <si>
    <t>Indicateurs France métropolitaine</t>
  </si>
  <si>
    <t>Catégorie d'usagers :</t>
  </si>
  <si>
    <t>Cyclomotoristes</t>
  </si>
  <si>
    <t>Motocyclistes</t>
  </si>
  <si>
    <t>Autres</t>
  </si>
  <si>
    <t>15-17 ans</t>
  </si>
  <si>
    <t>18-24 ans</t>
  </si>
  <si>
    <t>25-34 ans</t>
  </si>
  <si>
    <t>35-44 ans</t>
  </si>
  <si>
    <t>45-54 ans</t>
  </si>
  <si>
    <t>55-64 ans</t>
  </si>
  <si>
    <t>65- 74 ans</t>
  </si>
  <si>
    <t>75 ans et plus</t>
  </si>
  <si>
    <t>Type de route :</t>
  </si>
  <si>
    <t>Autoroutes</t>
  </si>
  <si>
    <t>Sexe :</t>
  </si>
  <si>
    <t>Hommes</t>
  </si>
  <si>
    <t>Femmes</t>
  </si>
  <si>
    <t>Conducteurs</t>
  </si>
  <si>
    <t>Passagers</t>
  </si>
  <si>
    <t>Dans un accident impliquant un conducteur :</t>
  </si>
  <si>
    <t>avec taux d'alcool supérieur 0,5g/l</t>
  </si>
  <si>
    <t>Total métropole</t>
  </si>
  <si>
    <t>65-74 ans</t>
  </si>
  <si>
    <t>Accidents corporels</t>
  </si>
  <si>
    <t>Dont mortels</t>
  </si>
  <si>
    <t>Dont graves*</t>
  </si>
  <si>
    <t>Tués</t>
  </si>
  <si>
    <t>Blessés hospi-
talisés*</t>
  </si>
  <si>
    <t>Blessés légers*</t>
  </si>
  <si>
    <t>Total blessés</t>
  </si>
  <si>
    <t>Métropole</t>
  </si>
  <si>
    <t>Autoroute</t>
  </si>
  <si>
    <t>Total Métropole</t>
  </si>
  <si>
    <t>Total DOM</t>
  </si>
  <si>
    <t>Autres OM *</t>
  </si>
  <si>
    <t>Total</t>
  </si>
  <si>
    <t>France entière*</t>
  </si>
  <si>
    <t>* Données non labellisées.</t>
  </si>
  <si>
    <t>GN</t>
  </si>
  <si>
    <t>PPP</t>
  </si>
  <si>
    <t>CRS</t>
  </si>
  <si>
    <t>PAF</t>
  </si>
  <si>
    <t>SP</t>
  </si>
  <si>
    <t>Autres OM</t>
  </si>
  <si>
    <t>Hors réseau public</t>
  </si>
  <si>
    <t>Auvergne-Rhône-Alpes</t>
  </si>
  <si>
    <t>Bourgogne-Franche-Comté</t>
  </si>
  <si>
    <t>Bretagne</t>
  </si>
  <si>
    <t>Centre-Val de Loire</t>
  </si>
  <si>
    <t>Corse</t>
  </si>
  <si>
    <t>Grand Est</t>
  </si>
  <si>
    <t>Hauts-de-France</t>
  </si>
  <si>
    <t>Île-de-France</t>
  </si>
  <si>
    <t>Normandie</t>
  </si>
  <si>
    <t>Nouvelle-Aquitaine</t>
  </si>
  <si>
    <t>Occitanie</t>
  </si>
  <si>
    <t>Pays de la Loire</t>
  </si>
  <si>
    <t>Provence-Alpes-Côte-d'Azur</t>
  </si>
  <si>
    <t>Total France métropolitaine</t>
  </si>
  <si>
    <t>France métropolitaine - Régions antérieures à 2016</t>
  </si>
  <si>
    <t>Alsace</t>
  </si>
  <si>
    <t>Aquitaine</t>
  </si>
  <si>
    <t>Auvergne</t>
  </si>
  <si>
    <t>Basse-Normandie</t>
  </si>
  <si>
    <t>Bourgogne</t>
  </si>
  <si>
    <t>Centre</t>
  </si>
  <si>
    <t>Champagne-Ardenne</t>
  </si>
  <si>
    <t>Franche-Comté</t>
  </si>
  <si>
    <t>Haute-Normandie</t>
  </si>
  <si>
    <t>Ile-de-France</t>
  </si>
  <si>
    <t>Languedoc-Roussillon</t>
  </si>
  <si>
    <t>Limousin</t>
  </si>
  <si>
    <t>Lorraine</t>
  </si>
  <si>
    <t>Midi-Pyrénées</t>
  </si>
  <si>
    <t>Nord-Pas-de-Calais</t>
  </si>
  <si>
    <t>Picardie</t>
  </si>
  <si>
    <t>Poitou-Charentes</t>
  </si>
  <si>
    <t>Rhône-Alpes</t>
  </si>
  <si>
    <t>DEPARTEMENTS</t>
  </si>
  <si>
    <t>1</t>
  </si>
  <si>
    <t>Ain</t>
  </si>
  <si>
    <t>2</t>
  </si>
  <si>
    <t>Aisne</t>
  </si>
  <si>
    <t>3</t>
  </si>
  <si>
    <t>Allier</t>
  </si>
  <si>
    <t>4</t>
  </si>
  <si>
    <t>Alpes-de-Haute-Provence</t>
  </si>
  <si>
    <t>5</t>
  </si>
  <si>
    <t>Hautes-Alpes</t>
  </si>
  <si>
    <t>6</t>
  </si>
  <si>
    <t>Alpes-Maritimes</t>
  </si>
  <si>
    <t>7</t>
  </si>
  <si>
    <t>Ardèche</t>
  </si>
  <si>
    <t>8</t>
  </si>
  <si>
    <t>Ardennes</t>
  </si>
  <si>
    <t>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</si>
  <si>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</si>
  <si>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</si>
  <si>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</si>
  <si>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</si>
  <si>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</si>
  <si>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</si>
  <si>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</si>
  <si>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</si>
  <si>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</si>
  <si>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</si>
  <si>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</si>
  <si>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</si>
  <si>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</si>
  <si>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</si>
  <si>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</si>
  <si>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</si>
  <si>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</si>
  <si>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</si>
  <si>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</si>
  <si>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</si>
  <si>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</si>
  <si>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</si>
  <si>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</si>
  <si>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</si>
  <si>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</si>
  <si>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</si>
  <si>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</si>
  <si>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</si>
  <si>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</si>
  <si>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</si>
  <si>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</si>
  <si>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</si>
  <si>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</si>
  <si>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</si>
  <si>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</si>
  <si>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</si>
  <si>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</si>
  <si>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</si>
  <si>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</si>
  <si>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</si>
  <si>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</si>
  <si>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</si>
  <si>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</si>
  <si>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</si>
  <si>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</si>
  <si>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</si>
  <si>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</si>
  <si>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</si>
  <si>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</si>
  <si>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</si>
  <si>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</si>
  <si>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</si>
  <si>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</si>
  <si>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</si>
  <si>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</si>
  <si>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</si>
  <si>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</si>
  <si>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</si>
  <si>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</si>
  <si>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</si>
  <si>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</si>
  <si>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</si>
  <si>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</si>
  <si>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</si>
  <si>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</si>
  <si>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</si>
  <si>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</si>
  <si>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</si>
  <si>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</si>
  <si>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</si>
  <si>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</si>
  <si>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</si>
  <si>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</si>
  <si>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</si>
  <si>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</si>
  <si>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</si>
  <si>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</si>
  <si>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</si>
  <si>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</si>
  <si>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</si>
  <si>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</si>
  <si>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</si>
  <si>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</si>
  <si>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</si>
  <si>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</si>
  <si>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</si>
  <si>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</si>
  <si>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</si>
  <si>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</si>
  <si>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</si>
  <si>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</si>
  <si>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</si>
  <si>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</si>
  <si>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</si>
  <si>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</si>
  <si>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</si>
  <si>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</si>
  <si>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</si>
  <si>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</si>
  <si>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</si>
  <si>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</si>
  <si>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</si>
  <si>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</si>
  <si>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</si>
  <si>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</si>
  <si>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</si>
  <si>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</si>
  <si>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</si>
  <si>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</si>
  <si>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</si>
  <si>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</si>
  <si>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</si>
  <si>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</si>
  <si>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</si>
  <si>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</si>
  <si>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</si>
  <si>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</si>
  <si>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</si>
  <si>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</si>
  <si>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</si>
  <si>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</si>
  <si>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</si>
  <si>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</si>
  <si>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</si>
  <si>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</si>
  <si>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</si>
  <si>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</si>
  <si>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</si>
  <si>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</si>
  <si>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</si>
  <si>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</si>
  <si>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</si>
  <si>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</si>
  <si>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</si>
  <si>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</si>
  <si>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</si>
  <si>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</si>
  <si>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</si>
  <si>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</si>
  <si>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</si>
  <si>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</si>
  <si>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</si>
  <si>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</si>
  <si>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</si>
  <si>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</si>
  <si>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</si>
  <si>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</si>
  <si>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</si>
  <si>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</si>
  <si>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</si>
  <si>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</si>
  <si>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</si>
  <si>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</si>
  <si>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</si>
  <si>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</si>
  <si>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</si>
  <si>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</si>
  <si>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</si>
  <si>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</si>
  <si>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</si>
  <si>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</si>
  <si>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</si>
  <si>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</si>
  <si>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</si>
  <si>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</si>
  <si>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</si>
  <si>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</si>
  <si>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</si>
  <si>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</si>
  <si>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</si>
  <si>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</si>
  <si>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</si>
  <si>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</si>
  <si>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</si>
  <si>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</si>
  <si>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</si>
  <si>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Guadeloupe</t>
  </si>
  <si>
    <t>972</t>
  </si>
  <si>
    <t>Martinique</t>
  </si>
  <si>
    <t>973</t>
  </si>
  <si>
    <t>Guyane</t>
  </si>
  <si>
    <t>974</t>
  </si>
  <si>
    <t>La Réunion</t>
  </si>
  <si>
    <t>976</t>
  </si>
  <si>
    <t>Mayotte</t>
  </si>
  <si>
    <t>975</t>
  </si>
  <si>
    <t>Saint-Pierre-et-Miquelon</t>
  </si>
  <si>
    <t>977</t>
  </si>
  <si>
    <t>978</t>
  </si>
  <si>
    <t>Saint-Martin</t>
  </si>
  <si>
    <t>986</t>
  </si>
  <si>
    <t>Wallis-et-Futuna</t>
  </si>
  <si>
    <t>987</t>
  </si>
  <si>
    <t>988</t>
  </si>
  <si>
    <t>Nouvelle-Calédonie</t>
  </si>
  <si>
    <t>Total Autres OM *</t>
  </si>
  <si>
    <t>Total Outre-mer *</t>
  </si>
  <si>
    <t xml:space="preserve">Ensemble </t>
  </si>
  <si>
    <t>Autres OM*</t>
  </si>
  <si>
    <t>Total Autres OM</t>
  </si>
  <si>
    <t>Total Outre-mer</t>
  </si>
  <si>
    <t>P.P.P</t>
  </si>
  <si>
    <t>Personnes tuées</t>
  </si>
  <si>
    <t>-</t>
  </si>
  <si>
    <t>en 2RM</t>
  </si>
  <si>
    <t>dans un accident avec conducteur alcoolisé / alcool connu</t>
  </si>
  <si>
    <t xml:space="preserve">Guadeloupe          </t>
  </si>
  <si>
    <t xml:space="preserve">Martinique          </t>
  </si>
  <si>
    <t xml:space="preserve">Guyane              </t>
  </si>
  <si>
    <t xml:space="preserve">La Réunion             </t>
  </si>
  <si>
    <t xml:space="preserve">Mayotte            </t>
  </si>
  <si>
    <t>Ensemble des DOM</t>
  </si>
  <si>
    <t>France (métropole+DOM)</t>
  </si>
  <si>
    <t>VICTIMES PAR CATEGORIES D'USAGERS</t>
  </si>
  <si>
    <t xml:space="preserve">Total blessés </t>
  </si>
  <si>
    <t>EDPsM</t>
  </si>
  <si>
    <t>Ensemble</t>
  </si>
  <si>
    <t>Engins de déplacement
personnel à moteur (EDPM)</t>
  </si>
  <si>
    <t>Conducteur</t>
  </si>
  <si>
    <t>Passager</t>
  </si>
  <si>
    <t xml:space="preserve">Vélos à assistance électrique (VAE) </t>
  </si>
  <si>
    <t>Cyclos y compris scooters &lt;=50 cm3</t>
  </si>
  <si>
    <t>Motos y compris scooters &gt;50 cm3</t>
  </si>
  <si>
    <t>Camions + tracteurs routiers seuls</t>
  </si>
  <si>
    <t>Tracteurs routiers avec semi-remorques</t>
  </si>
  <si>
    <t>Autobus</t>
  </si>
  <si>
    <t>Autocars</t>
  </si>
  <si>
    <t>Tracteurs agricoles</t>
  </si>
  <si>
    <t>Voiturettes</t>
  </si>
  <si>
    <t>EDP à moteur</t>
  </si>
  <si>
    <t>Usagers de véhicules</t>
  </si>
  <si>
    <t>** Depuis le 01/01/18, la PP est également compétente sur les aéroports de Roissy/Le Bourget et Orly.</t>
  </si>
  <si>
    <t>Engins de déplacement 
personnel à moteur (EDPM)</t>
  </si>
  <si>
    <t>Bicyclettes</t>
  </si>
  <si>
    <t>HOMMES</t>
  </si>
  <si>
    <t>FEMMES</t>
  </si>
  <si>
    <t>VICTIMES SELON L'AGE</t>
  </si>
  <si>
    <t>TOUS USAGERS</t>
  </si>
  <si>
    <t>P Tranche Age Usager - Libellé Tranche Age T4 Usager</t>
  </si>
  <si>
    <t>Tous usagers</t>
  </si>
  <si>
    <t>25-44 ans</t>
  </si>
  <si>
    <t>45-64 ans</t>
  </si>
  <si>
    <t>75 ans et +</t>
  </si>
  <si>
    <t>Age indét.</t>
  </si>
  <si>
    <t>0-4 ans</t>
  </si>
  <si>
    <t>5-9 ans</t>
  </si>
  <si>
    <t>10-14 ans</t>
  </si>
  <si>
    <t>18-19 ans</t>
  </si>
  <si>
    <t>20-24 ans</t>
  </si>
  <si>
    <t>25-29 ans</t>
  </si>
  <si>
    <t>30-34 ans</t>
  </si>
  <si>
    <t>35-39 ans</t>
  </si>
  <si>
    <t>40-44 ans</t>
  </si>
  <si>
    <t>45-49 ans</t>
  </si>
  <si>
    <t>50-54 ans</t>
  </si>
  <si>
    <t>55-59 ans</t>
  </si>
  <si>
    <t>60-64 ans</t>
  </si>
  <si>
    <t>65-69 ans</t>
  </si>
  <si>
    <t>70-74 ans</t>
  </si>
  <si>
    <t>75-79 ans</t>
  </si>
  <si>
    <t>80-84 ans</t>
  </si>
  <si>
    <t>85-89 ans</t>
  </si>
  <si>
    <t>90-94 ans</t>
  </si>
  <si>
    <t>95 ans et +</t>
  </si>
  <si>
    <t>DONT</t>
  </si>
  <si>
    <t xml:space="preserve">0 an </t>
  </si>
  <si>
    <t>2 ans</t>
  </si>
  <si>
    <t>3 ans</t>
  </si>
  <si>
    <t>4 ans</t>
  </si>
  <si>
    <t>5 ans</t>
  </si>
  <si>
    <t>6 ans</t>
  </si>
  <si>
    <t>7 ans</t>
  </si>
  <si>
    <t>8 ans</t>
  </si>
  <si>
    <t>9 ans</t>
  </si>
  <si>
    <t>10 ans</t>
  </si>
  <si>
    <t>11 ans</t>
  </si>
  <si>
    <t>12 ans</t>
  </si>
  <si>
    <t>13 ans</t>
  </si>
  <si>
    <t>14 ans</t>
  </si>
  <si>
    <t>15 ans</t>
  </si>
  <si>
    <t>16 ans</t>
  </si>
  <si>
    <t>17 ans</t>
  </si>
  <si>
    <t>18 ans</t>
  </si>
  <si>
    <t>19 ans</t>
  </si>
  <si>
    <t>20 ans</t>
  </si>
  <si>
    <t>21 ans</t>
  </si>
  <si>
    <t>22 ans</t>
  </si>
  <si>
    <t>23 ans</t>
  </si>
  <si>
    <t>24 ans</t>
  </si>
  <si>
    <t>25 ans</t>
  </si>
  <si>
    <t>26 ans</t>
  </si>
  <si>
    <t>27 ans</t>
  </si>
  <si>
    <t>28 ans</t>
  </si>
  <si>
    <t>29 ans</t>
  </si>
  <si>
    <t>P Tranche Age Usager - Libellé Tranche Age T2 Usager</t>
  </si>
  <si>
    <t>Dont conducteurs</t>
  </si>
  <si>
    <t>0 an</t>
  </si>
  <si>
    <t>1 an</t>
  </si>
  <si>
    <t>Usagers de véhicules de tourisme (VT)</t>
  </si>
  <si>
    <t>Usagers de VT</t>
  </si>
  <si>
    <t>Usagers de poids lourds (PL)</t>
  </si>
  <si>
    <t>Usagers de PL</t>
  </si>
  <si>
    <t>Usagers de transports en commun (TC)</t>
  </si>
  <si>
    <t>ACCIDENTS SELON LE MOIS</t>
  </si>
  <si>
    <t xml:space="preserve">
</t>
  </si>
  <si>
    <t>Janvier</t>
  </si>
  <si>
    <t>Février</t>
  </si>
  <si>
    <t>Mars</t>
  </si>
  <si>
    <t>Avril</t>
  </si>
  <si>
    <t>Mai</t>
  </si>
  <si>
    <t>Juin</t>
  </si>
  <si>
    <t>Juillet</t>
  </si>
  <si>
    <t>Août</t>
  </si>
  <si>
    <t>Septembre</t>
  </si>
  <si>
    <t>Octobre</t>
  </si>
  <si>
    <t>Novembre</t>
  </si>
  <si>
    <t>Décembre</t>
  </si>
  <si>
    <t xml:space="preserve">ACCIDENTS SELON LE MOIS ET LE MILIEU
</t>
  </si>
  <si>
    <t xml:space="preserve">Blessés légers* </t>
  </si>
  <si>
    <t xml:space="preserve">ACCIDENTS SELON LE TYPE DE JOUR
</t>
  </si>
  <si>
    <t>Lundi</t>
  </si>
  <si>
    <t>Mardi</t>
  </si>
  <si>
    <t>Mercredi</t>
  </si>
  <si>
    <t>Jeudi</t>
  </si>
  <si>
    <t>Vendredi</t>
  </si>
  <si>
    <t>Samedi</t>
  </si>
  <si>
    <t>Dimanche</t>
  </si>
  <si>
    <t xml:space="preserve">Ensemble des réseaux
</t>
  </si>
  <si>
    <t xml:space="preserve">ACCIDENTS SELON L'HEURE
</t>
  </si>
  <si>
    <t>Ensemble des réseaux</t>
  </si>
  <si>
    <t>0h-1h</t>
  </si>
  <si>
    <t>1h-2h</t>
  </si>
  <si>
    <t>2h-3h</t>
  </si>
  <si>
    <t>3h-4h</t>
  </si>
  <si>
    <t>4h-5h</t>
  </si>
  <si>
    <t>5h-6h</t>
  </si>
  <si>
    <t>6h-7h</t>
  </si>
  <si>
    <t>7h-8h</t>
  </si>
  <si>
    <t>8h-9h</t>
  </si>
  <si>
    <t>9h-10h</t>
  </si>
  <si>
    <t>10h-11h</t>
  </si>
  <si>
    <t>11h-12h</t>
  </si>
  <si>
    <t>12h-13h</t>
  </si>
  <si>
    <t>13h-14h</t>
  </si>
  <si>
    <t>14h-15h</t>
  </si>
  <si>
    <t>15h-16h</t>
  </si>
  <si>
    <t>16h-17h</t>
  </si>
  <si>
    <t>17h-18h</t>
  </si>
  <si>
    <t>18h-19h</t>
  </si>
  <si>
    <t>19h-20h</t>
  </si>
  <si>
    <t>20h-21h</t>
  </si>
  <si>
    <t>21h-22h</t>
  </si>
  <si>
    <t>22h-23h</t>
  </si>
  <si>
    <t>23h-00h</t>
  </si>
  <si>
    <t>ACCIDENTS SELON L'HEURE</t>
  </si>
  <si>
    <t>Chaussées séparées</t>
  </si>
  <si>
    <t>Chaussée simple</t>
  </si>
  <si>
    <t>à 1 voie</t>
  </si>
  <si>
    <t>à 2 voies</t>
  </si>
  <si>
    <t>à 3 voies</t>
  </si>
  <si>
    <t>à 4 voies et +</t>
  </si>
  <si>
    <t>Voies à affectation variable</t>
  </si>
  <si>
    <t>Indéterminés</t>
  </si>
  <si>
    <t>Partie rectiligne</t>
  </si>
  <si>
    <t>En courbe à gauche</t>
  </si>
  <si>
    <t>En courbe à droite</t>
  </si>
  <si>
    <t>En S</t>
  </si>
  <si>
    <t>N/C</t>
  </si>
  <si>
    <t xml:space="preserve">Source ONISR - Fichier national des accidents corporels enregistrés par les Forces de l'ordre
</t>
  </si>
  <si>
    <t>Normale</t>
  </si>
  <si>
    <t>Pluie forte</t>
  </si>
  <si>
    <t>Neige - grêle</t>
  </si>
  <si>
    <t>Brouillard - fumée</t>
  </si>
  <si>
    <t>Temps éblouissant</t>
  </si>
  <si>
    <t>Temps couvert</t>
  </si>
  <si>
    <t>Autre</t>
  </si>
  <si>
    <r>
      <rPr>
        <b/>
        <sz val="16"/>
        <color indexed="55"/>
        <rFont val="Arial"/>
        <family val="2"/>
        <charset val="1"/>
      </rPr>
      <t xml:space="preserve">ACCIDENTS </t>
    </r>
    <r>
      <rPr>
        <b/>
        <i/>
        <sz val="16"/>
        <color indexed="55"/>
        <rFont val="Arial"/>
        <family val="2"/>
        <charset val="1"/>
      </rPr>
      <t>selon l'état de la surface de la chaussée*</t>
    </r>
  </si>
  <si>
    <t>Mouillée</t>
  </si>
  <si>
    <t>Flaques</t>
  </si>
  <si>
    <t>Inondée</t>
  </si>
  <si>
    <t>Enneigée</t>
  </si>
  <si>
    <t>Verglacée</t>
  </si>
  <si>
    <t>Corps gras - huile</t>
  </si>
  <si>
    <t>Boue</t>
  </si>
  <si>
    <t>Accidents à un véhicule</t>
  </si>
  <si>
    <t>Véh.seul x piéton(s)</t>
  </si>
  <si>
    <t>Véh.seul sans piéton</t>
  </si>
  <si>
    <t>Accidents à deux véhicules et +</t>
  </si>
  <si>
    <t>Collision frontale</t>
  </si>
  <si>
    <t>Collision par le côté</t>
  </si>
  <si>
    <t>Collision par l'arrière</t>
  </si>
  <si>
    <t>Collision en chaîne</t>
  </si>
  <si>
    <t>Collisions multiples</t>
  </si>
  <si>
    <t>Autres accidents</t>
  </si>
  <si>
    <r>
      <rPr>
        <b/>
        <sz val="16"/>
        <color indexed="55"/>
        <rFont val="Arial"/>
        <family val="2"/>
        <charset val="1"/>
      </rPr>
      <t xml:space="preserve">ACCIDENTS </t>
    </r>
    <r>
      <rPr>
        <b/>
        <i/>
        <sz val="16"/>
        <color indexed="55"/>
        <rFont val="Arial"/>
        <family val="2"/>
        <charset val="1"/>
      </rPr>
      <t>selon le nombre de véhicules impliqués*</t>
    </r>
  </si>
  <si>
    <t>Un</t>
  </si>
  <si>
    <t>Deux</t>
  </si>
  <si>
    <t>Trois</t>
  </si>
  <si>
    <t>Quatre et plus</t>
  </si>
  <si>
    <t>ACCIDENTS AVEC PIETONS</t>
  </si>
  <si>
    <t>selon le nombre de véhicules impliqués*</t>
  </si>
  <si>
    <t>ACCIDENTS SANS PIETON</t>
  </si>
  <si>
    <t>ACCIDENTS A UN SEUL VEHICULE SANS PIETON</t>
  </si>
  <si>
    <t>Cyclomoteur</t>
  </si>
  <si>
    <t>Motocyclette</t>
  </si>
  <si>
    <t>Autre véhicule</t>
  </si>
  <si>
    <t>0</t>
  </si>
  <si>
    <t>Glissière béton</t>
  </si>
  <si>
    <t>Autre glissière</t>
  </si>
  <si>
    <t>Poteau</t>
  </si>
  <si>
    <t>Mobilier urbain</t>
  </si>
  <si>
    <t>Parapet</t>
  </si>
  <si>
    <t>Bordure de trottoir</t>
  </si>
  <si>
    <t>Buse - tête d'aqueduc</t>
  </si>
  <si>
    <t>Total obstacles fixes</t>
  </si>
  <si>
    <t>Dont accidents à un seul véhicule sans piéton</t>
  </si>
  <si>
    <t>avant l'accident*</t>
  </si>
  <si>
    <t>En Insertion</t>
  </si>
  <si>
    <t>Autres Manœuvres</t>
  </si>
  <si>
    <t xml:space="preserve">avant l'accident*  </t>
  </si>
  <si>
    <t>MOTOS</t>
  </si>
  <si>
    <t xml:space="preserve">avant l'accident* </t>
  </si>
  <si>
    <t>VT</t>
  </si>
  <si>
    <t>POIDS LOURDS</t>
  </si>
  <si>
    <t>Sens véhicule heurtant</t>
  </si>
  <si>
    <t>Traversant</t>
  </si>
  <si>
    <t>Masqué</t>
  </si>
  <si>
    <t>Jouant - courant</t>
  </si>
  <si>
    <t>Avec un animal</t>
  </si>
  <si>
    <t>Inconnue</t>
  </si>
  <si>
    <t>ACCIDENT IMPLIQUANT AU MOINS</t>
  </si>
  <si>
    <t>un véhicule de catégorie donnée</t>
  </si>
  <si>
    <t>SELON LE MILIEU</t>
  </si>
  <si>
    <t>Tracteur agricole</t>
  </si>
  <si>
    <t>Ensemble réseaux</t>
  </si>
  <si>
    <t xml:space="preserve">REMARQUES </t>
  </si>
  <si>
    <t>Tous réseaux</t>
  </si>
  <si>
    <t>EDPM</t>
  </si>
  <si>
    <t>VAE</t>
  </si>
  <si>
    <t>CYCLOS</t>
  </si>
  <si>
    <t>Cyclos</t>
  </si>
  <si>
    <t>3 RM &lt;= 50 cm3</t>
  </si>
  <si>
    <t>Scooters &lt;ou=50cm3</t>
  </si>
  <si>
    <t>MTL</t>
  </si>
  <si>
    <t>Motos &gt;50 et &lt;ou=125cm3</t>
  </si>
  <si>
    <t>3 RM  &gt; 50 &lt;= 125 cm3</t>
  </si>
  <si>
    <t>Scooters &gt;50 et &lt;ou=125cm3</t>
  </si>
  <si>
    <t>MTT1 + MTT2</t>
  </si>
  <si>
    <t>Motos &gt;125cm3 sauf scooters</t>
  </si>
  <si>
    <t>3 RM &gt; 125 cm3</t>
  </si>
  <si>
    <t>Scooters &gt;125cm3</t>
  </si>
  <si>
    <t>PL</t>
  </si>
  <si>
    <t>PL 3,5T &lt; PTAC &lt;= 7,5T</t>
  </si>
  <si>
    <t>PL ( PTAC&gt;7,5T )</t>
  </si>
  <si>
    <t>PL ( PTAC&gt;3,5T) + remorque</t>
  </si>
  <si>
    <t xml:space="preserve">Tracteurs routiers </t>
  </si>
  <si>
    <t>Tracteurs avec semi-remorque</t>
  </si>
  <si>
    <t>TC</t>
  </si>
  <si>
    <t>AUTRES</t>
  </si>
  <si>
    <t>Quads &lt;ou=50cm3</t>
  </si>
  <si>
    <t>Quads &gt;50cm3</t>
  </si>
  <si>
    <t>Engins spéciaux</t>
  </si>
  <si>
    <t>Trains</t>
  </si>
  <si>
    <t>Tramways</t>
  </si>
  <si>
    <t>Autres ou indéterminés</t>
  </si>
  <si>
    <t>Tous véhicules</t>
  </si>
  <si>
    <t>* Véhicules dans les accidents impliquant au moins une autoroute.</t>
  </si>
  <si>
    <t>- provoque au moins une victime,</t>
  </si>
  <si>
    <t>- implique au moins un véhicule,</t>
  </si>
  <si>
    <t>NB : ici les termes "impliquer" ou "implication" n'entraînent aucune présomption de responsabilité dans l'accident.</t>
  </si>
  <si>
    <t>Pour plus d'informations concernant le périmètre des accidents et blessés inclus et comptabilisés dans le fichier BAAC, voir le guide de rédaction du BAAC téléchargeable sur le site ONISR - rubrique "Instructions et guides".</t>
  </si>
  <si>
    <t>Parmi les accidents corporels :</t>
  </si>
  <si>
    <t>Un accident corporel implique un certain nombre d'usagers. Parmi ceux-ci, on distingue :</t>
  </si>
  <si>
    <t>Parmi les victimes, on distingue :</t>
  </si>
  <si>
    <t>Parmi les blessés, on distingue :</t>
  </si>
  <si>
    <t>Polynésie française</t>
  </si>
  <si>
    <t>AUTOROUTE</t>
  </si>
  <si>
    <r>
      <t xml:space="preserve">VEHICULES ET VICTIMES </t>
    </r>
    <r>
      <rPr>
        <b/>
        <i/>
        <sz val="16"/>
        <color indexed="55"/>
        <rFont val="Arial"/>
        <family val="2"/>
        <charset val="1"/>
      </rPr>
      <t>selon l'obstacle fixe heurté*</t>
    </r>
  </si>
  <si>
    <r>
      <t xml:space="preserve">VEHICULES ET VICTIMES </t>
    </r>
    <r>
      <rPr>
        <b/>
        <i/>
        <sz val="16"/>
        <color indexed="55"/>
        <rFont val="Arial"/>
        <family val="2"/>
        <charset val="1"/>
      </rPr>
      <t xml:space="preserve">selon la manœuvre principale </t>
    </r>
  </si>
  <si>
    <t xml:space="preserve"> Autoroute</t>
  </si>
  <si>
    <r>
      <t xml:space="preserve">VEHICULES ET VICTIMES </t>
    </r>
    <r>
      <rPr>
        <b/>
        <i/>
        <sz val="16"/>
        <color indexed="55"/>
        <rFont val="Arial"/>
        <family val="2"/>
        <charset val="1"/>
      </rPr>
      <t>selon la manœuvre principale</t>
    </r>
  </si>
  <si>
    <r>
      <t>VEHICULES ET VICTIMES</t>
    </r>
    <r>
      <rPr>
        <b/>
        <i/>
        <sz val="16"/>
        <color indexed="55"/>
        <rFont val="Arial"/>
        <family val="2"/>
        <charset val="1"/>
      </rPr>
      <t xml:space="preserve"> selon la manœuvre principale</t>
    </r>
  </si>
  <si>
    <t>selon la route*</t>
  </si>
  <si>
    <t>usagers de deux-roues motorisés (2RM-3RM)</t>
  </si>
  <si>
    <t>Autoroute*</t>
  </si>
  <si>
    <t>Route nationale</t>
  </si>
  <si>
    <t>Route départementale</t>
  </si>
  <si>
    <t>Voie communale</t>
  </si>
  <si>
    <t>Total Autres OM*</t>
  </si>
  <si>
    <t>Total Outre-mer*</t>
  </si>
  <si>
    <t>Résultats départementaux et outre-mer</t>
  </si>
  <si>
    <t>Outre-mer</t>
  </si>
  <si>
    <t>Outre-mer - selon les forces de l'ordre</t>
  </si>
  <si>
    <t>France métropolitaine et DOM</t>
  </si>
  <si>
    <t>GENDARMERIE</t>
  </si>
  <si>
    <t>POLICE</t>
  </si>
  <si>
    <t>- dont CRS</t>
  </si>
  <si>
    <t>- dont SP</t>
  </si>
  <si>
    <t>REGIONS DE METROPOLE</t>
  </si>
  <si>
    <t>DEPARTEMENTS ET TERRITOIRES</t>
  </si>
  <si>
    <t>Bicyclettes hors VAE</t>
  </si>
  <si>
    <t>Véhicules de tourisme (VT)</t>
  </si>
  <si>
    <t>Véhicules utilitaires (VU)</t>
  </si>
  <si>
    <t>Usagers de 2RM-3RM**</t>
  </si>
  <si>
    <t>Usagers de 2RM-3RM** : CYCLOS</t>
  </si>
  <si>
    <t>Cyclomotoristes 2RM-3RM**</t>
  </si>
  <si>
    <t>Motocyclistes 2RM-3RM**</t>
  </si>
  <si>
    <t>Usagers de 2RM-3RM** : MOTOS</t>
  </si>
  <si>
    <t>Usagers de véhicules utilitaires (VU)</t>
  </si>
  <si>
    <t>Usagers VU</t>
  </si>
  <si>
    <t>Blessées légers*</t>
  </si>
  <si>
    <t>Tuées</t>
  </si>
  <si>
    <t>Blessées hospi-
talisées*</t>
  </si>
  <si>
    <t>Veille de fête</t>
  </si>
  <si>
    <t>Fête</t>
  </si>
  <si>
    <t>Normales</t>
  </si>
  <si>
    <t>Pluie légère</t>
  </si>
  <si>
    <t>Vent fort - tempête</t>
  </si>
  <si>
    <t>Bicyclette et VAE</t>
  </si>
  <si>
    <t>EDP avec moteur</t>
  </si>
  <si>
    <t>En agglomération hors autoroute</t>
  </si>
  <si>
    <t>Hors agglomération hors autoroute</t>
  </si>
  <si>
    <t>BICYCLETTES dont VAE</t>
  </si>
  <si>
    <t>Sans changer de direction</t>
  </si>
  <si>
    <t>Même sens, même file</t>
  </si>
  <si>
    <t>Entre 2 files</t>
  </si>
  <si>
    <t>En marche arrière</t>
  </si>
  <si>
    <t>A contresens</t>
  </si>
  <si>
    <t>En franchissant le terre-plein-central</t>
  </si>
  <si>
    <t>En faisant demi-tour sur la chaussée</t>
  </si>
  <si>
    <t>Traversant la chaussée</t>
  </si>
  <si>
    <t>Manœuvre de stationnement</t>
  </si>
  <si>
    <t>Manœuvre d'évitement</t>
  </si>
  <si>
    <t>Ouverture de portière</t>
  </si>
  <si>
    <t>Arrêté (hors stationnement )</t>
  </si>
  <si>
    <t>En stationnement (avec occupants)</t>
  </si>
  <si>
    <t>Autres manœuvres</t>
  </si>
  <si>
    <t>Circulant sur trottoir</t>
  </si>
  <si>
    <t>Dans le couloir bus, dans le même sens</t>
  </si>
  <si>
    <t>Circulant :</t>
  </si>
  <si>
    <t>Changement de file :</t>
  </si>
  <si>
    <t>A gauche</t>
  </si>
  <si>
    <t>A droite</t>
  </si>
  <si>
    <t>Déporté :</t>
  </si>
  <si>
    <t>Tournant :</t>
  </si>
  <si>
    <t>Dépassant :</t>
  </si>
  <si>
    <t>Divers :</t>
  </si>
  <si>
    <t>Se déplaçant :</t>
  </si>
  <si>
    <t xml:space="preserve">Divers :  </t>
  </si>
  <si>
    <t>Accède à l'arrêt du transport en commun</t>
  </si>
  <si>
    <t>Quitte l''arrêt du transport en commun</t>
  </si>
  <si>
    <t>Monte ou descend de son véhicule</t>
  </si>
  <si>
    <t>Sens inverse du véhicule heurtant</t>
  </si>
  <si>
    <t>VELOS et VAE</t>
  </si>
  <si>
    <t>Véhicules de tourisme</t>
  </si>
  <si>
    <t>Véhicules utilitaires  =&lt; 3,5T</t>
  </si>
  <si>
    <t>Dont VAE</t>
  </si>
  <si>
    <t>Cyclistes et VAE</t>
  </si>
  <si>
    <t>TOUS Usagers, Dont PIETONS à pied et EDPsM</t>
  </si>
  <si>
    <t>Dont piétons à pied et EDPsM</t>
  </si>
  <si>
    <t>Outre-mer - selon le milieu</t>
  </si>
  <si>
    <t>Résultats régionaux de métropole</t>
  </si>
  <si>
    <t>selon la manœuvre principale pour les bicyclettes et VAE</t>
  </si>
  <si>
    <t>- dont PPP**</t>
  </si>
  <si>
    <t>Usagers d'engins de déplacement personnel EDP</t>
  </si>
  <si>
    <t>EDP sans moteur</t>
  </si>
  <si>
    <r>
      <t>Piétons (dont EDP</t>
    </r>
    <r>
      <rPr>
        <sz val="10"/>
        <rFont val="Arial"/>
        <family val="2"/>
        <charset val="1"/>
      </rPr>
      <t xml:space="preserve"> sans moteur)</t>
    </r>
  </si>
  <si>
    <r>
      <t xml:space="preserve">Un </t>
    </r>
    <r>
      <rPr>
        <b/>
        <sz val="11"/>
        <rFont val="Arial"/>
        <family val="2"/>
        <charset val="1"/>
      </rPr>
      <t xml:space="preserve">accident corporel </t>
    </r>
    <r>
      <rPr>
        <sz val="11"/>
        <rFont val="Arial"/>
        <family val="2"/>
        <charset val="1"/>
      </rPr>
      <t>de la circulation routière :</t>
    </r>
  </si>
  <si>
    <r>
      <t xml:space="preserve">- survient sur une voie (publique ou privée) </t>
    </r>
    <r>
      <rPr>
        <u/>
        <sz val="11"/>
        <rFont val="Arial"/>
        <family val="2"/>
        <charset val="1"/>
      </rPr>
      <t>ouverte à la circulation publique,</t>
    </r>
  </si>
  <si>
    <r>
      <t xml:space="preserve">- un </t>
    </r>
    <r>
      <rPr>
        <b/>
        <sz val="11"/>
        <rFont val="Arial"/>
        <family val="2"/>
        <charset val="1"/>
      </rPr>
      <t>accident mortel</t>
    </r>
    <r>
      <rPr>
        <sz val="11"/>
        <rFont val="Arial"/>
        <family val="2"/>
        <charset val="1"/>
      </rPr>
      <t xml:space="preserve"> comporte au moins une personne tuée,</t>
    </r>
  </si>
  <si>
    <r>
      <t xml:space="preserve">- un </t>
    </r>
    <r>
      <rPr>
        <b/>
        <sz val="11"/>
        <rFont val="Arial"/>
        <family val="2"/>
        <charset val="1"/>
      </rPr>
      <t xml:space="preserve">accident </t>
    </r>
    <r>
      <rPr>
        <sz val="11"/>
        <rFont val="Arial"/>
        <family val="2"/>
        <charset val="1"/>
      </rPr>
      <t>«</t>
    </r>
    <r>
      <rPr>
        <b/>
        <sz val="11"/>
        <rFont val="Arial"/>
        <family val="2"/>
        <charset val="1"/>
      </rPr>
      <t>grave</t>
    </r>
    <r>
      <rPr>
        <sz val="11"/>
        <rFont val="Arial"/>
        <family val="2"/>
        <charset val="1"/>
      </rPr>
      <t>» comporte au moins une personne tuée ou un blessé hospitalisé,</t>
    </r>
  </si>
  <si>
    <r>
      <t xml:space="preserve">- un </t>
    </r>
    <r>
      <rPr>
        <b/>
        <sz val="11"/>
        <rFont val="Arial"/>
        <family val="2"/>
        <charset val="1"/>
      </rPr>
      <t xml:space="preserve">accident «léger» </t>
    </r>
    <r>
      <rPr>
        <sz val="11"/>
        <rFont val="Arial"/>
        <family val="2"/>
        <charset val="1"/>
      </rPr>
      <t>ne comporte ni personne tuée ni blessé hospitalisé.</t>
    </r>
  </si>
  <si>
    <r>
      <t xml:space="preserve">- les usagers </t>
    </r>
    <r>
      <rPr>
        <b/>
        <sz val="11"/>
        <rFont val="Arial"/>
        <family val="2"/>
        <charset val="1"/>
      </rPr>
      <t xml:space="preserve">indemnes </t>
    </r>
    <r>
      <rPr>
        <sz val="11"/>
        <rFont val="Arial"/>
        <family val="2"/>
        <charset val="1"/>
      </rPr>
      <t>: usagers impliqués non décédés et dont l'état ne nécessite aucun soin médical,</t>
    </r>
  </si>
  <si>
    <r>
      <t xml:space="preserve">- les </t>
    </r>
    <r>
      <rPr>
        <b/>
        <sz val="11"/>
        <rFont val="Arial"/>
        <family val="2"/>
        <charset val="1"/>
      </rPr>
      <t>victimes</t>
    </r>
    <r>
      <rPr>
        <sz val="11"/>
        <rFont val="Arial"/>
        <family val="2"/>
        <charset val="1"/>
      </rPr>
      <t xml:space="preserve"> : usagers impliqués non indemnes.</t>
    </r>
  </si>
  <si>
    <r>
      <t xml:space="preserve">- les personnes </t>
    </r>
    <r>
      <rPr>
        <b/>
        <sz val="11"/>
        <rFont val="Arial"/>
        <family val="2"/>
        <charset val="1"/>
      </rPr>
      <t xml:space="preserve">tuées </t>
    </r>
    <r>
      <rPr>
        <sz val="11"/>
        <rFont val="Arial"/>
        <family val="2"/>
        <charset val="1"/>
      </rPr>
      <t>: victimes décédées sur le coup ou dans les 30 jours qui suivent l'accident,</t>
    </r>
  </si>
  <si>
    <r>
      <t xml:space="preserve"> - les </t>
    </r>
    <r>
      <rPr>
        <b/>
        <sz val="11"/>
        <rFont val="Arial"/>
        <family val="2"/>
        <charset val="1"/>
      </rPr>
      <t>blessés</t>
    </r>
    <r>
      <rPr>
        <sz val="11"/>
        <rFont val="Arial"/>
        <family val="2"/>
        <charset val="1"/>
      </rPr>
      <t xml:space="preserve"> : victimes non décédées, dont l'état nécessite des soins médicaux (c'est-à-dire prodigués par un professionnel de la santé, quel que soit le cadre de ces soins : hôpital, cabinet médical, voire sur place)</t>
    </r>
  </si>
  <si>
    <r>
      <t xml:space="preserve">- les </t>
    </r>
    <r>
      <rPr>
        <b/>
        <sz val="11"/>
        <rFont val="Arial"/>
        <family val="2"/>
        <charset val="1"/>
      </rPr>
      <t xml:space="preserve">blessés hospitalisés </t>
    </r>
    <r>
      <rPr>
        <sz val="11"/>
        <rFont val="Arial"/>
        <family val="2"/>
        <charset val="1"/>
      </rPr>
      <t>: blessés dont l'état nécessite plus de 24 heures d'hospitalisation,</t>
    </r>
  </si>
  <si>
    <r>
      <t xml:space="preserve">- les </t>
    </r>
    <r>
      <rPr>
        <b/>
        <sz val="11"/>
        <rFont val="Arial"/>
        <family val="2"/>
        <charset val="1"/>
      </rPr>
      <t xml:space="preserve">blessés légers </t>
    </r>
    <r>
      <rPr>
        <sz val="11"/>
        <rFont val="Arial"/>
        <family val="2"/>
        <charset val="1"/>
      </rPr>
      <t>: blessés dont l'état nécessite un soin médical mais qui, en cas d'hospitalisation, ne sont pas hospitalisés plus de 24 heures.</t>
    </r>
  </si>
  <si>
    <t>Sigles :</t>
  </si>
  <si>
    <t>EDP</t>
  </si>
  <si>
    <t>BAAC</t>
  </si>
  <si>
    <t>FO</t>
  </si>
  <si>
    <t>ONISR</t>
  </si>
  <si>
    <t>OM</t>
  </si>
  <si>
    <t xml:space="preserve">VAE </t>
  </si>
  <si>
    <t>Bulletin d’Analyse des Accidents Corporels</t>
  </si>
  <si>
    <t>Forces de l’ordre</t>
  </si>
  <si>
    <t xml:space="preserve">Gendarmerie nationale  </t>
  </si>
  <si>
    <t xml:space="preserve">Préfecture de police de Paris  </t>
  </si>
  <si>
    <t xml:space="preserve">Police aux frontière  </t>
  </si>
  <si>
    <t>Sécurité publique</t>
  </si>
  <si>
    <t>Départements d’outre-mer</t>
  </si>
  <si>
    <t>Engin de déplacement personnel</t>
  </si>
  <si>
    <t>Engin de déplacement personnel sans moteur</t>
  </si>
  <si>
    <t>Engin de déplacement personnel avec moteur</t>
  </si>
  <si>
    <t>Vélo à assistance électrique</t>
  </si>
  <si>
    <t>RN</t>
  </si>
  <si>
    <t>RM</t>
  </si>
  <si>
    <t>Route de métropole urbaine</t>
  </si>
  <si>
    <t>VC</t>
  </si>
  <si>
    <t>RD</t>
  </si>
  <si>
    <r>
      <t xml:space="preserve">Pour vous y rendre,  recherchez « ONISR » via n’importe quel 
moteur de recherche sur Internet.
</t>
    </r>
    <r>
      <rPr>
        <i/>
        <sz val="10"/>
        <color indexed="26"/>
        <rFont val="Arial"/>
        <family val="2"/>
      </rPr>
      <t>https://www.onisr.securite-routiere.gouv.fr</t>
    </r>
  </si>
  <si>
    <t>usagers de véhicules utilitaires (VU)</t>
  </si>
  <si>
    <t>Observatoire national interministériel de la sécurité routière</t>
  </si>
  <si>
    <t>Les différents réseaux s'entendent avec les bretelles comprises, il n'y a pas de réseaux BRETELLE.</t>
  </si>
  <si>
    <r>
      <t>Véhicule utilitaire (VU)</t>
    </r>
    <r>
      <rPr>
        <sz val="11"/>
        <color indexed="55"/>
        <rFont val="Arial"/>
        <family val="2"/>
        <charset val="1"/>
      </rPr>
      <t> </t>
    </r>
    <r>
      <rPr>
        <b/>
        <sz val="11"/>
        <color indexed="55"/>
        <rFont val="Arial"/>
        <family val="2"/>
        <charset val="1"/>
      </rPr>
      <t>:</t>
    </r>
    <r>
      <rPr>
        <sz val="11"/>
        <color indexed="55"/>
        <rFont val="Arial"/>
        <family val="2"/>
        <charset val="1"/>
      </rPr>
      <t xml:space="preserve"> Voiture utilitaire ou camionnette destinée au transport de marchandises de Poids Total Autorisé en Charge (PTAC) inférieur à 3,5 t</t>
    </r>
  </si>
  <si>
    <r>
      <t>Poids lourd (PL)</t>
    </r>
    <r>
      <rPr>
        <sz val="11"/>
        <color indexed="55"/>
        <rFont val="Arial"/>
        <family val="2"/>
        <charset val="1"/>
      </rPr>
      <t> </t>
    </r>
    <r>
      <rPr>
        <b/>
        <sz val="11"/>
        <color indexed="55"/>
        <rFont val="Arial"/>
        <family val="2"/>
        <charset val="1"/>
      </rPr>
      <t>:</t>
    </r>
    <r>
      <rPr>
        <sz val="11"/>
        <color indexed="55"/>
        <rFont val="Arial"/>
        <family val="2"/>
        <charset val="1"/>
      </rPr>
      <t xml:space="preserve"> Véhicule automobile destiné au transport des charges lourdes ou volumineuses de PTAC supérieur à 3,5 t</t>
    </r>
  </si>
  <si>
    <r>
      <t>Transport en commun (TC)</t>
    </r>
    <r>
      <rPr>
        <sz val="11"/>
        <color indexed="55"/>
        <rFont val="Arial"/>
        <family val="2"/>
        <charset val="1"/>
      </rPr>
      <t> </t>
    </r>
    <r>
      <rPr>
        <b/>
        <sz val="11"/>
        <color indexed="55"/>
        <rFont val="Arial"/>
        <family val="2"/>
        <charset val="1"/>
      </rPr>
      <t>:</t>
    </r>
    <r>
      <rPr>
        <sz val="11"/>
        <color indexed="55"/>
        <rFont val="Arial"/>
        <family val="2"/>
        <charset val="1"/>
      </rPr>
      <t xml:space="preserve"> Autobus ou autocar : véhicule à moteur conçu et construit pour le transport de personnes ayant au moins quatre roues et comportant, outre le conducteur, plus de huit places assises</t>
    </r>
  </si>
  <si>
    <r>
      <rPr>
        <b/>
        <sz val="11"/>
        <color indexed="55"/>
        <rFont val="Arial"/>
        <family val="2"/>
        <charset val="1"/>
      </rPr>
      <t xml:space="preserve">Route métropolitaine : </t>
    </r>
    <r>
      <rPr>
        <sz val="11"/>
        <color indexed="55"/>
        <rFont val="Arial"/>
        <family val="2"/>
        <charset val="1"/>
      </rPr>
      <t xml:space="preserve">Voie publique appartenant à ou gérée par une métropole française. </t>
    </r>
  </si>
  <si>
    <r>
      <t xml:space="preserve">Code lumière, le </t>
    </r>
    <r>
      <rPr>
        <b/>
        <sz val="11"/>
        <rFont val="Arial"/>
        <family val="2"/>
        <charset val="1"/>
      </rPr>
      <t>JOUR</t>
    </r>
    <r>
      <rPr>
        <sz val="11"/>
        <rFont val="Arial"/>
        <family val="2"/>
        <charset val="1"/>
      </rPr>
      <t xml:space="preserve"> correspond au champ "plein jour" du BAAC, la </t>
    </r>
    <r>
      <rPr>
        <b/>
        <sz val="11"/>
        <rFont val="Arial"/>
        <family val="2"/>
        <charset val="1"/>
      </rPr>
      <t>NUIT</t>
    </r>
    <r>
      <rPr>
        <sz val="11"/>
        <rFont val="Arial"/>
        <family val="2"/>
        <charset val="1"/>
      </rPr>
      <t xml:space="preserve"> à tous les autres.</t>
    </r>
  </si>
  <si>
    <r>
      <t>Engin de déplacement personnel (EDP)</t>
    </r>
    <r>
      <rPr>
        <sz val="11"/>
        <color indexed="55"/>
        <rFont val="Arial"/>
        <family val="2"/>
        <charset val="1"/>
      </rPr>
      <t> </t>
    </r>
    <r>
      <rPr>
        <b/>
        <sz val="11"/>
        <color indexed="55"/>
        <rFont val="Arial"/>
        <family val="2"/>
        <charset val="1"/>
      </rPr>
      <t>:</t>
    </r>
    <r>
      <rPr>
        <sz val="11"/>
        <color indexed="55"/>
        <rFont val="Arial"/>
        <family val="2"/>
        <charset val="1"/>
      </rPr>
      <t xml:space="preserve"> il peut être non motorisé (roller, planche à roulette, trottinette) et se déplace comme un piéton ; ou motorisé (trottinette électrique, gyropode, segway…) et se déplace comme un vélo. Pour l’année 2018, année de transition pour le fichier BAAC, il est intégré dans la catégorie « autres ».</t>
    </r>
  </si>
  <si>
    <r>
      <t>Bicyclette</t>
    </r>
    <r>
      <rPr>
        <sz val="11"/>
        <color indexed="55"/>
        <rFont val="Arial"/>
        <family val="2"/>
        <charset val="1"/>
      </rPr>
      <t> </t>
    </r>
    <r>
      <rPr>
        <b/>
        <sz val="11"/>
        <color indexed="55"/>
        <rFont val="Arial"/>
        <family val="2"/>
        <charset val="1"/>
      </rPr>
      <t>:</t>
    </r>
    <r>
      <rPr>
        <sz val="11"/>
        <color indexed="55"/>
        <rFont val="Arial"/>
        <family val="2"/>
        <charset val="1"/>
      </rPr>
      <t xml:space="preserve"> Vélo classique y compris vélo à assistance électrique</t>
    </r>
  </si>
  <si>
    <r>
      <t>Vélo à assistance électrique (VAE)</t>
    </r>
    <r>
      <rPr>
        <sz val="11"/>
        <color indexed="55"/>
        <rFont val="Arial"/>
        <family val="2"/>
        <charset val="1"/>
      </rPr>
      <t xml:space="preserve"> : </t>
    </r>
    <r>
      <rPr>
        <b/>
        <sz val="11"/>
        <color indexed="55"/>
        <rFont val="Arial"/>
        <family val="2"/>
        <charset val="1"/>
      </rPr>
      <t>vélo électrique</t>
    </r>
    <r>
      <rPr>
        <sz val="11"/>
        <color indexed="55"/>
        <rFont val="Arial"/>
        <family val="2"/>
        <charset val="1"/>
      </rPr>
      <t xml:space="preserve"> (France) : vélo équipé d’un moteur et d’une batterie rechargeable. Le moteur se déclenche automatiquement quand l’usager pédale, et s’arrête lorsqu’il s’arrête de pédaler ou au-delà de 25 km/h. Un vélo électrique sans pédalage est considéré comme un cyclomoteur</t>
    </r>
  </si>
  <si>
    <r>
      <t>Deux-roues motorisé (2RM)</t>
    </r>
    <r>
      <rPr>
        <sz val="11"/>
        <color indexed="55"/>
        <rFont val="Arial"/>
        <family val="2"/>
        <charset val="1"/>
      </rPr>
      <t> </t>
    </r>
    <r>
      <rPr>
        <b/>
        <sz val="11"/>
        <color indexed="55"/>
        <rFont val="Arial"/>
        <family val="2"/>
        <charset val="1"/>
      </rPr>
      <t>:</t>
    </r>
    <r>
      <rPr>
        <sz val="11"/>
        <color indexed="55"/>
        <rFont val="Arial"/>
        <family val="2"/>
        <charset val="1"/>
      </rPr>
      <t xml:space="preserve"> Cyclomoteur ou motocyclette, y compris à 3 roues, y compris les scooters.</t>
    </r>
  </si>
  <si>
    <r>
      <t>Scooter</t>
    </r>
    <r>
      <rPr>
        <sz val="11"/>
        <color indexed="55"/>
        <rFont val="Arial"/>
        <family val="2"/>
        <charset val="1"/>
      </rPr>
      <t> </t>
    </r>
    <r>
      <rPr>
        <b/>
        <sz val="11"/>
        <color indexed="55"/>
        <rFont val="Arial"/>
        <family val="2"/>
        <charset val="1"/>
      </rPr>
      <t>:</t>
    </r>
    <r>
      <rPr>
        <sz val="11"/>
        <color indexed="55"/>
        <rFont val="Arial"/>
        <family val="2"/>
        <charset val="1"/>
      </rPr>
      <t xml:space="preserve"> Motocycle immatriculé à 2 roues de petit diamètre, caréné, à cadre ouvert et à plancher plat</t>
    </r>
  </si>
  <si>
    <r>
      <t>Cyclomoteur</t>
    </r>
    <r>
      <rPr>
        <sz val="11"/>
        <color indexed="55"/>
        <rFont val="Arial"/>
        <family val="2"/>
        <charset val="1"/>
      </rPr>
      <t> </t>
    </r>
    <r>
      <rPr>
        <b/>
        <sz val="11"/>
        <color indexed="55"/>
        <rFont val="Arial"/>
        <family val="2"/>
        <charset val="1"/>
      </rPr>
      <t>:</t>
    </r>
    <r>
      <rPr>
        <sz val="11"/>
        <color indexed="55"/>
        <rFont val="Arial"/>
        <family val="2"/>
        <charset val="1"/>
      </rPr>
      <t xml:space="preserve"> Deux-roues motorisé de moins de 50 cm</t>
    </r>
    <r>
      <rPr>
        <vertAlign val="superscript"/>
        <sz val="11"/>
        <color indexed="55"/>
        <rFont val="Arial"/>
        <family val="2"/>
        <charset val="1"/>
      </rPr>
      <t>3</t>
    </r>
    <r>
      <rPr>
        <sz val="11"/>
        <color indexed="55"/>
        <rFont val="Arial"/>
        <family val="2"/>
        <charset val="1"/>
      </rPr>
      <t xml:space="preserve"> et ayant une vitesse maximale par construction ne dépassant pas 45 km/h, y compris les scooters</t>
    </r>
  </si>
  <si>
    <r>
      <t>Motocyclette :</t>
    </r>
    <r>
      <rPr>
        <sz val="11"/>
        <color indexed="55"/>
        <rFont val="Arial"/>
        <family val="2"/>
        <charset val="1"/>
      </rPr>
      <t xml:space="preserve"> Deux-roues motorisé de plus de 50 cm</t>
    </r>
    <r>
      <rPr>
        <vertAlign val="superscript"/>
        <sz val="11"/>
        <color indexed="55"/>
        <rFont val="Arial"/>
        <family val="2"/>
        <charset val="1"/>
      </rPr>
      <t>3</t>
    </r>
    <r>
      <rPr>
        <sz val="11"/>
        <color indexed="55"/>
        <rFont val="Arial"/>
        <family val="2"/>
        <charset val="1"/>
      </rPr>
      <t>, y compris les scooters.</t>
    </r>
  </si>
  <si>
    <r>
      <t>Voiturette</t>
    </r>
    <r>
      <rPr>
        <sz val="11"/>
        <color indexed="55"/>
        <rFont val="Arial"/>
        <family val="2"/>
        <charset val="1"/>
      </rPr>
      <t> : Voiture légère de faible encombrement et d’une cylindrée de 50 cm3 au maximum et dont la vitesse n’excède pas 45 km/h</t>
    </r>
  </si>
  <si>
    <r>
      <t>Automobiliste</t>
    </r>
    <r>
      <rPr>
        <sz val="11"/>
        <color indexed="55"/>
        <rFont val="Arial"/>
        <family val="2"/>
        <charset val="1"/>
      </rPr>
      <t> </t>
    </r>
    <r>
      <rPr>
        <b/>
        <sz val="11"/>
        <color indexed="55"/>
        <rFont val="Arial"/>
        <family val="2"/>
        <charset val="1"/>
      </rPr>
      <t>:</t>
    </r>
    <r>
      <rPr>
        <sz val="11"/>
        <color indexed="55"/>
        <rFont val="Arial"/>
        <family val="2"/>
        <charset val="1"/>
      </rPr>
      <t xml:space="preserve"> Usager de véhicule de tourisme</t>
    </r>
  </si>
  <si>
    <r>
      <t>Véhicule de tourisme (VT)</t>
    </r>
    <r>
      <rPr>
        <sz val="11"/>
        <color indexed="55"/>
        <rFont val="Arial"/>
        <family val="2"/>
        <charset val="1"/>
      </rPr>
      <t> </t>
    </r>
    <r>
      <rPr>
        <b/>
        <sz val="11"/>
        <color indexed="55"/>
        <rFont val="Arial"/>
        <family val="2"/>
        <charset val="1"/>
      </rPr>
      <t>:</t>
    </r>
    <r>
      <rPr>
        <sz val="11"/>
        <color indexed="55"/>
        <rFont val="Arial"/>
        <family val="2"/>
        <charset val="1"/>
      </rPr>
      <t xml:space="preserve"> Véhicule à moteur conçu et construit pour le transport de personnes ayant au moins quatre roues et ne comportant pas, outre le conducteur, plus de huit places assises</t>
    </r>
  </si>
  <si>
    <r>
      <t xml:space="preserve"> </t>
    </r>
    <r>
      <rPr>
        <b/>
        <sz val="11"/>
        <rFont val="Arial"/>
        <family val="2"/>
        <charset val="1"/>
      </rPr>
      <t xml:space="preserve">Agglomération : </t>
    </r>
    <r>
      <rPr>
        <sz val="11"/>
        <rFont val="Arial"/>
        <family val="2"/>
        <charset val="1"/>
      </rPr>
      <t xml:space="preserve">Ensemble des réseaux (sauf les autoroutes) situés à l'intérieur d'une agglomération au sens du code de la route (parties de routes, c'est-à-dire l'ensemble des sections situées entre les panneaux de début et de fin d'agglomération) qu'elle qu'en soit la taille.
</t>
    </r>
    <r>
      <rPr>
        <b/>
        <sz val="11"/>
        <rFont val="Arial"/>
        <family val="2"/>
        <charset val="1"/>
      </rPr>
      <t>Hors agglomération :</t>
    </r>
    <r>
      <rPr>
        <sz val="11"/>
        <rFont val="Arial"/>
        <family val="2"/>
        <charset val="1"/>
      </rPr>
      <t xml:space="preserve"> Reste du réseau situé hors agglomération et ne comprenant pas les autoroutes.
</t>
    </r>
    <r>
      <rPr>
        <b/>
        <sz val="11"/>
        <rFont val="Arial"/>
        <family val="2"/>
        <charset val="1"/>
      </rPr>
      <t>Autoroute :</t>
    </r>
    <r>
      <rPr>
        <sz val="11"/>
        <rFont val="Arial"/>
        <family val="2"/>
        <charset val="1"/>
      </rPr>
      <t xml:space="preserve"> Milieu à part entière constitué des voies de circulation à statut autoroutier.</t>
    </r>
  </si>
  <si>
    <t>Définitions et sigles</t>
  </si>
  <si>
    <r>
      <t xml:space="preserve">Indicateurs labellisés :
</t>
    </r>
    <r>
      <rPr>
        <sz val="11"/>
        <rFont val="Arial"/>
        <family val="2"/>
        <charset val="1"/>
      </rPr>
      <t xml:space="preserve">Les indicateurs principaux d'accidentalité routière sont labellisés depuis 2013 par l'Autorité de la Statistique Publique. Les indicateurs suivis d'un astérisque ne figurent pas dans la liste des indicateurs labellisés "Avis du 21 novembre 2019 de l'Autorité de la Statistique Publique sur le renouvellement de la labellisation d’indicateurs produits par l’Observatoire national interministériel de la sécurité routière".
</t>
    </r>
  </si>
  <si>
    <r>
      <t xml:space="preserve">ACCIDENTS </t>
    </r>
    <r>
      <rPr>
        <b/>
        <i/>
        <sz val="16"/>
        <rFont val="Arial"/>
        <family val="2"/>
        <charset val="1"/>
      </rPr>
      <t>selon la catégorie de la chaussée*</t>
    </r>
  </si>
  <si>
    <r>
      <t xml:space="preserve">ACCIDENTS </t>
    </r>
    <r>
      <rPr>
        <b/>
        <i/>
        <sz val="16"/>
        <rFont val="Arial"/>
        <family val="2"/>
      </rPr>
      <t>selon le tracé en plan*</t>
    </r>
  </si>
  <si>
    <t>Véhicule en stationnement</t>
  </si>
  <si>
    <t>Arbre sur accotement</t>
  </si>
  <si>
    <t>Glissière métallique</t>
  </si>
  <si>
    <t>Bâtiment, mur, pile de pont</t>
  </si>
  <si>
    <t>Support signalisation verticale ou PAU</t>
  </si>
  <si>
    <t>Ilot, refuge, borne haute</t>
  </si>
  <si>
    <t>Fossé, talus, paroi rocheuse</t>
  </si>
  <si>
    <t>Autre obstacle sur chaussée</t>
  </si>
  <si>
    <t>Autre obstacle sur accotement</t>
  </si>
  <si>
    <t>Sortie de chaussée sans obstacle</t>
  </si>
  <si>
    <t>PAU</t>
  </si>
  <si>
    <t>Poste d'appel d'urgence</t>
  </si>
  <si>
    <t xml:space="preserve">4 ans </t>
  </si>
  <si>
    <t>Total blessées</t>
  </si>
  <si>
    <t>Piétons</t>
  </si>
  <si>
    <r>
      <t>avant l'accident*</t>
    </r>
    <r>
      <rPr>
        <b/>
        <sz val="16"/>
        <color indexed="55"/>
        <rFont val="Arial"/>
        <family val="2"/>
        <charset val="1"/>
      </rPr>
      <t xml:space="preserve"> </t>
    </r>
  </si>
  <si>
    <t>Les accidents en intersection sont affectés à la catégorie de route la plus élevée.</t>
  </si>
  <si>
    <t>Saint-Barthélemy</t>
  </si>
  <si>
    <t>DEPARTEMENTS ET TERRITOIRES - INDICATEURS (1/4)</t>
  </si>
  <si>
    <t>DEPARTEMENTS ET TERRITOIRES - INDICATEURS (2/4)</t>
  </si>
  <si>
    <t>DEPARTEMENTS ET TERRITOIRES - INDICATEURS (3/4)</t>
  </si>
  <si>
    <t>DEPARTEMENTS ET TERRITOIRES - INDICATEURS (4/4)</t>
  </si>
  <si>
    <t>Piéton à pied</t>
  </si>
  <si>
    <t>dont : EDP sans moteur</t>
  </si>
  <si>
    <t>Autre voie</t>
  </si>
  <si>
    <t>dans un accident avec conducteur drogué ou alcoolisé / alcool drogue connu *</t>
  </si>
  <si>
    <t>Saint-Martin*  ***</t>
  </si>
  <si>
    <t>Saint-Barthélemy*  ***</t>
  </si>
  <si>
    <t>Wallis-et-Futuna*  ***</t>
  </si>
  <si>
    <t>Polynésie française*  ***</t>
  </si>
  <si>
    <t>Nouvelle-Calédonie*  ***</t>
  </si>
  <si>
    <t>Saint-Pierre-et-Miquelon*</t>
  </si>
  <si>
    <t>Ensemble COM-NC*</t>
  </si>
  <si>
    <t>Total OM*</t>
  </si>
  <si>
    <t>France (métropole+OM)*</t>
  </si>
  <si>
    <t>selon l'obstacle fixe heurté (autoroute - en agglomération hors autoroute - hors agglomération hors autoroute)</t>
  </si>
  <si>
    <t>selon la manœuvre principale (autoroute - en agglomération hors autoroute - hors agglomération hors autoroute)</t>
  </si>
  <si>
    <t>selon le milieu (autoroute - en agglomération hors autoroute - hors agglomération hors autoroute)</t>
  </si>
  <si>
    <r>
      <t>Accidents et victimes</t>
    </r>
    <r>
      <rPr>
        <sz val="12"/>
        <color indexed="31"/>
        <rFont val="Arial"/>
        <family val="2"/>
        <charset val="1"/>
      </rPr>
      <t xml:space="preserve"> (autoroute - en agglomération hors autoroute - hors agglomération hors autoroute)</t>
    </r>
  </si>
  <si>
    <t>Transports en commun (TC)</t>
  </si>
  <si>
    <t>En agglomération HA</t>
  </si>
  <si>
    <t>Hors agglomération HA</t>
  </si>
  <si>
    <t>En agglo HA</t>
  </si>
  <si>
    <t>Hors agglo HA</t>
  </si>
  <si>
    <t>COM</t>
  </si>
  <si>
    <t>Collectivité d'outre-mer</t>
  </si>
  <si>
    <t>INSEE</t>
  </si>
  <si>
    <t>POM</t>
  </si>
  <si>
    <t>Pays d'outre-mer</t>
  </si>
  <si>
    <t>Institut national de la statistique et des études économiques</t>
  </si>
  <si>
    <t>HA</t>
  </si>
  <si>
    <t>Hors autoroute</t>
  </si>
  <si>
    <t>HORS AGGLOMERATION hors autoroute</t>
  </si>
  <si>
    <t>EN AGGLOMERATION hors autoroute</t>
  </si>
  <si>
    <t>Dans le couloir bus, dans le sens inverse</t>
  </si>
  <si>
    <t>EDP SM seul avec ou sans piéton</t>
  </si>
  <si>
    <t>Un véhic. Seul</t>
  </si>
  <si>
    <t>Un véhic. seul  et un piéton</t>
  </si>
  <si>
    <t>Au moins 2 véhic.</t>
  </si>
  <si>
    <t>Piétons à pied</t>
  </si>
  <si>
    <t>Tous piétons</t>
  </si>
  <si>
    <t>Usagers de BICYCLETTES dont VAE</t>
  </si>
  <si>
    <t>53-55</t>
  </si>
  <si>
    <t>63-64</t>
  </si>
  <si>
    <t>66-67</t>
  </si>
  <si>
    <t>MTT1</t>
  </si>
  <si>
    <t>MTT2</t>
  </si>
  <si>
    <t>Moto de type 1 dont la cylindrée se situe entre 125 et 600 cm³</t>
  </si>
  <si>
    <t>Moto de type 2 dont la cylindrée est supérieure à 600 cm³</t>
  </si>
  <si>
    <t>Moto légère dont la cylindrée est inférieure à 125 cm³</t>
  </si>
  <si>
    <t>selon la manœuvre principale pour les motos (2RM-3RM)</t>
  </si>
  <si>
    <t>Usagers des autres véhicules</t>
  </si>
  <si>
    <t>** Depuis le 01/01/18, la PPP est également compétente sur les aéroports de Roissy/Le Bourget et Orly.</t>
  </si>
  <si>
    <t>NS</t>
  </si>
  <si>
    <t>Véhicule de tourisme (VT)</t>
  </si>
  <si>
    <t>Véhicule utilitaire (VU)</t>
  </si>
  <si>
    <t>Poids lourd (PL)</t>
  </si>
  <si>
    <t>Transport en commun (TC)</t>
  </si>
  <si>
    <t>VU</t>
  </si>
  <si>
    <t>NC</t>
  </si>
  <si>
    <t>Non communiqué</t>
  </si>
  <si>
    <t>Non significatif</t>
  </si>
  <si>
    <t>* Données non labellisées</t>
  </si>
  <si>
    <t xml:space="preserve"> ** Depuis le 1 janvier 2018, les 3RM sont assimilés à la catégorie 2RM.</t>
  </si>
  <si>
    <t>Usagers de TC</t>
  </si>
  <si>
    <t xml:space="preserve">Compagnies républicaines de sécurité  </t>
  </si>
  <si>
    <t>Grammes d’alcool pur par litre de sang</t>
  </si>
  <si>
    <t>g/l</t>
  </si>
  <si>
    <t>Cyclistes (dont VAE)</t>
  </si>
  <si>
    <t>0-13 ans</t>
  </si>
  <si>
    <t>14-17 ans</t>
  </si>
  <si>
    <t>33-36</t>
  </si>
  <si>
    <r>
      <t xml:space="preserve">RESULTATS GENERAUX - </t>
    </r>
    <r>
      <rPr>
        <b/>
        <i/>
        <sz val="16"/>
        <rFont val="Arial"/>
        <family val="2"/>
      </rPr>
      <t>selon les forces de l'ordre</t>
    </r>
  </si>
  <si>
    <t>DEPARTEMENTS - selon les forces de l'ordre</t>
  </si>
  <si>
    <t>DEPARTEMENTS ET TERRITOIRES - selon les forces de l'ordre</t>
  </si>
  <si>
    <t>Tués*</t>
  </si>
  <si>
    <t>Total blessés*</t>
  </si>
  <si>
    <t>GN - Gendarmerie</t>
  </si>
  <si>
    <t>SP - Sécurité Publique</t>
  </si>
  <si>
    <t>CRS - Compagnies Républicaines de Sécurité</t>
  </si>
  <si>
    <t>tous usagers dont piétons à pied et engins de déplacement personnel sans moteur (EDPsM)</t>
  </si>
  <si>
    <t xml:space="preserve">Usagers d'engins de déplacement personnel à moteur (EDPM) </t>
  </si>
  <si>
    <t>Usagers de bicyclettes dont vélo à assistance électrique (VAE)</t>
  </si>
  <si>
    <t xml:space="preserve">  0-13 ans</t>
  </si>
  <si>
    <t>Véhicules*</t>
  </si>
  <si>
    <t>Route Nationale (ou territoriale)</t>
  </si>
  <si>
    <t>Parc de stationnement ouvert à la circulation publique</t>
  </si>
  <si>
    <t xml:space="preserve">5 ans </t>
  </si>
  <si>
    <t>Dont conducteurs (hors EDPsM)</t>
  </si>
  <si>
    <t>Dont conductrices (hors EDPsM)</t>
  </si>
  <si>
    <t>46-47</t>
  </si>
  <si>
    <t>48-49</t>
  </si>
  <si>
    <t>Accidents corporels*</t>
  </si>
  <si>
    <t>Dont mortels*</t>
  </si>
  <si>
    <t>Bicyclette</t>
  </si>
  <si>
    <t>Voiture de tourisme</t>
  </si>
  <si>
    <t>Camionnette</t>
  </si>
  <si>
    <t>Poids lourd</t>
  </si>
  <si>
    <t>Transport en commun</t>
  </si>
  <si>
    <t>Piétons*</t>
  </si>
  <si>
    <t>Un accident impliquant des véhicules appartenant à des catégories différentes apparait dans chacune des lignes concernant les catégories de véhicules considérées et est par suite pris en compte plusieurs fois. 
Les nombres de victimes indiqués pour chaque accident concernent l'ensemble des victimes de l'accident quelle que soit la catégorie d'usager à laquelle elles appartiennent. Un accident impliquant plusieurs routes de catégories différentes n'apparaît que pour une catégorie de route (la route d'affectation).</t>
  </si>
  <si>
    <t>79-81</t>
  </si>
  <si>
    <t>82-84</t>
  </si>
  <si>
    <t>93-94</t>
  </si>
  <si>
    <t>PPP - Préfecture de Police de Paris**</t>
  </si>
  <si>
    <t>Un accident impliquant des véhicules appartenant à des catégories différentes apparait dans chacune des lignes. concernant les catégories de véhicules considérées et est par suite pris en compte plusieurs fois. Les nombres de victimes indiqués pour chaque accident concernent l'ensemble des victimes de l'accident quelle que soit la catégorie d'usager à laquelle elles appartiennent.</t>
  </si>
  <si>
    <t>ACCIDENTS selon les conditions atmosphériques</t>
  </si>
  <si>
    <t>ACCIDENTS selon le type de collision</t>
  </si>
  <si>
    <t>RESULTATS GENERAUX - selon le milieu</t>
  </si>
  <si>
    <t>DEPARTEMENTS - selon le milieu</t>
  </si>
  <si>
    <t>selon la catégorie du véhicule</t>
  </si>
  <si>
    <t>Total piétons
et véhicules</t>
  </si>
  <si>
    <t>PIETONS</t>
  </si>
  <si>
    <r>
      <t>Répartition des piétons et des véhicules impliqués</t>
    </r>
    <r>
      <rPr>
        <sz val="10"/>
        <color indexed="31"/>
        <rFont val="Arial"/>
        <family val="2"/>
        <charset val="1"/>
      </rPr>
      <t xml:space="preserve"> selon le milieu</t>
    </r>
  </si>
  <si>
    <t>Voiturette</t>
  </si>
  <si>
    <t>Classe d'âge :</t>
  </si>
  <si>
    <t>Classe d'âge (hors âge indéterminé)</t>
  </si>
  <si>
    <t>France entière ( France métropolitaine et DOM )</t>
  </si>
  <si>
    <t>selon la catégorie de la route ( Autoroute, RN, RD, Autre voie)</t>
  </si>
  <si>
    <t>RN - Route nationale*</t>
  </si>
  <si>
    <t>Autre voie*</t>
  </si>
  <si>
    <t>selon la catégorie de la route (autoroute, RN, RD, VMU, VC, Autres voies)</t>
  </si>
  <si>
    <r>
      <t xml:space="preserve">Route départementale hors territoire des métropoles urbaines </t>
    </r>
    <r>
      <rPr>
        <sz val="10"/>
        <color indexed="55"/>
        <rFont val="Calibri"/>
        <family val="2"/>
      </rPr>
      <t>¹</t>
    </r>
  </si>
  <si>
    <r>
      <t xml:space="preserve">Voie sur le territoire des métropoles urbaines </t>
    </r>
    <r>
      <rPr>
        <sz val="10"/>
        <color indexed="55"/>
        <rFont val="Calibri"/>
        <family val="2"/>
      </rPr>
      <t>¹</t>
    </r>
  </si>
  <si>
    <t>Route départementale hors territoire des métropoles urbaines ¹</t>
  </si>
  <si>
    <t>Voie sur le territoire des métropoles urbaines ¹</t>
  </si>
  <si>
    <r>
      <rPr>
        <sz val="10"/>
        <color indexed="55"/>
        <rFont val="Calibri"/>
        <family val="2"/>
      </rPr>
      <t>¹</t>
    </r>
    <r>
      <rPr>
        <sz val="10"/>
        <color indexed="55"/>
        <rFont val="Arial"/>
        <family val="2"/>
      </rPr>
      <t xml:space="preserve"> - Liste des 22 métropoles : Bordeaux Métropole - Brest Métropole - Clermont-Auvergne Métropole - Dijon Métropole - Grenoble Alpes Métropole - Métropole Européenne de Lille - Métropole de Lyon - Métropole d'Aix-Marseille-Provence - Metz Métropole - Montpellier Méditerranée Métropole - Métropole du Grand Nancy - Nantes Métropole - Métropole Nice Côte d'Azur- Orléans Métropole - Métropole du Grand Paris - Rennes Métropole - Métropole Rouen Normandie - Saint Etienne Métropole - Strasbourg Eurométropole - Toulouse Métropole - Métropole Toulon-Provence-Méditerranée - Tours Métropole Val de Loire.</t>
    </r>
  </si>
  <si>
    <r>
      <rPr>
        <sz val="10"/>
        <rFont val="Calibri"/>
        <family val="2"/>
      </rPr>
      <t>¹ -</t>
    </r>
    <r>
      <rPr>
        <sz val="10"/>
        <rFont val="Arial"/>
        <family val="2"/>
        <charset val="1"/>
      </rPr>
      <t xml:space="preserve"> Liste des 22 métropoles : Bordeaux Métropole - Brest Métropole - Clermont-Auvergne Métropole - Dijon Métropole - Grenoble Alpes Métropole - Métropole Européenne de Lille - Métropole de Lyon - Métropole d'Aix-Marseille-Provence - Metz Métropole - Montpellier Méditerranée Métropole - Métropole du Grand Nancy - Nantes Métropole - Métropole Nice Côte d'Azur- Orléans Métropole - Métropole du Grand Paris - Rennes Métropole - Métropole Rouen Normandie - Saint Etienne Métropole - Strasbourg Eurométropole - Toulouse Métropole - Métropole Toulon-Provence-Méditerranée - Tours Métropole Val de Loire.</t>
    </r>
  </si>
  <si>
    <r>
      <t xml:space="preserve">RESULTATS GENERAUX - </t>
    </r>
    <r>
      <rPr>
        <b/>
        <i/>
        <sz val="16"/>
        <rFont val="Arial"/>
        <family val="2"/>
      </rPr>
      <t>selon la catégorie de la route*</t>
    </r>
  </si>
  <si>
    <r>
      <t xml:space="preserve">ACCIDENTS </t>
    </r>
    <r>
      <rPr>
        <b/>
        <i/>
        <sz val="16"/>
        <rFont val="Arial"/>
        <family val="2"/>
        <charset val="1"/>
      </rPr>
      <t>selon la catégorie de la route*</t>
    </r>
  </si>
  <si>
    <t>Autoroute (données labélisées tués, dont mortels et blessés)</t>
  </si>
  <si>
    <r>
      <t xml:space="preserve">Route départementale hors territoire des métropoles urbaines </t>
    </r>
    <r>
      <rPr>
        <b/>
        <sz val="12"/>
        <color indexed="31"/>
        <rFont val="Calibri"/>
        <family val="2"/>
      </rPr>
      <t>¹</t>
    </r>
  </si>
  <si>
    <r>
      <t xml:space="preserve">Voie sur le territoire des métropoles urbaines </t>
    </r>
    <r>
      <rPr>
        <b/>
        <sz val="12"/>
        <color indexed="31"/>
        <rFont val="Calibri"/>
        <family val="2"/>
      </rPr>
      <t>¹</t>
    </r>
  </si>
  <si>
    <r>
      <t xml:space="preserve">* Données non labellisées.   </t>
    </r>
    <r>
      <rPr>
        <sz val="9"/>
        <rFont val="Calibri"/>
        <family val="2"/>
      </rPr>
      <t>¹</t>
    </r>
    <r>
      <rPr>
        <i/>
        <sz val="9"/>
        <rFont val="Arial"/>
        <family val="2"/>
        <charset val="1"/>
      </rPr>
      <t xml:space="preserve"> - métropoles urbaines voir liste page 8</t>
    </r>
  </si>
  <si>
    <t>Parc de stationnement ouvert à la circulation publique*</t>
  </si>
  <si>
    <t>Autoroute (données labellisées, tués dont mortels et blessés)</t>
  </si>
  <si>
    <t>Voie communale hors territoire des métropoles urbaines ¹</t>
  </si>
  <si>
    <r>
      <t xml:space="preserve">Route départementale hors territoire des métropoles urbaines </t>
    </r>
    <r>
      <rPr>
        <sz val="10"/>
        <rFont val="Calibri"/>
        <family val="2"/>
      </rPr>
      <t>¹</t>
    </r>
  </si>
  <si>
    <r>
      <t xml:space="preserve">Voie sur le territoire des métropoles urbaines </t>
    </r>
    <r>
      <rPr>
        <sz val="10"/>
        <rFont val="Calibri"/>
        <family val="2"/>
      </rPr>
      <t>¹</t>
    </r>
  </si>
  <si>
    <t>VC - Voie communale hors territoire des métropoles urbaines ¹</t>
  </si>
  <si>
    <r>
      <t xml:space="preserve">RD - Route départementale hors territoire des métropoles urbaines </t>
    </r>
    <r>
      <rPr>
        <b/>
        <sz val="15.5"/>
        <rFont val="Calibri"/>
        <family val="2"/>
      </rPr>
      <t>¹</t>
    </r>
  </si>
  <si>
    <r>
      <rPr>
        <sz val="9"/>
        <rFont val="Calibri"/>
        <family val="2"/>
      </rPr>
      <t>¹</t>
    </r>
    <r>
      <rPr>
        <i/>
        <sz val="9"/>
        <rFont val="Arial"/>
        <family val="2"/>
        <charset val="1"/>
      </rPr>
      <t xml:space="preserve"> - Liste des métropoles urbaines voir page 8.    * Données non labellisées.</t>
    </r>
  </si>
  <si>
    <t xml:space="preserve">Voie sur le territoire des métropoles urbaines  ¹ </t>
  </si>
  <si>
    <r>
      <t xml:space="preserve">JOUR </t>
    </r>
    <r>
      <rPr>
        <b/>
        <sz val="16"/>
        <color indexed="55"/>
        <rFont val="Calibri"/>
        <family val="2"/>
      </rPr>
      <t>¹</t>
    </r>
  </si>
  <si>
    <r>
      <rPr>
        <sz val="9"/>
        <rFont val="Calibri"/>
        <family val="2"/>
      </rPr>
      <t>¹</t>
    </r>
    <r>
      <rPr>
        <i/>
        <sz val="9"/>
        <rFont val="Arial"/>
        <family val="2"/>
        <charset val="1"/>
      </rPr>
      <t xml:space="preserve"> Hors 5 Blessés légers pour lesquels l'information Lumière n'est pas connue.    * Données non labellisées.</t>
    </r>
  </si>
  <si>
    <r>
      <t xml:space="preserve">NUIT </t>
    </r>
    <r>
      <rPr>
        <b/>
        <sz val="16"/>
        <color indexed="55"/>
        <rFont val="Calibri"/>
        <family val="2"/>
      </rPr>
      <t>¹</t>
    </r>
  </si>
  <si>
    <t>Voie communale  hors territoire des métropoles urbaines ¹</t>
  </si>
  <si>
    <t>Indéterminé</t>
  </si>
  <si>
    <t>Indéterminées</t>
  </si>
  <si>
    <t>Indéterminée</t>
  </si>
  <si>
    <t>France métropolitaine - selon le milieu</t>
  </si>
  <si>
    <t>France métropolitaine - selon les forces de l'ordre</t>
  </si>
  <si>
    <t>40-45</t>
  </si>
  <si>
    <t>Vélos à assistance électrique (VAE) (compris dans bicyclettes)</t>
  </si>
  <si>
    <t>En 2021, on dénombre 11 jours de fête/férié, 13 jours veille de fête/férié, et en dehors de ces jours, 49 lundis, 49 mardis, 50 mercredi, 49 jeudis, 46 vendredis, 49 samedis et 51 dimanches, soit 365 jours sans double-compte</t>
  </si>
  <si>
    <t xml:space="preserve"> * Données non labellisées.</t>
  </si>
  <si>
    <t xml:space="preserve">accidents à un seul véhicule sans piéton selon la catégorie du véhicule </t>
  </si>
  <si>
    <t>REPARTITION DES USAGERS PIETONS (DONT EDP SANS MOTEUR) ET VEHICULES IMPLIQUES</t>
  </si>
  <si>
    <t>** Données sur 4 années 2018, 2019, 2020 et 2021 - *** Population 2012 ou 2013 ou 2014 au dernier recensement Insee</t>
  </si>
  <si>
    <t>Accidentalité : source ONISR (fichier BAAC) - Population 2021 : Source Insee - * Données non labellisées</t>
  </si>
  <si>
    <t xml:space="preserve">dans un accident avec conducteur novice moins de
 2 ans </t>
  </si>
  <si>
    <t xml:space="preserve">dans un accident avec conducteur novice moins de
2 ans </t>
  </si>
  <si>
    <t>en moyenne 2018-2022 part dans la mortalité  des personnes tuées</t>
  </si>
  <si>
    <t>Evolution du nombre de blessés MAIS 1+ 2019/2010</t>
  </si>
  <si>
    <t>Occupants de 2RM</t>
  </si>
  <si>
    <t>Part dans le total des blessés MAIS 3+ en 2022</t>
  </si>
  <si>
    <t>Type de victimes:</t>
  </si>
  <si>
    <t>Usagers responsables</t>
  </si>
  <si>
    <t>Usagers non-responsables</t>
  </si>
  <si>
    <t>Type d'accident</t>
  </si>
  <si>
    <t>Avec piéton</t>
  </si>
  <si>
    <t>Véhicule seul sans piéton</t>
  </si>
  <si>
    <t>2 véhicules, sans piéton</t>
  </si>
  <si>
    <t>3 véhicules ou +, sans piéton</t>
  </si>
  <si>
    <t>de 14-17 ans</t>
  </si>
  <si>
    <t>novice</t>
  </si>
  <si>
    <t>de 75 ans ou plus</t>
  </si>
  <si>
    <t>de véhicule de tourisme</t>
  </si>
  <si>
    <t>de véhicule utilitaire ou de poids lourd</t>
  </si>
  <si>
    <t>Estimation sur l'ensemble de la mortalité à partir des personnes pour lesquelles l'information est renseignée:</t>
  </si>
  <si>
    <t>avec déplacement lié au travail</t>
  </si>
  <si>
    <t>avec alcool &gt; 0,5g/l ou positif aux stupéfiants</t>
  </si>
  <si>
    <t>avec test positif aux stupéfiants</t>
  </si>
  <si>
    <t>usager non ou mal ceinturé</t>
  </si>
  <si>
    <t>2023 France entière (France métropolitaine et outre-mer)</t>
  </si>
  <si>
    <t>2023 France métropolitaine (1/2)</t>
  </si>
  <si>
    <t>2023 France métropolitaine (2/2)</t>
  </si>
  <si>
    <t>2023 Outre-Mer</t>
  </si>
  <si>
    <t>2023 France métropolitaine (1/6)</t>
  </si>
  <si>
    <t>2023 France métropolitaine (2/6)</t>
  </si>
  <si>
    <t>2023 France métropolitaine (3/6)</t>
  </si>
  <si>
    <t>2023 France métropolitaine (4/6)</t>
  </si>
  <si>
    <t>2023 France métropolitaine (5/6)</t>
  </si>
  <si>
    <t>2023 France métropolitaine (6/6)</t>
  </si>
  <si>
    <t>2023 Outre-mer</t>
  </si>
  <si>
    <t>2023 France métropolitaine (1/5)</t>
  </si>
  <si>
    <t>2023 France métropolitaine (2/5)</t>
  </si>
  <si>
    <t>2023 France métropolitaine (3/5)</t>
  </si>
  <si>
    <t>2023 France métropolitaine (4/5)</t>
  </si>
  <si>
    <t>2023 France métropolitaine (5/5)</t>
  </si>
  <si>
    <t>2023 France métropolitaine</t>
  </si>
  <si>
    <t>2023 France métropolitaine + DOM</t>
  </si>
  <si>
    <t>2023 France entière (France métropolitaine et outre-mer)*</t>
  </si>
  <si>
    <r>
      <rPr>
        <b/>
        <sz val="16"/>
        <color indexed="55"/>
        <rFont val="Arial"/>
        <family val="2"/>
        <charset val="1"/>
      </rPr>
      <t xml:space="preserve">Piétons (hors EDPsm) </t>
    </r>
    <r>
      <rPr>
        <b/>
        <i/>
        <sz val="16"/>
        <color indexed="55"/>
        <rFont val="Arial"/>
        <family val="2"/>
        <charset val="1"/>
      </rPr>
      <t xml:space="preserve">selon leur manœuvre avant l'accident* </t>
    </r>
  </si>
  <si>
    <t>2023 France entière - Personnes tuées</t>
  </si>
  <si>
    <t>total
 2023</t>
  </si>
  <si>
    <t>total 
2022</t>
  </si>
  <si>
    <t>Evolution 2023/2019</t>
  </si>
  <si>
    <t>taux moyen 2019-2023</t>
  </si>
  <si>
    <t>tous âges pour 1 million habitants (pop. 2023)</t>
  </si>
  <si>
    <t>des 18-24 ans pour 1 million de 18-24 ans  (pop. 2023)</t>
  </si>
  <si>
    <t>des 25-34 ans pour  1 million de 25-34 ans  (pop. 2023)</t>
  </si>
  <si>
    <t>des 65 ans et plus pour 1 million de 65 ans et plus  (pop. 2023)</t>
  </si>
  <si>
    <t xml:space="preserve">2023 France entière - Personnes tuées </t>
  </si>
  <si>
    <t>en moyenne 2019-2023 part dans la mortalité des personnes tuées</t>
  </si>
  <si>
    <t>Nombre de personnes tuées en 2023</t>
  </si>
  <si>
    <t>Part dans la mortalité en 2023</t>
  </si>
  <si>
    <t>Evolution de la mortalité
2023/2019</t>
  </si>
  <si>
    <t>Evolution de la mortalité 2023/2010</t>
  </si>
  <si>
    <t>2023 France entière - Personnes blessées</t>
  </si>
  <si>
    <t>Source : Estimation Univ. Eiffel pour 2010 et ONISR pour 2019 et 2023 sur la base des données des BAAC et du Registre du Rhône</t>
  </si>
  <si>
    <t>Nombre de blessés (MAIS 1+) en 2023</t>
  </si>
  <si>
    <t>Part dans le total des blessés MAIS 1+ en 2023</t>
  </si>
  <si>
    <t>Evolution du nombre de blessés MAIS 1+ 2023/2019</t>
  </si>
  <si>
    <t>Evolution du nombre de blessés MAIS 1+ 2023/2010</t>
  </si>
  <si>
    <t>Nombre de blessés (MAIS 3+) en 2023</t>
  </si>
  <si>
    <t>Part des blessés graves MAIS3+ parmi les blessés MAIS1+ en 2023</t>
  </si>
  <si>
    <t>Evolution du nombre de blessés MAIS3+
2023/2019</t>
  </si>
  <si>
    <t>Evolution du nombre de blessés MAIS3+
2019/2010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</si>
</sst>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164" formatCode="0\ %"/>
    <numFmt numFmtId="165" formatCode="0.0%"/>
    <numFmt numFmtId="166" formatCode="* &quot;+ &quot;0;&quot;- &quot;0;General"/>
    <numFmt numFmtId="167" formatCode="* &quot;+ &quot;0.0%;&quot;- &quot;0.0%;General"/>
    <numFmt numFmtId="168" formatCode="yyyy"/>
    <numFmt numFmtId="169" formatCode="0;\(0\)"/>
    <numFmt numFmtId="170" formatCode="#,##0.00%"/>
    <numFmt numFmtId="171" formatCode="&quot;(&quot;0&quot;)&quot;"/>
  </numFmts>
  <fonts count="213">
    <font>
      <sz val="10"/>
      <color rgb="FF000000"/>
      <name val="Arial"/>
      <family val="2"/>
    </font>
    <font>
      <sz val="10"/>
      <name val="Arial"/>
      <family val="2"/>
      <charset val="1"/>
    </font>
    <font>
      <sz val="28"/>
      <name val="@Arial Unicode MS"/>
      <family val="2"/>
      <charset val="1"/>
    </font>
    <font>
      <sz val="26"/>
      <name val="Arial Black"/>
      <family val="2"/>
      <charset val="1"/>
    </font>
    <font>
      <sz val="12"/>
      <name val="Times New Roman"/>
      <family val="1"/>
      <charset val="1"/>
    </font>
    <font>
      <b/>
      <sz val="14"/>
      <name val="Times New Roman"/>
      <family val="1"/>
      <charset val="1"/>
    </font>
    <font>
      <sz val="12"/>
      <color indexed="31"/>
      <name val="Arial"/>
      <family val="2"/>
      <charset val="1"/>
    </font>
    <font>
      <i/>
      <sz val="10"/>
      <name val="Arial"/>
      <family val="2"/>
      <charset val="1"/>
    </font>
    <font>
      <b/>
      <sz val="18"/>
      <name val="Arial"/>
      <family val="2"/>
      <charset val="1"/>
    </font>
    <font>
      <b/>
      <sz val="10"/>
      <name val="Arial"/>
      <family val="2"/>
      <charset val="1"/>
    </font>
    <font>
      <b/>
      <sz val="11"/>
      <name val="Arial"/>
      <family val="2"/>
      <charset val="1"/>
    </font>
    <font>
      <sz val="8"/>
      <name val="Arial"/>
      <family val="2"/>
      <charset val="1"/>
    </font>
    <font>
      <sz val="11"/>
      <name val="Arial"/>
      <family val="2"/>
      <charset val="1"/>
    </font>
    <font>
      <b/>
      <sz val="16"/>
      <name val="Arial"/>
      <family val="2"/>
      <charset val="1"/>
    </font>
    <font>
      <sz val="16"/>
      <name val="Arial"/>
      <family val="2"/>
      <charset val="1"/>
    </font>
    <font>
      <i/>
      <sz val="9"/>
      <name val="Arial"/>
      <family val="2"/>
      <charset val="1"/>
    </font>
    <font>
      <b/>
      <i/>
      <sz val="16"/>
      <name val="Arial"/>
      <family val="2"/>
      <charset val="1"/>
    </font>
    <font>
      <b/>
      <sz val="16"/>
      <color indexed="55"/>
      <name val="Arial"/>
      <family val="2"/>
      <charset val="1"/>
    </font>
    <font>
      <b/>
      <i/>
      <sz val="16"/>
      <color indexed="55"/>
      <name val="Arial"/>
      <family val="2"/>
      <charset val="1"/>
    </font>
    <font>
      <sz val="9"/>
      <name val="Arial"/>
      <family val="2"/>
      <charset val="1"/>
    </font>
    <font>
      <b/>
      <i/>
      <sz val="11"/>
      <name val="Arial"/>
      <family val="2"/>
      <charset val="1"/>
    </font>
    <font>
      <sz val="12"/>
      <name val="Arial"/>
      <family val="2"/>
      <charset val="1"/>
    </font>
    <font>
      <i/>
      <sz val="11"/>
      <name val="Arial"/>
      <family val="2"/>
      <charset val="1"/>
    </font>
    <font>
      <sz val="10"/>
      <name val="Arial"/>
      <family val="2"/>
    </font>
    <font>
      <sz val="10"/>
      <color indexed="9"/>
      <name val="Arial"/>
      <family val="2"/>
    </font>
    <font>
      <sz val="28"/>
      <color indexed="9"/>
      <name val="@Arial Unicode MS"/>
      <family val="2"/>
    </font>
    <font>
      <sz val="26"/>
      <color indexed="9"/>
      <name val="Arial Black"/>
      <family val="2"/>
    </font>
    <font>
      <sz val="12"/>
      <color indexed="9"/>
      <name val="Times New Roman"/>
      <family val="1"/>
    </font>
    <font>
      <b/>
      <sz val="14"/>
      <color indexed="9"/>
      <name val="Times New Roman"/>
      <family val="1"/>
    </font>
    <font>
      <sz val="10"/>
      <color indexed="55"/>
      <name val="Arial"/>
      <family val="2"/>
    </font>
    <font>
      <i/>
      <sz val="10"/>
      <name val="Arial"/>
      <family val="2"/>
    </font>
    <font>
      <i/>
      <sz val="9"/>
      <name val="Arial"/>
      <family val="2"/>
    </font>
    <font>
      <sz val="10"/>
      <color indexed="31"/>
      <name val="Arial"/>
      <family val="2"/>
      <charset val="1"/>
    </font>
    <font>
      <sz val="10"/>
      <name val="Calibri"/>
      <family val="2"/>
    </font>
    <font>
      <sz val="11"/>
      <color indexed="55"/>
      <name val="Arial"/>
      <family val="2"/>
      <charset val="1"/>
    </font>
    <font>
      <u/>
      <sz val="11"/>
      <name val="Arial"/>
      <family val="2"/>
      <charset val="1"/>
    </font>
    <font>
      <i/>
      <sz val="10"/>
      <color indexed="26"/>
      <name val="Arial"/>
      <family val="2"/>
    </font>
    <font>
      <b/>
      <sz val="11"/>
      <color indexed="55"/>
      <name val="Arial"/>
      <family val="2"/>
      <charset val="1"/>
    </font>
    <font>
      <vertAlign val="superscript"/>
      <sz val="11"/>
      <color indexed="55"/>
      <name val="Arial"/>
      <family val="2"/>
      <charset val="1"/>
    </font>
    <font>
      <b/>
      <sz val="16"/>
      <name val="Arial"/>
      <family val="2"/>
    </font>
    <font>
      <b/>
      <i/>
      <sz val="16"/>
      <name val="Arial"/>
      <family val="2"/>
    </font>
    <font>
      <sz val="16"/>
      <name val="Arial"/>
      <family val="2"/>
    </font>
    <font>
      <i/>
      <sz val="16"/>
      <name val="Arial"/>
      <family val="2"/>
      <charset val="1"/>
    </font>
    <font>
      <i/>
      <sz val="16"/>
      <name val="Arial"/>
      <family val="2"/>
    </font>
    <font>
      <sz val="18"/>
      <name val="Arial"/>
      <family val="2"/>
    </font>
    <font>
      <sz val="9"/>
      <name val="Arial"/>
      <family val="2"/>
    </font>
    <font>
      <sz val="14"/>
      <name val="Arial"/>
      <family val="2"/>
    </font>
    <font>
      <i/>
      <sz val="14"/>
      <name val="Arial"/>
      <family val="2"/>
    </font>
    <font>
      <sz val="14"/>
      <name val="Arial"/>
      <family val="2"/>
      <charset val="1"/>
    </font>
    <font>
      <b/>
      <sz val="10"/>
      <name val="Arial"/>
      <family val="2"/>
    </font>
    <font>
      <b/>
      <sz val="9"/>
      <name val="Arial"/>
      <family val="2"/>
    </font>
    <font>
      <sz val="10"/>
      <color indexed="55"/>
      <name val="Calibri"/>
      <family val="2"/>
    </font>
    <font>
      <b/>
      <sz val="15.5"/>
      <name val="Arial"/>
      <family val="2"/>
    </font>
    <font>
      <b/>
      <sz val="12"/>
      <color indexed="31"/>
      <name val="Calibri"/>
      <family val="2"/>
    </font>
    <font>
      <sz val="9"/>
      <name val="Calibri"/>
      <family val="2"/>
    </font>
    <font>
      <b/>
      <sz val="15.5"/>
      <name val="Calibri"/>
      <family val="2"/>
    </font>
    <font>
      <b/>
      <sz val="16"/>
      <color indexed="55"/>
      <name val="Calibri"/>
      <family val="2"/>
    </font>
    <font>
      <sz val="10"/>
      <color rgb="FF000000"/>
      <name val="Arial"/>
      <family val="2"/>
    </font>
    <font>
      <u/>
      <sz val="10"/>
      <color rgb="FF0563C1"/>
      <name val="Arial"/>
      <family val="2"/>
      <charset val="1"/>
    </font>
    <font>
      <sz val="10"/>
      <color rgb="FF000000"/>
      <name val="Arial"/>
      <family val="2"/>
      <charset val="1"/>
    </font>
    <font>
      <b/>
      <sz val="16"/>
      <color rgb="FF3366FF"/>
      <name val="Arial"/>
      <family val="2"/>
      <charset val="1"/>
    </font>
    <font>
      <b/>
      <sz val="14"/>
      <color rgb="FF969696"/>
      <name val="Arial"/>
      <family val="2"/>
      <charset val="1"/>
    </font>
    <font>
      <b/>
      <sz val="8"/>
      <color rgb="FFFF0000"/>
      <name val="Arial"/>
      <family val="2"/>
      <charset val="1"/>
    </font>
    <font>
      <b/>
      <sz val="11"/>
      <color rgb="FF0000FF"/>
      <name val="Arial"/>
      <family val="2"/>
      <charset val="1"/>
    </font>
    <font>
      <b/>
      <sz val="11"/>
      <color rgb="FF000080"/>
      <name val="Arial"/>
      <family val="2"/>
      <charset val="1"/>
    </font>
    <font>
      <i/>
      <sz val="10"/>
      <color rgb="FF000000"/>
      <name val="Arial"/>
      <family val="2"/>
      <charset val="1"/>
    </font>
    <font>
      <sz val="9"/>
      <color rgb="FF333333"/>
      <name val="Arial"/>
      <family val="2"/>
      <charset val="1"/>
    </font>
    <font>
      <b/>
      <sz val="9"/>
      <color rgb="FFFFFFFF"/>
      <name val="Arial"/>
      <family val="2"/>
      <charset val="1"/>
    </font>
    <font>
      <b/>
      <i/>
      <sz val="10"/>
      <color rgb="FFFFFFFF"/>
      <name val="Arial"/>
      <family val="2"/>
      <charset val="1"/>
    </font>
    <font>
      <b/>
      <sz val="10"/>
      <color rgb="FFFFFFFF"/>
      <name val="Arial"/>
      <family val="2"/>
      <charset val="1"/>
    </font>
    <font>
      <b/>
      <sz val="12"/>
      <color rgb="FF0000FF"/>
      <name val="Arial"/>
      <family val="2"/>
      <charset val="1"/>
    </font>
    <font>
      <b/>
      <sz val="16"/>
      <color rgb="FF0000FF"/>
      <name val="Arial"/>
      <family val="2"/>
      <charset val="1"/>
    </font>
    <font>
      <b/>
      <i/>
      <sz val="16"/>
      <color rgb="FF0000FF"/>
      <name val="Arial"/>
      <family val="2"/>
      <charset val="1"/>
    </font>
    <font>
      <sz val="10"/>
      <color rgb="FF333333"/>
      <name val="Arial"/>
      <family val="2"/>
      <charset val="1"/>
    </font>
    <font>
      <i/>
      <sz val="10"/>
      <color rgb="FF333333"/>
      <name val="Arial"/>
      <family val="2"/>
      <charset val="1"/>
    </font>
    <font>
      <b/>
      <i/>
      <sz val="12"/>
      <color rgb="FF0000FF"/>
      <name val="Arial"/>
      <family val="2"/>
      <charset val="1"/>
    </font>
    <font>
      <i/>
      <sz val="9"/>
      <color rgb="FF333333"/>
      <name val="Arial"/>
      <family val="2"/>
      <charset val="1"/>
    </font>
    <font>
      <b/>
      <sz val="16"/>
      <color rgb="FF333333"/>
      <name val="Arial"/>
      <family val="2"/>
      <charset val="1"/>
    </font>
    <font>
      <b/>
      <sz val="14"/>
      <color rgb="FF949694"/>
      <name val="Arial"/>
      <family val="2"/>
      <charset val="1"/>
    </font>
    <font>
      <b/>
      <sz val="12"/>
      <color rgb="FF949694"/>
      <name val="Arial"/>
      <family val="2"/>
      <charset val="1"/>
    </font>
    <font>
      <b/>
      <i/>
      <sz val="10"/>
      <color rgb="FF333333"/>
      <name val="Arial"/>
      <family val="2"/>
      <charset val="1"/>
    </font>
    <font>
      <b/>
      <sz val="9"/>
      <color rgb="FF333333"/>
      <name val="Arial"/>
      <family val="2"/>
      <charset val="1"/>
    </font>
    <font>
      <b/>
      <i/>
      <sz val="16"/>
      <color rgb="FF333333"/>
      <name val="Arial"/>
      <family val="2"/>
      <charset val="1"/>
    </font>
    <font>
      <b/>
      <i/>
      <sz val="12"/>
      <color rgb="FF949694"/>
      <name val="Arial"/>
      <family val="2"/>
      <charset val="1"/>
    </font>
    <font>
      <sz val="10"/>
      <color rgb="FF0070C0"/>
      <name val="Arial"/>
      <family val="2"/>
      <charset val="1"/>
    </font>
    <font>
      <sz val="9"/>
      <color rgb="FF000000"/>
      <name val="Arial"/>
      <family val="2"/>
      <charset val="1"/>
    </font>
    <font>
      <b/>
      <sz val="8"/>
      <color rgb="FF000000"/>
      <name val="Arial"/>
      <family val="2"/>
      <charset val="1"/>
    </font>
    <font>
      <sz val="10"/>
      <color rgb="FFFF0000"/>
      <name val="Arial"/>
      <family val="2"/>
      <charset val="1"/>
    </font>
    <font>
      <b/>
      <i/>
      <sz val="10"/>
      <color rgb="FFFF0000"/>
      <name val="Arial"/>
      <family val="2"/>
      <charset val="1"/>
    </font>
    <font>
      <i/>
      <sz val="9"/>
      <color rgb="FFFF0000"/>
      <name val="Arial"/>
      <family val="2"/>
      <charset val="1"/>
    </font>
    <font>
      <b/>
      <sz val="12"/>
      <color rgb="FF000084"/>
      <name val="Arial"/>
      <family val="2"/>
      <charset val="1"/>
    </font>
    <font>
      <sz val="9"/>
      <color rgb="FFFF0000"/>
      <name val="Arial"/>
      <family val="2"/>
      <charset val="1"/>
    </font>
    <font>
      <sz val="12"/>
      <color rgb="FF000084"/>
      <name val="Arial"/>
      <family val="2"/>
      <charset val="1"/>
    </font>
    <font>
      <b/>
      <i/>
      <sz val="9"/>
      <color rgb="FFFFFFFF"/>
      <name val="Arial"/>
      <family val="2"/>
      <charset val="1"/>
    </font>
    <font>
      <b/>
      <sz val="14"/>
      <color rgb="FF0000FF"/>
      <name val="Arial"/>
      <family val="2"/>
      <charset val="1"/>
    </font>
    <font>
      <b/>
      <i/>
      <sz val="14"/>
      <color rgb="FF0000FF"/>
      <name val="Arial"/>
      <family val="2"/>
      <charset val="1"/>
    </font>
    <font>
      <i/>
      <sz val="14"/>
      <color rgb="FF0000FF"/>
      <name val="Arial"/>
      <family val="2"/>
      <charset val="1"/>
    </font>
    <font>
      <sz val="10"/>
      <color rgb="FFFFFFFF"/>
      <name val="Arial"/>
      <family val="2"/>
      <charset val="1"/>
    </font>
    <font>
      <b/>
      <i/>
      <sz val="11"/>
      <color rgb="FF0000FF"/>
      <name val="Arial"/>
      <family val="2"/>
      <charset val="1"/>
    </font>
    <font>
      <i/>
      <sz val="9"/>
      <color rgb="FFFFFFFF"/>
      <name val="Arial"/>
      <family val="2"/>
      <charset val="1"/>
    </font>
    <font>
      <b/>
      <i/>
      <sz val="14"/>
      <color rgb="FF000084"/>
      <name val="Arial"/>
      <family val="2"/>
      <charset val="1"/>
    </font>
    <font>
      <b/>
      <i/>
      <sz val="10"/>
      <color rgb="FF313494"/>
      <name val="Arial"/>
      <family val="2"/>
      <charset val="1"/>
    </font>
    <font>
      <b/>
      <sz val="10"/>
      <color rgb="FF333333"/>
      <name val="Arial"/>
      <family val="2"/>
      <charset val="1"/>
    </font>
    <font>
      <b/>
      <i/>
      <sz val="16"/>
      <color rgb="FF002060"/>
      <name val="Arial"/>
      <family val="2"/>
      <charset val="1"/>
    </font>
    <font>
      <b/>
      <sz val="16"/>
      <color rgb="FF002060"/>
      <name val="Arial"/>
      <family val="2"/>
      <charset val="1"/>
    </font>
    <font>
      <b/>
      <sz val="12"/>
      <color rgb="FF0000E1"/>
      <name val="Arial"/>
      <family val="2"/>
      <charset val="1"/>
    </font>
    <font>
      <sz val="10"/>
      <color theme="0"/>
      <name val="Arial"/>
      <family val="2"/>
    </font>
    <font>
      <b/>
      <sz val="26"/>
      <color theme="0"/>
      <name val="Times New Roman"/>
      <family val="1"/>
    </font>
    <font>
      <b/>
      <sz val="11"/>
      <color rgb="FFFFFFFF"/>
      <name val="Arial"/>
      <family val="2"/>
      <charset val="1"/>
    </font>
    <font>
      <b/>
      <i/>
      <sz val="11"/>
      <color rgb="FFFFFFFF"/>
      <name val="Arial"/>
      <family val="2"/>
    </font>
    <font>
      <sz val="9"/>
      <color theme="0"/>
      <name val="Arial"/>
      <family val="2"/>
      <charset val="1"/>
    </font>
    <font>
      <b/>
      <i/>
      <sz val="12"/>
      <color rgb="FF0000FF"/>
      <name val="Arial"/>
      <family val="2"/>
    </font>
    <font>
      <b/>
      <sz val="14"/>
      <color rgb="FF000000"/>
      <name val="Arial"/>
      <family val="2"/>
      <charset val="1"/>
    </font>
    <font>
      <b/>
      <sz val="14"/>
      <color rgb="FF333333"/>
      <name val="Arial"/>
      <family val="2"/>
      <charset val="1"/>
    </font>
    <font>
      <b/>
      <i/>
      <sz val="16"/>
      <color rgb="FF333333"/>
      <name val="Arial"/>
      <family val="2"/>
    </font>
    <font>
      <i/>
      <sz val="9"/>
      <color rgb="FF333333"/>
      <name val="Arial"/>
      <family val="2"/>
    </font>
    <font>
      <b/>
      <i/>
      <sz val="12"/>
      <color rgb="FF949694"/>
      <name val="Arial"/>
      <family val="2"/>
    </font>
    <font>
      <b/>
      <i/>
      <sz val="9"/>
      <color rgb="FFFFFFFF"/>
      <name val="Arial"/>
      <family val="2"/>
    </font>
    <font>
      <b/>
      <i/>
      <sz val="10"/>
      <color rgb="FFFFFFFF"/>
      <name val="Arial"/>
      <family val="2"/>
    </font>
    <font>
      <b/>
      <sz val="16"/>
      <color rgb="FF333333"/>
      <name val="Arial"/>
      <family val="2"/>
    </font>
    <font>
      <sz val="9"/>
      <color rgb="FF333333"/>
      <name val="Arial"/>
      <family val="2"/>
    </font>
    <font>
      <b/>
      <sz val="12"/>
      <color rgb="FF949694"/>
      <name val="Arial"/>
      <family val="2"/>
    </font>
    <font>
      <b/>
      <sz val="9"/>
      <color rgb="FFFFFFFF"/>
      <name val="Arial"/>
      <family val="2"/>
    </font>
    <font>
      <b/>
      <i/>
      <sz val="14"/>
      <color rgb="FF333333"/>
      <name val="Arial"/>
      <family val="2"/>
    </font>
    <font>
      <i/>
      <sz val="10"/>
      <color rgb="FF333333"/>
      <name val="Arial"/>
      <family val="2"/>
    </font>
    <font>
      <b/>
      <i/>
      <sz val="9"/>
      <color rgb="FF333333"/>
      <name val="Arial"/>
      <family val="2"/>
    </font>
    <font>
      <i/>
      <sz val="10"/>
      <color rgb="FF0070C0"/>
      <name val="Arial"/>
      <family val="2"/>
    </font>
    <font>
      <i/>
      <sz val="10"/>
      <color rgb="FF000000"/>
      <name val="Arial"/>
      <family val="2"/>
    </font>
    <font>
      <sz val="14"/>
      <color rgb="FF000000"/>
      <name val="Arial"/>
      <family val="2"/>
    </font>
    <font>
      <b/>
      <sz val="14"/>
      <color rgb="FF969696"/>
      <name val="Arial"/>
      <family val="2"/>
    </font>
    <font>
      <i/>
      <sz val="14"/>
      <color rgb="FF000000"/>
      <name val="Arial"/>
      <family val="2"/>
    </font>
    <font>
      <b/>
      <sz val="10"/>
      <color rgb="FFFFFFFF"/>
      <name val="Arial"/>
      <family val="2"/>
    </font>
    <font>
      <b/>
      <sz val="14"/>
      <color rgb="FF000084"/>
      <name val="Arial"/>
      <family val="2"/>
      <charset val="1"/>
    </font>
    <font>
      <b/>
      <sz val="14"/>
      <color rgb="FF000084"/>
      <name val="Arial"/>
      <family val="2"/>
    </font>
    <font>
      <b/>
      <i/>
      <sz val="14"/>
      <color rgb="FF0000FF"/>
      <name val="Arial"/>
      <family val="2"/>
    </font>
    <font>
      <i/>
      <sz val="14"/>
      <color rgb="FF0000FF"/>
      <name val="Arial"/>
      <family val="2"/>
    </font>
    <font>
      <i/>
      <sz val="9"/>
      <color rgb="FFFF0000"/>
      <name val="Arial"/>
      <family val="2"/>
    </font>
    <font>
      <b/>
      <i/>
      <sz val="16"/>
      <color rgb="FF0000FF"/>
      <name val="Arial"/>
      <family val="2"/>
    </font>
    <font>
      <sz val="8"/>
      <color rgb="FF0000FF"/>
      <name val="Arial"/>
      <family val="2"/>
    </font>
    <font>
      <b/>
      <i/>
      <sz val="9"/>
      <color rgb="FF313494"/>
      <name val="Arial"/>
      <family val="2"/>
      <charset val="1"/>
    </font>
    <font>
      <b/>
      <i/>
      <sz val="9"/>
      <color rgb="FF333333"/>
      <name val="Arial"/>
      <family val="2"/>
      <charset val="1"/>
    </font>
    <font>
      <i/>
      <sz val="9"/>
      <color theme="1"/>
      <name val="Arial"/>
      <family val="2"/>
      <charset val="1"/>
    </font>
    <font>
      <sz val="10"/>
      <color theme="1"/>
      <name val="Arial"/>
      <family val="2"/>
      <charset val="1"/>
    </font>
    <font>
      <i/>
      <sz val="10"/>
      <color theme="1"/>
      <name val="Arial"/>
      <family val="2"/>
      <charset val="1"/>
    </font>
    <font>
      <b/>
      <sz val="16"/>
      <color theme="1"/>
      <name val="Arial"/>
      <family val="2"/>
      <charset val="1"/>
    </font>
    <font>
      <b/>
      <sz val="10"/>
      <color theme="0"/>
      <name val="Arial"/>
      <family val="2"/>
      <charset val="1"/>
    </font>
    <font>
      <b/>
      <i/>
      <sz val="10"/>
      <color theme="0"/>
      <name val="Arial"/>
      <family val="2"/>
      <charset val="1"/>
    </font>
    <font>
      <sz val="11"/>
      <color rgb="FF000000"/>
      <name val="Arial"/>
      <family val="2"/>
      <charset val="1"/>
    </font>
    <font>
      <b/>
      <sz val="11"/>
      <color rgb="FFFFFF00"/>
      <name val="Arial"/>
      <family val="2"/>
    </font>
    <font>
      <b/>
      <sz val="11"/>
      <color rgb="FF000000"/>
      <name val="Arial"/>
      <family val="2"/>
      <charset val="1"/>
    </font>
    <font>
      <b/>
      <sz val="11"/>
      <color rgb="FF808080"/>
      <name val="Arial"/>
      <family val="2"/>
      <charset val="1"/>
    </font>
    <font>
      <sz val="16"/>
      <color rgb="FF000000"/>
      <name val="Arial"/>
      <family val="2"/>
    </font>
    <font>
      <sz val="12"/>
      <color rgb="FF333333"/>
      <name val="Arial"/>
      <family val="2"/>
      <charset val="1"/>
    </font>
    <font>
      <sz val="14"/>
      <color rgb="FF333333"/>
      <name val="Arial"/>
      <family val="2"/>
      <charset val="1"/>
    </font>
    <font>
      <sz val="12"/>
      <color rgb="FF000000"/>
      <name val="Arial"/>
      <family val="2"/>
      <charset val="1"/>
    </font>
    <font>
      <sz val="14"/>
      <color rgb="FFFF0000"/>
      <name val="Arial"/>
      <family val="2"/>
      <charset val="1"/>
    </font>
    <font>
      <i/>
      <sz val="14"/>
      <color rgb="FFFF0000"/>
      <name val="Arial"/>
      <family val="2"/>
      <charset val="1"/>
    </font>
    <font>
      <sz val="10"/>
      <color rgb="FFFFFFFF"/>
      <name val="Arial"/>
      <family val="2"/>
    </font>
    <font>
      <sz val="8"/>
      <color rgb="FF000000"/>
      <name val="Arial"/>
      <family val="2"/>
    </font>
    <font>
      <sz val="9"/>
      <color rgb="FF000000"/>
      <name val="Arial"/>
      <family val="2"/>
    </font>
    <font>
      <b/>
      <sz val="14"/>
      <color rgb="FF0000E1"/>
      <name val="Arial"/>
      <family val="2"/>
      <charset val="1"/>
    </font>
    <font>
      <b/>
      <i/>
      <sz val="14"/>
      <color rgb="FF0000E1"/>
      <name val="Arial"/>
      <family val="2"/>
      <charset val="1"/>
    </font>
    <font>
      <b/>
      <sz val="14"/>
      <color rgb="FF0000E1"/>
      <name val="Arial"/>
      <family val="2"/>
    </font>
    <font>
      <sz val="9"/>
      <color theme="1"/>
      <name val="Arial"/>
      <family val="2"/>
      <charset val="1"/>
    </font>
    <font>
      <b/>
      <sz val="9"/>
      <color theme="1"/>
      <name val="Arial"/>
      <family val="2"/>
      <charset val="1"/>
    </font>
    <font>
      <sz val="10"/>
      <color theme="1"/>
      <name val="Arial"/>
      <family val="2"/>
    </font>
    <font>
      <sz val="9"/>
      <color theme="1"/>
      <name val="Arial"/>
      <family val="2"/>
    </font>
    <font>
      <sz val="10"/>
      <color rgb="FF333333"/>
      <name val="Arial"/>
      <family val="2"/>
    </font>
    <font>
      <b/>
      <sz val="14"/>
      <color rgb="FF949694"/>
      <name val="Arial"/>
      <family val="2"/>
    </font>
    <font>
      <b/>
      <sz val="12"/>
      <color theme="0"/>
      <name val="Arial"/>
      <family val="2"/>
      <charset val="1"/>
    </font>
    <font>
      <u/>
      <sz val="10"/>
      <color rgb="FF0000FF"/>
      <name val="Arial"/>
      <family val="2"/>
      <charset val="1"/>
    </font>
    <font>
      <i/>
      <sz val="10"/>
      <color rgb="FFFF0000"/>
      <name val="Arial"/>
      <family val="2"/>
    </font>
    <font>
      <sz val="10"/>
      <color rgb="FFFF0000"/>
      <name val="Arial"/>
      <family val="2"/>
    </font>
    <font>
      <i/>
      <sz val="9"/>
      <color theme="1"/>
      <name val="Arial"/>
      <family val="2"/>
    </font>
    <font>
      <i/>
      <sz val="10"/>
      <color theme="1"/>
      <name val="Arial"/>
      <family val="2"/>
    </font>
    <font>
      <sz val="8"/>
      <color rgb="FF000000"/>
      <name val="Arial"/>
      <family val="2"/>
      <charset val="1"/>
    </font>
    <font>
      <b/>
      <sz val="9"/>
      <color rgb="FF000000"/>
      <name val="Arial"/>
      <family val="2"/>
    </font>
    <font>
      <b/>
      <sz val="10"/>
      <color rgb="FF000000"/>
      <name val="Arial"/>
      <family val="2"/>
    </font>
    <font>
      <b/>
      <sz val="16"/>
      <color rgb="FF0000FF"/>
      <name val="Arial"/>
      <family val="2"/>
    </font>
    <font>
      <b/>
      <sz val="9"/>
      <color rgb="FF333333"/>
      <name val="Arial"/>
      <family val="2"/>
    </font>
    <font>
      <b/>
      <sz val="14"/>
      <color rgb="FF333333"/>
      <name val="Arial"/>
      <family val="2"/>
    </font>
    <font>
      <sz val="10"/>
      <color rgb="FF0070C0"/>
      <name val="Arial"/>
      <family val="2"/>
    </font>
    <font>
      <b/>
      <i/>
      <sz val="14"/>
      <color rgb="FF969696"/>
      <name val="Arial"/>
      <family val="2"/>
    </font>
    <font>
      <b/>
      <sz val="10"/>
      <color rgb="FFFF0000"/>
      <name val="Arial"/>
      <family val="2"/>
    </font>
    <font>
      <b/>
      <i/>
      <sz val="9"/>
      <color rgb="FFFF0000"/>
      <name val="Arial"/>
      <family val="2"/>
    </font>
    <font>
      <sz val="9"/>
      <color rgb="FFFF0000"/>
      <name val="Arial"/>
      <family val="2"/>
    </font>
    <font>
      <sz val="12"/>
      <color rgb="FF0000FF"/>
      <name val="Arial"/>
      <family val="2"/>
      <charset val="1"/>
    </font>
    <font>
      <sz val="10"/>
      <color rgb="FF0000FF"/>
      <name val="Arial"/>
      <family val="2"/>
      <charset val="1"/>
    </font>
    <font>
      <b/>
      <i/>
      <sz val="12"/>
      <color rgb="FF808080"/>
      <name val="Arial"/>
      <family val="2"/>
      <charset val="1"/>
    </font>
    <font>
      <b/>
      <i/>
      <sz val="10"/>
      <color rgb="FF000000"/>
      <name val="Arial"/>
      <family val="2"/>
    </font>
    <font>
      <b/>
      <sz val="10"/>
      <color rgb="FF333333"/>
      <name val="Arial"/>
      <family val="2"/>
    </font>
    <font>
      <b/>
      <i/>
      <sz val="10"/>
      <color rgb="FF333333"/>
      <name val="Arial"/>
      <family val="2"/>
    </font>
    <font>
      <b/>
      <sz val="9"/>
      <color theme="1"/>
      <name val="Arial"/>
      <family val="2"/>
    </font>
    <font>
      <b/>
      <sz val="12"/>
      <color rgb="FFFF0000"/>
      <name val="Arial"/>
      <family val="2"/>
      <charset val="1"/>
    </font>
    <font>
      <b/>
      <sz val="11"/>
      <color rgb="FFFFFFFF"/>
      <name val="Arial"/>
      <family val="2"/>
    </font>
    <font>
      <b/>
      <sz val="14"/>
      <color rgb="FF0000FF"/>
      <name val="Arial"/>
      <family val="2"/>
    </font>
    <font>
      <sz val="9"/>
      <color rgb="FFFFFFFF"/>
      <name val="Arial"/>
      <family val="2"/>
      <charset val="1"/>
    </font>
    <font>
      <b/>
      <i/>
      <sz val="12"/>
      <color rgb="FF000084"/>
      <name val="Arial"/>
      <family val="2"/>
      <charset val="1"/>
    </font>
    <font>
      <b/>
      <sz val="36"/>
      <color theme="0"/>
      <name val="Times New Roman"/>
      <family val="1"/>
    </font>
    <font>
      <b/>
      <sz val="12"/>
      <color rgb="FFFFFF00"/>
      <name val="Arial"/>
      <family val="2"/>
    </font>
    <font>
      <sz val="20"/>
      <color rgb="FFFF0000"/>
      <name val="Arial"/>
      <family val="2"/>
      <charset val="1"/>
    </font>
    <font>
      <b/>
      <sz val="16"/>
      <color rgb="FF000080"/>
      <name val="Arial"/>
      <family val="2"/>
      <charset val="1"/>
    </font>
    <font>
      <b/>
      <sz val="8"/>
      <color rgb="FFFFFFFF"/>
      <name val="Arial"/>
      <family val="2"/>
    </font>
    <font>
      <b/>
      <sz val="14"/>
      <color rgb="FF002060"/>
      <name val="Arial"/>
      <family val="2"/>
      <charset val="1"/>
    </font>
    <font>
      <b/>
      <sz val="16"/>
      <color rgb="FF000084"/>
      <name val="Arial"/>
      <family val="2"/>
    </font>
    <font>
      <b/>
      <sz val="16"/>
      <color rgb="FF000084"/>
      <name val="Arial"/>
      <family val="2"/>
      <charset val="1"/>
    </font>
    <font>
      <b/>
      <sz val="14"/>
      <color rgb="FF002060"/>
      <name val="Arial"/>
      <family val="2"/>
    </font>
    <font>
      <b/>
      <i/>
      <sz val="14"/>
      <color rgb="FF000084"/>
      <name val="Arial"/>
      <family val="2"/>
    </font>
    <font>
      <sz val="10"/>
      <color rgb="FFFFFF00"/>
      <name val="Arial"/>
      <family val="2"/>
      <charset val="1"/>
    </font>
    <font>
      <sz val="9"/>
      <color rgb="FF333333"/>
      <name val="Arial"/>
    </font>
    <font>
      <i/>
      <sz val="8"/>
      <color rgb="FF000000"/>
      <name val="Arial"/>
      <family val="2"/>
    </font>
    <font>
      <i/>
      <sz val="8"/>
      <color rgb="FF0000FF"/>
      <name val="Arial"/>
      <family val="2"/>
    </font>
    <font>
      <sz val="10"/>
      <color rgb="FF000000"/>
      <name val="Arial"/>
    </font>
  </fonts>
  <fills count="17">
    <fill>
      <patternFill patternType="none"/>
    </fill>
    <fill>
      <patternFill patternType="gray125"/>
    </fill>
    <fill>
      <patternFill patternType="solid">
        <fgColor rgb="FFFFFFFF"/>
        <bgColor rgb="FFEBEBEB"/>
      </patternFill>
    </fill>
    <fill>
      <patternFill patternType="solid">
        <fgColor rgb="FFFFFF99"/>
        <bgColor rgb="FFCCFFCC"/>
      </patternFill>
    </fill>
    <fill>
      <patternFill patternType="solid">
        <fgColor rgb="FF000084"/>
        <bgColor rgb="FF000080"/>
      </patternFill>
    </fill>
    <fill>
      <patternFill patternType="solid">
        <fgColor rgb="FF000080"/>
        <bgColor rgb="FF000084"/>
      </patternFill>
    </fill>
    <fill>
      <patternFill patternType="solid">
        <fgColor rgb="FF002060"/>
        <bgColor rgb="FF000080"/>
      </patternFill>
    </fill>
    <fill>
      <patternFill patternType="solid">
        <fgColor rgb="FF002060"/>
        <bgColor indexed="64"/>
      </patternFill>
    </fill>
    <fill>
      <patternFill patternType="solid">
        <fgColor rgb="FF000084"/>
        <bgColor rgb="FF000084"/>
      </patternFill>
    </fill>
    <fill>
      <patternFill patternType="solid">
        <fgColor rgb="FF000084"/>
        <bgColor rgb="FF0000E1"/>
      </patternFill>
    </fill>
    <fill>
      <patternFill patternType="solid">
        <fgColor rgb="FFFFFFFF"/>
        <bgColor rgb="FFFFFFFF"/>
      </patternFill>
    </fill>
    <fill>
      <patternFill patternType="solid">
        <fgColor theme="0"/>
        <bgColor indexed="64"/>
      </patternFill>
    </fill>
    <fill>
      <patternFill patternType="solid">
        <fgColor rgb="FF000084"/>
        <bgColor indexed="64"/>
      </patternFill>
    </fill>
    <fill>
      <patternFill patternType="solid">
        <fgColor rgb="FFFFFF99"/>
        <bgColor rgb="FFFFFFFF"/>
      </patternFill>
    </fill>
    <fill>
      <patternFill patternType="solid">
        <fgColor theme="0"/>
        <bgColor rgb="FFCCFFCC"/>
      </patternFill>
    </fill>
    <fill>
      <patternFill patternType="solid">
        <fgColor theme="0"/>
        <bgColor rgb="FF0000E1"/>
      </patternFill>
    </fill>
    <fill>
      <patternFill patternType="solid">
        <fgColor theme="0"/>
        <bgColor rgb="FFEBEBEB"/>
      </patternFill>
    </fill>
  </fills>
  <borders count="209">
    <border>
      <left/>
      <right/>
      <top/>
      <bottom/>
      <diagonal/>
    </border>
    <border>
      <left style="thin">
        <color indexed="64"/>
      </left>
      <right style="thin">
        <color indexed="64"/>
      </right>
      <top/>
      <bottom/>
      <diagonal/>
    </border>
    <border>
      <left/>
      <right/>
      <top/>
      <bottom style="thin">
        <color indexed="64"/>
      </bottom>
      <diagonal/>
    </border>
    <border>
      <left style="thin">
        <color rgb="FFFFFFFF"/>
      </left>
      <right/>
      <top/>
      <bottom/>
      <diagonal/>
    </border>
    <border>
      <left style="thin">
        <color rgb="FFFFFFFF"/>
      </left>
      <right style="thin">
        <color rgb="FFFFFFFF"/>
      </right>
      <top/>
      <bottom/>
      <diagonal/>
    </border>
    <border>
      <left style="thick">
        <color rgb="FFFFFFFF"/>
      </left>
      <right/>
      <top/>
      <bottom/>
      <diagonal/>
    </border>
    <border>
      <left style="thick">
        <color rgb="FFFFFFFF"/>
      </left>
      <right style="thin">
        <color rgb="FFFFFFFF"/>
      </right>
      <top/>
      <bottom/>
      <diagonal/>
    </border>
    <border>
      <left/>
      <right style="thin">
        <color rgb="FFFFFFFF"/>
      </right>
      <top/>
      <bottom/>
      <diagonal/>
    </border>
    <border>
      <left/>
      <right/>
      <top/>
      <bottom style="thin">
        <color rgb="FFFFFFFF"/>
      </bottom>
      <diagonal/>
    </border>
    <border>
      <left style="thin">
        <color rgb="FFFFFFFF"/>
      </left>
      <right/>
      <top style="thin">
        <color rgb="FFFFFFFF"/>
      </top>
      <bottom/>
      <diagonal/>
    </border>
    <border>
      <left style="thick">
        <color rgb="FFFFFFFF"/>
      </left>
      <right style="thick">
        <color rgb="FFFFFFFF"/>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n">
        <color rgb="FFC6C3C6"/>
      </bottom>
      <diagonal/>
    </border>
    <border>
      <left style="thick">
        <color rgb="FFFFFFFF"/>
      </left>
      <right style="thick">
        <color rgb="FFFFFFFF"/>
      </right>
      <top/>
      <bottom style="thin">
        <color rgb="FFC6C3C6"/>
      </bottom>
      <diagonal/>
    </border>
    <border>
      <left/>
      <right style="thin">
        <color rgb="FFEBEBEB"/>
      </right>
      <top/>
      <bottom style="thin">
        <color rgb="FFC6C3C6"/>
      </bottom>
      <diagonal/>
    </border>
    <border>
      <left style="thick">
        <color rgb="FFFFFFFF"/>
      </left>
      <right style="thin">
        <color rgb="FFEBEBEB"/>
      </right>
      <top/>
      <bottom style="thin">
        <color rgb="FFC6C3C6"/>
      </bottom>
      <diagonal/>
    </border>
    <border>
      <left style="thick">
        <color rgb="FFFFFFFF"/>
      </left>
      <right style="thick">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ck">
        <color rgb="FFFFFFFF"/>
      </left>
      <right style="thick">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ck">
        <color rgb="FFFFFFFF"/>
      </left>
      <right/>
      <top/>
      <bottom style="thin">
        <color rgb="FFC6C3C6"/>
      </bottom>
      <diagonal/>
    </border>
    <border>
      <left style="thin">
        <color rgb="FFC6C3C6"/>
      </left>
      <right style="thin">
        <color rgb="FFC6C3C6"/>
      </right>
      <top/>
      <bottom style="thin">
        <color rgb="FFC6C3C6"/>
      </bottom>
      <diagonal/>
    </border>
    <border>
      <left style="thick">
        <color rgb="FFFFFFFF"/>
      </left>
      <right style="thin">
        <color rgb="FFC6C3C6"/>
      </right>
      <top/>
      <bottom style="thin">
        <color rgb="FFC6C3C6"/>
      </bottom>
      <diagonal/>
    </border>
    <border>
      <left style="thin">
        <color rgb="FF3877A6"/>
      </left>
      <right style="thin">
        <color rgb="FFFFFFFF"/>
      </right>
      <top/>
      <bottom/>
      <diagonal/>
    </border>
    <border>
      <left style="thin">
        <color rgb="FFC6C3C6"/>
      </left>
      <right style="thin">
        <color rgb="FFC6C3C6"/>
      </right>
      <top/>
      <bottom/>
      <diagonal/>
    </border>
    <border>
      <left/>
      <right/>
      <top style="medium">
        <color rgb="FF313494"/>
      </top>
      <bottom/>
      <diagonal/>
    </border>
    <border>
      <left style="thin">
        <color rgb="FFC6C3C6"/>
      </left>
      <right style="thin">
        <color rgb="FFC6C3C6"/>
      </right>
      <top style="medium">
        <color rgb="FF313494"/>
      </top>
      <bottom style="thin">
        <color rgb="FFC6C3C6"/>
      </bottom>
      <diagonal/>
    </border>
    <border>
      <left/>
      <right/>
      <top style="medium">
        <color rgb="FF313494"/>
      </top>
      <bottom style="thin">
        <color rgb="FFC6C3C6"/>
      </bottom>
      <diagonal/>
    </border>
    <border>
      <left style="thick">
        <color rgb="FFFFFFFF"/>
      </left>
      <right style="thick">
        <color rgb="FFFFFFFF"/>
      </right>
      <top style="medium">
        <color rgb="FF313494"/>
      </top>
      <bottom style="thin">
        <color rgb="FFC6C3C6"/>
      </bottom>
      <diagonal/>
    </border>
    <border>
      <left/>
      <right/>
      <top style="medium">
        <color rgb="FF002060"/>
      </top>
      <bottom/>
      <diagonal/>
    </border>
    <border>
      <left/>
      <right/>
      <top style="medium">
        <color rgb="FF002060"/>
      </top>
      <bottom style="thin">
        <color rgb="FFC6C3C6"/>
      </bottom>
      <diagonal/>
    </border>
    <border>
      <left style="thin">
        <color rgb="FFC6C3C6"/>
      </left>
      <right style="thin">
        <color rgb="FFC6C3C6"/>
      </right>
      <top style="medium">
        <color rgb="FF002060"/>
      </top>
      <bottom style="thin">
        <color rgb="FFC6C3C6"/>
      </bottom>
      <diagonal/>
    </border>
    <border>
      <left style="thick">
        <color rgb="FFFFFFFF"/>
      </left>
      <right style="thick">
        <color rgb="FFFFFFFF"/>
      </right>
      <top style="medium">
        <color rgb="FF002060"/>
      </top>
      <bottom style="thin">
        <color rgb="FFC6C3C6"/>
      </bottom>
      <diagonal/>
    </border>
    <border>
      <left/>
      <right/>
      <top/>
      <bottom style="medium">
        <color rgb="FF002060"/>
      </bottom>
      <diagonal/>
    </border>
    <border>
      <left style="thin">
        <color rgb="FFC6C3C6"/>
      </left>
      <right style="thin">
        <color rgb="FFC6C3C6"/>
      </right>
      <top/>
      <bottom style="medium">
        <color rgb="FF002060"/>
      </bottom>
      <diagonal/>
    </border>
    <border>
      <left style="thick">
        <color rgb="FFFFFFFF"/>
      </left>
      <right style="thick">
        <color rgb="FFFFFFFF"/>
      </right>
      <top/>
      <bottom style="medium">
        <color rgb="FF002060"/>
      </bottom>
      <diagonal/>
    </border>
    <border>
      <left style="thin">
        <color rgb="FFFFFFFF"/>
      </left>
      <right style="thin">
        <color rgb="FF3877A6"/>
      </right>
      <top/>
      <bottom/>
      <diagonal/>
    </border>
    <border>
      <left/>
      <right/>
      <top style="medium">
        <color rgb="FF2F5597"/>
      </top>
      <bottom/>
      <diagonal/>
    </border>
    <border>
      <left style="thin">
        <color rgb="FFC6C3C6"/>
      </left>
      <right style="thin">
        <color rgb="FFC6C3C6"/>
      </right>
      <top style="medium">
        <color rgb="FF2F5597"/>
      </top>
      <bottom style="thin">
        <color rgb="FFC6C3C6"/>
      </bottom>
      <diagonal/>
    </border>
    <border>
      <left/>
      <right/>
      <top style="medium">
        <color rgb="FF2F5597"/>
      </top>
      <bottom style="thin">
        <color rgb="FFC6C3C6"/>
      </bottom>
      <diagonal/>
    </border>
    <border>
      <left style="thick">
        <color rgb="FFFFFFFF"/>
      </left>
      <right style="thick">
        <color rgb="FFFFFFFF"/>
      </right>
      <top style="medium">
        <color rgb="FF2F5597"/>
      </top>
      <bottom style="thin">
        <color rgb="FFC6C3C6"/>
      </bottom>
      <diagonal/>
    </border>
    <border>
      <left/>
      <right/>
      <top/>
      <bottom style="medium">
        <color rgb="FF2F5597"/>
      </bottom>
      <diagonal/>
    </border>
    <border>
      <left style="thin">
        <color rgb="FFC6C3C6"/>
      </left>
      <right style="thin">
        <color rgb="FFC6C3C6"/>
      </right>
      <top/>
      <bottom style="medium">
        <color rgb="FF2F5597"/>
      </bottom>
      <diagonal/>
    </border>
    <border>
      <left style="thick">
        <color rgb="FFFFFFFF"/>
      </left>
      <right style="thick">
        <color rgb="FFFFFFFF"/>
      </right>
      <top/>
      <bottom style="medium">
        <color rgb="FF2F5597"/>
      </bottom>
      <diagonal/>
    </border>
    <border>
      <left/>
      <right/>
      <top style="thin">
        <color rgb="FFFFFFFF"/>
      </top>
      <bottom style="thin">
        <color rgb="FFFFFFFF"/>
      </bottom>
      <diagonal/>
    </border>
    <border>
      <left style="thick">
        <color rgb="FFFFFFFF"/>
      </left>
      <right/>
      <top style="thin">
        <color rgb="FFFFFFFF"/>
      </top>
      <bottom/>
      <diagonal/>
    </border>
    <border>
      <left style="thin">
        <color indexed="64"/>
      </left>
      <right style="thin">
        <color indexed="64"/>
      </right>
      <top style="thin">
        <color rgb="FFFFFFFF"/>
      </top>
      <bottom/>
      <diagonal/>
    </border>
    <border>
      <left/>
      <right/>
      <top style="medium">
        <color rgb="FF002060"/>
      </top>
      <bottom style="medium">
        <color rgb="FF002060"/>
      </bottom>
      <diagonal/>
    </border>
    <border>
      <left style="thin">
        <color rgb="FFC6C3C6"/>
      </left>
      <right style="thin">
        <color rgb="FFC6C3C6"/>
      </right>
      <top style="medium">
        <color rgb="FF002060"/>
      </top>
      <bottom style="medium">
        <color rgb="FF002060"/>
      </bottom>
      <diagonal/>
    </border>
    <border>
      <left/>
      <right style="thin">
        <color rgb="FFC6C3C6"/>
      </right>
      <top style="medium">
        <color rgb="FF002060"/>
      </top>
      <bottom style="thin">
        <color rgb="FFC6C3C6"/>
      </bottom>
      <diagonal/>
    </border>
    <border>
      <left/>
      <right style="thin">
        <color rgb="FFC6C3C6"/>
      </right>
      <top/>
      <bottom style="thin">
        <color rgb="FFC6C3C6"/>
      </bottom>
      <diagonal/>
    </border>
    <border>
      <left/>
      <right style="thin">
        <color rgb="FFC6C3C6"/>
      </right>
      <top/>
      <bottom style="medium">
        <color rgb="FF002060"/>
      </bottom>
      <diagonal/>
    </border>
    <border>
      <left/>
      <right style="thin">
        <color rgb="FFC6C3C6"/>
      </right>
      <top/>
      <bottom/>
      <diagonal/>
    </border>
    <border>
      <left/>
      <right style="thin">
        <color rgb="FFFFFFFF"/>
      </right>
      <top/>
      <bottom style="thin">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n">
        <color rgb="FFFFFFFF"/>
      </right>
      <top style="medium">
        <color rgb="FFFFFFFF"/>
      </top>
      <bottom style="medium">
        <color rgb="FFFFFFFF"/>
      </bottom>
      <diagonal/>
    </border>
    <border>
      <left style="thin">
        <color rgb="FFFFFFFF"/>
      </left>
      <right style="thin">
        <color rgb="FFFFFFFF"/>
      </right>
      <top style="medium">
        <color rgb="FFFFFFFF"/>
      </top>
      <bottom style="medium">
        <color rgb="FFFFFFFF"/>
      </bottom>
      <diagonal/>
    </border>
    <border>
      <left/>
      <right style="thick">
        <color rgb="FFFFFFFF"/>
      </right>
      <top/>
      <bottom/>
      <diagonal/>
    </border>
    <border>
      <left style="thin">
        <color rgb="FFFFFFFF"/>
      </left>
      <right style="thick">
        <color rgb="FFFFFFFF"/>
      </right>
      <top style="thin">
        <color rgb="FFFFFFFF"/>
      </top>
      <bottom/>
      <diagonal/>
    </border>
    <border>
      <left/>
      <right style="thick">
        <color rgb="FFFFFFFF"/>
      </right>
      <top/>
      <bottom style="thin">
        <color rgb="FFC6C3C6"/>
      </bottom>
      <diagonal/>
    </border>
    <border>
      <left/>
      <right style="thick">
        <color rgb="FFFFFFFF"/>
      </right>
      <top style="thin">
        <color rgb="FFFFFFFF"/>
      </top>
      <bottom/>
      <diagonal/>
    </border>
    <border>
      <left style="medium">
        <color rgb="FFFFFFFF"/>
      </left>
      <right style="thick">
        <color rgb="FFFFFFFF"/>
      </right>
      <top/>
      <bottom/>
      <diagonal/>
    </border>
    <border>
      <left/>
      <right style="thick">
        <color rgb="FFFFFFFF"/>
      </right>
      <top style="thin">
        <color rgb="FFC6C3C6"/>
      </top>
      <bottom style="thin">
        <color rgb="FFC6C3C6"/>
      </bottom>
      <diagonal/>
    </border>
    <border>
      <left style="thick">
        <color rgb="FFFFFFFF"/>
      </left>
      <right style="thick">
        <color rgb="FFFFFFFF"/>
      </right>
      <top style="thin">
        <color rgb="FF3877A6"/>
      </top>
      <bottom style="thin">
        <color rgb="FFA5A5B1"/>
      </bottom>
      <diagonal/>
    </border>
    <border>
      <left/>
      <right style="thick">
        <color rgb="FFFFFFFF"/>
      </right>
      <top style="thin">
        <color rgb="FFFFFFFF"/>
      </top>
      <bottom style="thin">
        <color rgb="FFC6C3C6"/>
      </bottom>
      <diagonal/>
    </border>
    <border>
      <left style="thin">
        <color rgb="FFFFFFFF"/>
      </left>
      <right/>
      <top style="thick">
        <color rgb="FFFFFFFF"/>
      </top>
      <bottom style="thick">
        <color rgb="FFFFFFFF"/>
      </bottom>
      <diagonal/>
    </border>
    <border>
      <left style="thin">
        <color rgb="FFFFFFFF"/>
      </left>
      <right style="thin">
        <color rgb="FFFFFFFF"/>
      </right>
      <top style="thick">
        <color rgb="FFFFFFFF"/>
      </top>
      <bottom style="thick">
        <color rgb="FFFFFFFF"/>
      </bottom>
      <diagonal/>
    </border>
    <border>
      <left/>
      <right/>
      <top style="thick">
        <color rgb="FFFFFFFF"/>
      </top>
      <bottom style="thick">
        <color rgb="FFFFFFFF"/>
      </bottom>
      <diagonal/>
    </border>
    <border>
      <left/>
      <right style="thick">
        <color rgb="FFFFFFFF"/>
      </right>
      <top style="medium">
        <color rgb="FF002060"/>
      </top>
      <bottom/>
      <diagonal/>
    </border>
    <border>
      <left/>
      <right style="thick">
        <color rgb="FFFFFFFF"/>
      </right>
      <top/>
      <bottom style="medium">
        <color rgb="FF002060"/>
      </bottom>
      <diagonal/>
    </border>
    <border>
      <left style="thick">
        <color rgb="FFFFFFFF"/>
      </left>
      <right/>
      <top style="medium">
        <color rgb="FF002060"/>
      </top>
      <bottom style="thin">
        <color rgb="FFC6C3C6"/>
      </bottom>
      <diagonal/>
    </border>
    <border>
      <left style="thick">
        <color rgb="FFFFFFFF"/>
      </left>
      <right/>
      <top/>
      <bottom style="medium">
        <color rgb="FF002060"/>
      </bottom>
      <diagonal/>
    </border>
    <border>
      <left style="thin">
        <color rgb="FFC6C3C6"/>
      </left>
      <right style="thin">
        <color rgb="FFC6C3C6"/>
      </right>
      <top style="thin">
        <color rgb="FFCAC9D9"/>
      </top>
      <bottom style="medium">
        <color rgb="FF002060"/>
      </bottom>
      <diagonal/>
    </border>
    <border>
      <left style="thin">
        <color rgb="FFC6C3C6"/>
      </left>
      <right style="thin">
        <color rgb="FFC6C3C6"/>
      </right>
      <top style="thin">
        <color rgb="FFCAC9D9"/>
      </top>
      <bottom/>
      <diagonal/>
    </border>
    <border>
      <left style="thick">
        <color rgb="FFFFFFFF"/>
      </left>
      <right style="thin">
        <color rgb="FFFFFFFF"/>
      </right>
      <top style="thin">
        <color rgb="FFFFFFFF"/>
      </top>
      <bottom style="thin">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thin">
        <color rgb="FFFFFFFF"/>
      </right>
      <top style="thick">
        <color rgb="FFFFFFFF"/>
      </top>
      <bottom style="thick">
        <color rgb="FFFFFFFF"/>
      </bottom>
      <diagonal/>
    </border>
    <border>
      <left/>
      <right style="thin">
        <color rgb="FFEBEBEB"/>
      </right>
      <top style="thin">
        <color rgb="FFC6C3C6"/>
      </top>
      <bottom/>
      <diagonal/>
    </border>
    <border>
      <left style="thin">
        <color rgb="FFFFFFFF"/>
      </left>
      <right/>
      <top style="thin">
        <color rgb="FFC6C3C6"/>
      </top>
      <bottom style="thin">
        <color rgb="FFFFFFFF"/>
      </bottom>
      <diagonal/>
    </border>
    <border>
      <left/>
      <right style="medium">
        <color rgb="FFFFFFFF"/>
      </right>
      <top style="thin">
        <color rgb="FFFFFFFF"/>
      </top>
      <bottom style="thin">
        <color rgb="FFC6C3C6"/>
      </bottom>
      <diagonal/>
    </border>
    <border>
      <left/>
      <right style="medium">
        <color rgb="FFFFFFFF"/>
      </right>
      <top/>
      <bottom style="thin">
        <color rgb="FFC6C3C6"/>
      </bottom>
      <diagonal/>
    </border>
    <border>
      <left style="thin">
        <color rgb="FFFFFFFF"/>
      </left>
      <right style="thick">
        <color rgb="FFFFFFFF"/>
      </right>
      <top style="thick">
        <color rgb="FFFFFFFF"/>
      </top>
      <bottom style="thick">
        <color rgb="FFFFFFFF"/>
      </bottom>
      <diagonal/>
    </border>
    <border>
      <left style="thin">
        <color rgb="FFFFFFFF"/>
      </left>
      <right style="thin">
        <color rgb="FFFFFFFF"/>
      </right>
      <top/>
      <bottom style="thin">
        <color rgb="FFFFFFFF"/>
      </bottom>
      <diagonal/>
    </border>
    <border>
      <left/>
      <right/>
      <top/>
      <bottom style="thin">
        <color rgb="FF969696"/>
      </bottom>
      <diagonal/>
    </border>
    <border>
      <left/>
      <right/>
      <top style="thin">
        <color rgb="FF969696"/>
      </top>
      <bottom style="thin">
        <color rgb="FF969696"/>
      </bottom>
      <diagonal/>
    </border>
    <border>
      <left/>
      <right style="thin">
        <color rgb="FFC6C3C6"/>
      </right>
      <top style="medium">
        <color rgb="FF313494"/>
      </top>
      <bottom style="thin">
        <color rgb="FFC6C3C6"/>
      </bottom>
      <diagonal/>
    </border>
    <border>
      <left style="thick">
        <color theme="0"/>
      </left>
      <right style="thick">
        <color theme="0"/>
      </right>
      <top/>
      <bottom/>
      <diagonal/>
    </border>
    <border>
      <left style="thick">
        <color theme="0"/>
      </left>
      <right style="thick">
        <color theme="0"/>
      </right>
      <top style="medium">
        <color rgb="FF313494"/>
      </top>
      <bottom style="thin">
        <color rgb="FFC6C3C6"/>
      </bottom>
      <diagonal/>
    </border>
    <border>
      <left style="thick">
        <color theme="0"/>
      </left>
      <right style="thick">
        <color theme="0"/>
      </right>
      <top/>
      <bottom style="thin">
        <color rgb="FFC6C3C6"/>
      </bottom>
      <diagonal/>
    </border>
    <border>
      <left style="thick">
        <color theme="0"/>
      </left>
      <right style="thick">
        <color theme="0"/>
      </right>
      <top/>
      <bottom style="medium">
        <color rgb="FF002060"/>
      </bottom>
      <diagonal/>
    </border>
    <border>
      <left style="thick">
        <color theme="0"/>
      </left>
      <right style="thick">
        <color theme="0"/>
      </right>
      <top style="medium">
        <color rgb="FF002060"/>
      </top>
      <bottom style="thin">
        <color rgb="FFC6C3C6"/>
      </bottom>
      <diagonal/>
    </border>
    <border>
      <left style="thick">
        <color theme="0"/>
      </left>
      <right style="thick">
        <color theme="0"/>
      </right>
      <top style="thin">
        <color rgb="FFFFFFFF"/>
      </top>
      <bottom style="thin">
        <color rgb="FFFFFFFF"/>
      </bottom>
      <diagonal/>
    </border>
    <border>
      <left style="thick">
        <color theme="0"/>
      </left>
      <right style="thick">
        <color theme="0"/>
      </right>
      <top style="medium">
        <color rgb="FF2F5597"/>
      </top>
      <bottom style="thin">
        <color rgb="FFC6C3C6"/>
      </bottom>
      <diagonal/>
    </border>
    <border>
      <left style="thick">
        <color theme="0"/>
      </left>
      <right style="thick">
        <color theme="0"/>
      </right>
      <top/>
      <bottom style="medium">
        <color rgb="FF2F5597"/>
      </bottom>
      <diagonal/>
    </border>
    <border>
      <left style="thick">
        <color rgb="FFEBEBEB"/>
      </left>
      <right/>
      <top/>
      <bottom/>
      <diagonal/>
    </border>
    <border>
      <left/>
      <right/>
      <top style="thin">
        <color rgb="FFFFFFFF"/>
      </top>
      <bottom style="thin">
        <color rgb="FFEBEBEB"/>
      </bottom>
      <diagonal/>
    </border>
    <border>
      <left/>
      <right/>
      <top style="thin">
        <color rgb="FFEBEBEB"/>
      </top>
      <bottom style="thin">
        <color rgb="FFEBEBEB"/>
      </bottom>
      <diagonal/>
    </border>
    <border>
      <left/>
      <right/>
      <top style="thin">
        <color rgb="FFCAC9D9"/>
      </top>
      <bottom style="thin">
        <color rgb="FFFFFFFF"/>
      </bottom>
      <diagonal/>
    </border>
    <border>
      <left/>
      <right style="thin">
        <color rgb="FFC6C3C6"/>
      </right>
      <top style="thin">
        <color rgb="FFC6C3C6"/>
      </top>
      <bottom style="thin">
        <color rgb="FFC6C3C6"/>
      </bottom>
      <diagonal/>
    </border>
    <border>
      <left/>
      <right/>
      <top style="thin">
        <color rgb="FFC6C3C6"/>
      </top>
      <bottom style="thin">
        <color rgb="FFC6C3C6"/>
      </bottom>
      <diagonal/>
    </border>
    <border>
      <left style="thick">
        <color rgb="FFFFFFFF"/>
      </left>
      <right style="thin">
        <color rgb="FFC6C3C6"/>
      </right>
      <top style="thin">
        <color rgb="FFC6C3C6"/>
      </top>
      <bottom style="thin">
        <color rgb="FFC6C3C6"/>
      </bottom>
      <diagonal/>
    </border>
    <border>
      <left style="thin">
        <color theme="0"/>
      </left>
      <right style="thin">
        <color theme="0"/>
      </right>
      <top style="thin">
        <color theme="0"/>
      </top>
      <bottom style="thin">
        <color theme="0"/>
      </bottom>
      <diagonal/>
    </border>
    <border>
      <left style="thick">
        <color theme="0"/>
      </left>
      <right style="thin">
        <color theme="0"/>
      </right>
      <top style="thin">
        <color theme="0"/>
      </top>
      <bottom style="thin">
        <color theme="0"/>
      </bottom>
      <diagonal/>
    </border>
    <border>
      <left/>
      <right/>
      <top style="thin">
        <color theme="0"/>
      </top>
      <bottom style="thin">
        <color theme="0"/>
      </bottom>
      <diagonal/>
    </border>
    <border>
      <left style="thick">
        <color theme="0"/>
      </left>
      <right style="thin">
        <color rgb="FFEBEBEB"/>
      </right>
      <top/>
      <bottom style="thin">
        <color rgb="FFC6C3C6"/>
      </bottom>
      <diagonal/>
    </border>
    <border>
      <left/>
      <right style="thin">
        <color rgb="FFFFFFFF"/>
      </right>
      <top/>
      <bottom style="medium">
        <color rgb="FF002060"/>
      </bottom>
      <diagonal/>
    </border>
    <border>
      <left/>
      <right style="thin">
        <color rgb="FFFFFFFF"/>
      </right>
      <top/>
      <bottom style="thin">
        <color rgb="FFC6C3C6"/>
      </bottom>
      <diagonal/>
    </border>
    <border>
      <left/>
      <right style="thin">
        <color rgb="FFFFFFFF"/>
      </right>
      <top style="medium">
        <color rgb="FF002060"/>
      </top>
      <bottom style="thin">
        <color rgb="FFC6C3C6"/>
      </bottom>
      <diagonal/>
    </border>
    <border>
      <left style="thin">
        <color indexed="64"/>
      </left>
      <right style="thin">
        <color rgb="FFFFFFFF"/>
      </right>
      <top style="thin">
        <color rgb="FFFFFFFF"/>
      </top>
      <bottom/>
      <diagonal/>
    </border>
    <border>
      <left style="thin">
        <color indexed="64"/>
      </left>
      <right style="thin">
        <color rgb="FFFFFFFF"/>
      </right>
      <top/>
      <bottom/>
      <diagonal/>
    </border>
    <border>
      <left style="thick">
        <color rgb="FFFFFFFF"/>
      </left>
      <right style="thin">
        <color rgb="FFFFFFFF"/>
      </right>
      <top style="thin">
        <color rgb="FFFFFFFF"/>
      </top>
      <bottom/>
      <diagonal/>
    </border>
    <border>
      <left/>
      <right style="thick">
        <color rgb="FFFFFFFF"/>
      </right>
      <top style="medium">
        <color rgb="FF002060"/>
      </top>
      <bottom style="thin">
        <color rgb="FFC6C3C6"/>
      </bottom>
      <diagonal/>
    </border>
    <border>
      <left style="thick">
        <color rgb="FFFFFFFF"/>
      </left>
      <right style="thick">
        <color rgb="FFFFFFFF"/>
      </right>
      <top style="medium">
        <color rgb="FF002060"/>
      </top>
      <bottom style="medium">
        <color rgb="FF002060"/>
      </bottom>
      <diagonal/>
    </border>
    <border>
      <left style="thin">
        <color rgb="FFC6C3C6"/>
      </left>
      <right style="thin">
        <color theme="0"/>
      </right>
      <top style="thin">
        <color rgb="FFC6C3C6"/>
      </top>
      <bottom style="thin">
        <color rgb="FFC6C3C6"/>
      </bottom>
      <diagonal/>
    </border>
    <border>
      <left style="thin">
        <color theme="0"/>
      </left>
      <right style="thin">
        <color theme="0"/>
      </right>
      <top style="thin">
        <color rgb="FFC6C3C6"/>
      </top>
      <bottom style="thin">
        <color rgb="FFC6C3C6"/>
      </bottom>
      <diagonal/>
    </border>
    <border>
      <left style="thick">
        <color theme="0"/>
      </left>
      <right style="thick">
        <color theme="0"/>
      </right>
      <top style="thin">
        <color rgb="FFFFFFFF"/>
      </top>
      <bottom/>
      <diagonal/>
    </border>
    <border>
      <left style="thin">
        <color rgb="FFC6C3C6"/>
      </left>
      <right/>
      <top style="thin">
        <color rgb="FFCAC9D9"/>
      </top>
      <bottom/>
      <diagonal/>
    </border>
    <border>
      <left style="thin">
        <color rgb="FFC6C3C6"/>
      </left>
      <right/>
      <top style="medium">
        <color rgb="FF002060"/>
      </top>
      <bottom style="thin">
        <color rgb="FFC6C3C6"/>
      </bottom>
      <diagonal/>
    </border>
    <border>
      <left style="thin">
        <color rgb="FFC6C3C6"/>
      </left>
      <right/>
      <top/>
      <bottom style="thin">
        <color rgb="FFC6C3C6"/>
      </bottom>
      <diagonal/>
    </border>
    <border>
      <left style="thin">
        <color rgb="FFC6C3C6"/>
      </left>
      <right/>
      <top style="thin">
        <color rgb="FFCAC9D9"/>
      </top>
      <bottom style="medium">
        <color rgb="FF002060"/>
      </bottom>
      <diagonal/>
    </border>
    <border>
      <left style="thin">
        <color rgb="FFC6C3C6"/>
      </left>
      <right/>
      <top/>
      <bottom/>
      <diagonal/>
    </border>
    <border>
      <left style="thin">
        <color rgb="FFC6C3C6"/>
      </left>
      <right/>
      <top style="thin">
        <color rgb="FFCAC9D9"/>
      </top>
      <bottom style="thin">
        <color rgb="FFC6C3C6"/>
      </bottom>
      <diagonal/>
    </border>
    <border>
      <left style="thin">
        <color rgb="FFFFFFFF"/>
      </left>
      <right/>
      <top/>
      <bottom style="thin">
        <color rgb="FFFFFFFF"/>
      </bottom>
      <diagonal/>
    </border>
    <border>
      <left style="thick">
        <color theme="0"/>
      </left>
      <right style="thick">
        <color theme="0"/>
      </right>
      <top style="thin">
        <color rgb="FFCAC9D9"/>
      </top>
      <bottom style="medium">
        <color rgb="FF002060"/>
      </bottom>
      <diagonal/>
    </border>
    <border>
      <left style="thin">
        <color rgb="FFFFFFFF"/>
      </left>
      <right style="thin">
        <color rgb="FFFFFFFF"/>
      </right>
      <top/>
      <bottom style="medium">
        <color rgb="FF002060"/>
      </bottom>
      <diagonal/>
    </border>
    <border>
      <left/>
      <right/>
      <top style="thin">
        <color rgb="FFC6C3C6"/>
      </top>
      <bottom/>
      <diagonal/>
    </border>
    <border>
      <left/>
      <right style="thick">
        <color theme="0"/>
      </right>
      <top style="thin">
        <color rgb="FFFFFFFF"/>
      </top>
      <bottom/>
      <diagonal/>
    </border>
    <border>
      <left style="thick">
        <color theme="0"/>
      </left>
      <right/>
      <top/>
      <bottom/>
      <diagonal/>
    </border>
    <border>
      <left style="thick">
        <color theme="0"/>
      </left>
      <right style="thin">
        <color rgb="FFC6C3C6"/>
      </right>
      <top/>
      <bottom style="thin">
        <color rgb="FFC6C3C6"/>
      </bottom>
      <diagonal/>
    </border>
    <border>
      <left style="thick">
        <color theme="0"/>
      </left>
      <right style="thin">
        <color rgb="FFC6C3C6"/>
      </right>
      <top/>
      <bottom/>
      <diagonal/>
    </border>
    <border>
      <left style="thick">
        <color theme="0"/>
      </left>
      <right style="thick">
        <color theme="0"/>
      </right>
      <top/>
      <bottom style="thin">
        <color rgb="FFFFFFFF"/>
      </bottom>
      <diagonal/>
    </border>
    <border>
      <left style="thick">
        <color rgb="FFFFFFFF"/>
      </left>
      <right style="thick">
        <color rgb="FFFFFFFF"/>
      </right>
      <top/>
      <bottom style="thin">
        <color rgb="FFFFFFFF"/>
      </bottom>
      <diagonal/>
    </border>
    <border>
      <left style="thick">
        <color theme="0"/>
      </left>
      <right style="thin">
        <color theme="0"/>
      </right>
      <top/>
      <bottom style="thin">
        <color rgb="FFFFFFFF"/>
      </bottom>
      <diagonal/>
    </border>
    <border>
      <left style="thick">
        <color theme="0"/>
      </left>
      <right style="thin">
        <color theme="0"/>
      </right>
      <top style="thin">
        <color rgb="FFFFFFFF"/>
      </top>
      <bottom style="thin">
        <color rgb="FFFFFFFF"/>
      </bottom>
      <diagonal/>
    </border>
    <border>
      <left style="thin">
        <color theme="0"/>
      </left>
      <right style="thin">
        <color theme="0"/>
      </right>
      <top style="thin">
        <color rgb="FFFFFFFF"/>
      </top>
      <bottom style="thin">
        <color rgb="FFFFFFFF"/>
      </bottom>
      <diagonal/>
    </border>
    <border>
      <left style="thick">
        <color theme="0"/>
      </left>
      <right style="thin">
        <color theme="0"/>
      </right>
      <top style="thin">
        <color rgb="FFFFFFFF"/>
      </top>
      <bottom/>
      <diagonal/>
    </border>
    <border>
      <left style="thick">
        <color rgb="FFFFFFFF"/>
      </left>
      <right style="thick">
        <color rgb="FFFFFFFF"/>
      </right>
      <top style="thin">
        <color rgb="FFFFFFFF"/>
      </top>
      <bottom style="thin">
        <color rgb="FFEBEBEB"/>
      </bottom>
      <diagonal/>
    </border>
    <border>
      <left/>
      <right style="thin">
        <color rgb="FFEBEBEB"/>
      </right>
      <top style="thin">
        <color rgb="FFFFFFFF"/>
      </top>
      <bottom style="thin">
        <color rgb="FFEBEBEB"/>
      </bottom>
      <diagonal/>
    </border>
    <border>
      <left style="thin">
        <color rgb="FFEBEBEB"/>
      </left>
      <right style="thin">
        <color rgb="FFEBEBEB"/>
      </right>
      <top style="thin">
        <color rgb="FFFFFFFF"/>
      </top>
      <bottom style="thin">
        <color rgb="FFEBEBEB"/>
      </bottom>
      <diagonal/>
    </border>
    <border>
      <left style="thick">
        <color rgb="FFFFFFFF"/>
      </left>
      <right style="thick">
        <color rgb="FFFFFFFF"/>
      </right>
      <top style="thin">
        <color rgb="FFEBEBEB"/>
      </top>
      <bottom style="thin">
        <color rgb="FFEBEBEB"/>
      </bottom>
      <diagonal/>
    </border>
    <border>
      <left/>
      <right style="thin">
        <color rgb="FFEBEBEB"/>
      </right>
      <top style="thin">
        <color rgb="FFEBEBEB"/>
      </top>
      <bottom style="thin">
        <color rgb="FFEBEBEB"/>
      </bottom>
      <diagonal/>
    </border>
    <border>
      <left style="thin">
        <color rgb="FFEBEBEB"/>
      </left>
      <right style="thin">
        <color rgb="FFEBEBEB"/>
      </right>
      <top style="thin">
        <color rgb="FFEBEBEB"/>
      </top>
      <bottom style="thin">
        <color rgb="FFEBEBEB"/>
      </bottom>
      <diagonal/>
    </border>
    <border>
      <left/>
      <right style="thin">
        <color rgb="FFEBEBEB"/>
      </right>
      <top style="thin">
        <color rgb="FFCAC9D9"/>
      </top>
      <bottom style="thin">
        <color rgb="FFFFFFFF"/>
      </bottom>
      <diagonal/>
    </border>
    <border>
      <left style="thin">
        <color rgb="FFEBEBEB"/>
      </left>
      <right style="thin">
        <color rgb="FFEBEBEB"/>
      </right>
      <top style="thin">
        <color rgb="FFCAC9D9"/>
      </top>
      <bottom style="thin">
        <color rgb="FFFFFFFF"/>
      </bottom>
      <diagonal/>
    </border>
    <border>
      <left style="thin">
        <color rgb="FFEBEBEB"/>
      </left>
      <right/>
      <top style="thin">
        <color rgb="FFFFFFFF"/>
      </top>
      <bottom style="thin">
        <color rgb="FFEBEBEB"/>
      </bottom>
      <diagonal/>
    </border>
    <border>
      <left style="thick">
        <color rgb="FFFFFFFF"/>
      </left>
      <right style="thick">
        <color rgb="FFFFFFFF"/>
      </right>
      <top style="thin">
        <color rgb="FFCAC9D9"/>
      </top>
      <bottom style="thin">
        <color rgb="FFFFFFFF"/>
      </bottom>
      <diagonal/>
    </border>
    <border>
      <left style="thick">
        <color rgb="FFFFFFFF"/>
      </left>
      <right style="thick">
        <color rgb="FFFFFFFF"/>
      </right>
      <top style="thin">
        <color rgb="FFEBEBEB"/>
      </top>
      <bottom style="thin">
        <color rgb="FFFFFFFF"/>
      </bottom>
      <diagonal/>
    </border>
    <border>
      <left style="thick">
        <color rgb="FFFFFFFF"/>
      </left>
      <right style="thin">
        <color theme="0"/>
      </right>
      <top style="medium">
        <color rgb="FF002060"/>
      </top>
      <bottom style="thin">
        <color rgb="FFFFFFFF"/>
      </bottom>
      <diagonal/>
    </border>
    <border>
      <left style="thick">
        <color rgb="FFFFFFFF"/>
      </left>
      <right style="thin">
        <color theme="0"/>
      </right>
      <top style="thin">
        <color rgb="FFFFFFFF"/>
      </top>
      <bottom style="thin">
        <color rgb="FFFFFFFF"/>
      </bottom>
      <diagonal/>
    </border>
    <border>
      <left style="thin">
        <color rgb="FFC6C3C6"/>
      </left>
      <right style="thin">
        <color rgb="FFC6C3C6"/>
      </right>
      <top/>
      <bottom style="thin">
        <color rgb="FFFFFFFF"/>
      </bottom>
      <diagonal/>
    </border>
    <border>
      <left style="thin">
        <color theme="0"/>
      </left>
      <right style="thin">
        <color theme="0"/>
      </right>
      <top style="medium">
        <color rgb="FF002060"/>
      </top>
      <bottom style="thin">
        <color rgb="FFFFFFFF"/>
      </bottom>
      <diagonal/>
    </border>
    <border>
      <left/>
      <right style="thick">
        <color rgb="FFFFFFFF"/>
      </right>
      <top style="thin">
        <color rgb="FFC6C3C6"/>
      </top>
      <bottom/>
      <diagonal/>
    </border>
    <border>
      <left/>
      <right style="thin">
        <color rgb="FFFFFFFF"/>
      </right>
      <top style="thick">
        <color rgb="FFFFFFFF"/>
      </top>
      <bottom style="thick">
        <color rgb="FFFFFFFF"/>
      </bottom>
      <diagonal/>
    </border>
    <border>
      <left style="thin">
        <color theme="0" tint="-0.24994659260841701"/>
      </left>
      <right style="thin">
        <color theme="0" tint="-0.24994659260841701"/>
      </right>
      <top/>
      <bottom style="thin">
        <color rgb="FFC6C3C6"/>
      </bottom>
      <diagonal/>
    </border>
    <border>
      <left style="thick">
        <color theme="0"/>
      </left>
      <right/>
      <top style="thin">
        <color rgb="FFC6C3C6"/>
      </top>
      <bottom/>
      <diagonal/>
    </border>
    <border>
      <left style="thick">
        <color theme="0"/>
      </left>
      <right style="thin">
        <color rgb="FFC6C3C6"/>
      </right>
      <top style="thin">
        <color rgb="FFC6C3C6"/>
      </top>
      <bottom style="thin">
        <color rgb="FFC6C3C6"/>
      </bottom>
      <diagonal/>
    </border>
    <border>
      <left style="thin">
        <color rgb="FFC6C3C6"/>
      </left>
      <right style="thin">
        <color theme="0"/>
      </right>
      <top/>
      <bottom style="thin">
        <color rgb="FFC6C3C6"/>
      </bottom>
      <diagonal/>
    </border>
    <border>
      <left style="thin">
        <color theme="0"/>
      </left>
      <right style="thin">
        <color theme="0"/>
      </right>
      <top/>
      <bottom style="thin">
        <color rgb="FFC6C3C6"/>
      </bottom>
      <diagonal/>
    </border>
    <border>
      <left style="thick">
        <color rgb="FFFFFFFF"/>
      </left>
      <right/>
      <top style="thick">
        <color rgb="FFFFFFFF"/>
      </top>
      <bottom style="thick">
        <color rgb="FFFFFFFF"/>
      </bottom>
      <diagonal/>
    </border>
    <border>
      <left style="thin">
        <color rgb="FFEBEBEB"/>
      </left>
      <right/>
      <top style="thin">
        <color rgb="FFEBEBEB"/>
      </top>
      <bottom style="thin">
        <color rgb="FFEBEBEB"/>
      </bottom>
      <diagonal/>
    </border>
    <border>
      <left style="thin">
        <color rgb="FFEBEBEB"/>
      </left>
      <right/>
      <top style="thin">
        <color rgb="FFCAC9D9"/>
      </top>
      <bottom style="thin">
        <color rgb="FFFFFFFF"/>
      </bottom>
      <diagonal/>
    </border>
    <border>
      <left/>
      <right/>
      <top style="thin">
        <color rgb="FFFFFFFF"/>
      </top>
      <bottom/>
      <diagonal/>
    </border>
    <border>
      <left style="thin">
        <color theme="0"/>
      </left>
      <right/>
      <top style="thin">
        <color rgb="FFFFFFFF"/>
      </top>
      <bottom style="thin">
        <color rgb="FFFFFFFF"/>
      </bottom>
      <diagonal/>
    </border>
    <border>
      <left style="thin">
        <color theme="0"/>
      </left>
      <right/>
      <top style="medium">
        <color rgb="FF002060"/>
      </top>
      <bottom style="thin">
        <color rgb="FFFFFFFF"/>
      </bottom>
      <diagonal/>
    </border>
    <border>
      <left style="thin">
        <color rgb="FFFFFFFF"/>
      </left>
      <right/>
      <top/>
      <bottom style="medium">
        <color rgb="FF002060"/>
      </bottom>
      <diagonal/>
    </border>
    <border>
      <left style="thick">
        <color rgb="FFFFFFFF"/>
      </left>
      <right style="thick">
        <color rgb="FFFFFFFF"/>
      </right>
      <top style="medium">
        <color rgb="FF002060"/>
      </top>
      <bottom/>
      <diagonal/>
    </border>
    <border>
      <left style="thin">
        <color rgb="FFC6C3C6"/>
      </left>
      <right style="thin">
        <color rgb="FFC6C3C6"/>
      </right>
      <top style="medium">
        <color rgb="FF002060"/>
      </top>
      <bottom/>
      <diagonal/>
    </border>
    <border>
      <left style="thick">
        <color rgb="FFFFFFFF"/>
      </left>
      <right style="thin">
        <color theme="0"/>
      </right>
      <top/>
      <bottom style="thin">
        <color rgb="FFFFFFFF"/>
      </bottom>
      <diagonal/>
    </border>
    <border>
      <left style="thin">
        <color theme="0"/>
      </left>
      <right style="thin">
        <color rgb="FFFFFFFF"/>
      </right>
      <top/>
      <bottom style="thin">
        <color rgb="FFFFFFFF"/>
      </bottom>
      <diagonal/>
    </border>
    <border>
      <left/>
      <right style="thin">
        <color rgb="FFEBEBEB"/>
      </right>
      <top style="thin">
        <color rgb="FFFFFFFF"/>
      </top>
      <bottom style="thin">
        <color rgb="FFFFFFFF"/>
      </bottom>
      <diagonal/>
    </border>
    <border>
      <left style="thin">
        <color rgb="FFEBEBEB"/>
      </left>
      <right style="thin">
        <color rgb="FFEBEBEB"/>
      </right>
      <top style="thin">
        <color rgb="FFFFFFFF"/>
      </top>
      <bottom style="thin">
        <color rgb="FFFFFFFF"/>
      </bottom>
      <diagonal/>
    </border>
    <border>
      <left style="thin">
        <color rgb="FFEBEBEB"/>
      </left>
      <right/>
      <top style="thin">
        <color rgb="FFFFFFFF"/>
      </top>
      <bottom style="thin">
        <color rgb="FFFFFFFF"/>
      </bottom>
      <diagonal/>
    </border>
    <border>
      <left style="thin">
        <color rgb="FFFFFFFF"/>
      </left>
      <right/>
      <top style="medium">
        <color rgb="FFFFFFFF"/>
      </top>
      <bottom style="medium">
        <color rgb="FFFFFFFF"/>
      </bottom>
      <diagonal/>
    </border>
    <border>
      <left/>
      <right style="thick">
        <color rgb="FFFFFFFF"/>
      </right>
      <top style="thin">
        <color rgb="FFC6C3C6"/>
      </top>
      <bottom style="thick">
        <color rgb="FFFFFFFF"/>
      </bottom>
      <diagonal/>
    </border>
    <border>
      <left/>
      <right style="thick">
        <color rgb="FFFFFFFF"/>
      </right>
      <top style="thin">
        <color rgb="FFCAC9D9"/>
      </top>
      <bottom style="thick">
        <color rgb="FFFFFFFF"/>
      </bottom>
      <diagonal/>
    </border>
    <border>
      <left/>
      <right style="thick">
        <color rgb="FFFFFFFF"/>
      </right>
      <top style="thick">
        <color rgb="FFFFFFFF"/>
      </top>
      <bottom style="thick">
        <color rgb="FFFFFFFF"/>
      </bottom>
      <diagonal/>
    </border>
    <border>
      <left/>
      <right style="thick">
        <color rgb="FFFFFFFF"/>
      </right>
      <top style="thin">
        <color rgb="FFFFFFFF"/>
      </top>
      <bottom style="thin">
        <color rgb="FFFFFFFF"/>
      </bottom>
      <diagonal/>
    </border>
    <border>
      <left style="thick">
        <color theme="0"/>
      </left>
      <right style="thin">
        <color rgb="FFFFFFFF"/>
      </right>
      <top/>
      <bottom/>
      <diagonal/>
    </border>
    <border>
      <left style="thick">
        <color rgb="FFFFFFFF"/>
      </left>
      <right style="thin">
        <color rgb="FFEBEBEB"/>
      </right>
      <top/>
      <bottom/>
      <diagonal/>
    </border>
    <border>
      <left/>
      <right style="thin">
        <color rgb="FFEBEBEB"/>
      </right>
      <top/>
      <bottom/>
      <diagonal/>
    </border>
    <border>
      <left style="thick">
        <color theme="0"/>
      </left>
      <right style="thin">
        <color rgb="FFEBEBEB"/>
      </right>
      <top/>
      <bottom/>
      <diagonal/>
    </border>
    <border>
      <left style="thin">
        <color rgb="FFEBEBEB"/>
      </left>
      <right/>
      <top style="thin">
        <color rgb="FFEBEBEB"/>
      </top>
      <bottom/>
      <diagonal/>
    </border>
    <border>
      <left style="thick">
        <color rgb="FFFFFFFF"/>
      </left>
      <right style="thin">
        <color rgb="FFEBEBEB"/>
      </right>
      <top style="thin">
        <color rgb="FFEBEBEB"/>
      </top>
      <bottom/>
      <diagonal/>
    </border>
    <border>
      <left style="thin">
        <color rgb="FFEBEBEB"/>
      </left>
      <right style="thin">
        <color rgb="FFEBEBEB"/>
      </right>
      <top style="thin">
        <color rgb="FFEBEBEB"/>
      </top>
      <bottom/>
      <diagonal/>
    </border>
    <border>
      <left style="thick">
        <color rgb="FFFFFFFF"/>
      </left>
      <right style="thick">
        <color rgb="FFFFFFFF"/>
      </right>
      <top style="thin">
        <color rgb="FFEBEBEB"/>
      </top>
      <bottom/>
      <diagonal/>
    </border>
    <border>
      <left/>
      <right style="thin">
        <color rgb="FFEBEBEB"/>
      </right>
      <top style="thin">
        <color rgb="FFEBEBEB"/>
      </top>
      <bottom/>
      <diagonal/>
    </border>
    <border>
      <left style="thick">
        <color theme="0"/>
      </left>
      <right/>
      <top/>
      <bottom style="thin">
        <color rgb="FFC6C3C6"/>
      </bottom>
      <diagonal/>
    </border>
    <border>
      <left style="thick">
        <color theme="0"/>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style="thin">
        <color theme="0"/>
      </left>
      <right/>
      <top/>
      <bottom/>
      <diagonal/>
    </border>
    <border>
      <left/>
      <right/>
      <top style="medium">
        <color rgb="FFFFFF00"/>
      </top>
      <bottom/>
      <diagonal/>
    </border>
    <border>
      <left style="thin">
        <color rgb="FFFFFFFF"/>
      </left>
      <right style="thick">
        <color rgb="FFFFFFFF"/>
      </right>
      <top/>
      <bottom style="thick">
        <color rgb="FFFFFFFF"/>
      </bottom>
      <diagonal/>
    </border>
    <border>
      <left style="thick">
        <color rgb="FFFFFFFF"/>
      </left>
      <right style="thin">
        <color rgb="FFFFFFFF"/>
      </right>
      <top/>
      <bottom style="thick">
        <color rgb="FFFFFFFF"/>
      </bottom>
      <diagonal/>
    </border>
    <border>
      <left style="thin">
        <color rgb="FFFFFFFF"/>
      </left>
      <right style="thin">
        <color rgb="FFFFFFFF"/>
      </right>
      <top/>
      <bottom style="thick">
        <color rgb="FFFFFFFF"/>
      </bottom>
      <diagonal/>
    </border>
    <border>
      <left style="thin">
        <color rgb="FFFFFFFF"/>
      </left>
      <right style="thick">
        <color rgb="FFFFFFFF"/>
      </right>
      <top style="thin">
        <color rgb="FFFFFFFF"/>
      </top>
      <bottom style="thin">
        <color rgb="FFFFFFFF"/>
      </bottom>
      <diagonal/>
    </border>
    <border>
      <left style="thin">
        <color rgb="FFFFFFFF"/>
      </left>
      <right/>
      <top style="medium">
        <color rgb="FF002060"/>
      </top>
      <bottom style="medium">
        <color rgb="FF002060"/>
      </bottom>
      <diagonal/>
    </border>
    <border>
      <left style="thin">
        <color rgb="FFFFFFFF"/>
      </left>
      <right/>
      <top style="medium">
        <color rgb="FF002060"/>
      </top>
      <bottom/>
      <diagonal/>
    </border>
    <border>
      <left/>
      <right style="thick">
        <color rgb="FFFFFFFF"/>
      </right>
      <top/>
      <bottom style="thin">
        <color rgb="FFFFFFFF"/>
      </bottom>
      <diagonal/>
    </border>
    <border>
      <left style="thin">
        <color rgb="FFFFFFFF"/>
      </left>
      <right/>
      <top/>
      <bottom style="thin">
        <color rgb="FFC6C3C6"/>
      </bottom>
      <diagonal/>
    </border>
    <border>
      <left style="thin">
        <color rgb="FFFFFFFF"/>
      </left>
      <right/>
      <top style="medium">
        <color rgb="FF002060"/>
      </top>
      <bottom style="thin">
        <color rgb="FFC6C3C6"/>
      </bottom>
      <diagonal/>
    </border>
    <border>
      <left style="medium">
        <color rgb="FFFFFFFF"/>
      </left>
      <right style="medium">
        <color rgb="FFFFFFFF"/>
      </right>
      <top/>
      <bottom style="medium">
        <color rgb="FFFFFFFF"/>
      </bottom>
      <diagonal/>
    </border>
    <border>
      <left style="thick">
        <color rgb="FFFFFFFF"/>
      </left>
      <right/>
      <top/>
      <bottom style="thin">
        <color rgb="FFFFFFFF"/>
      </bottom>
      <diagonal/>
    </border>
    <border>
      <left style="thin">
        <color rgb="FFFFFFFF"/>
      </left>
      <right style="thick">
        <color rgb="FFFFFFFF"/>
      </right>
      <top/>
      <bottom style="thin">
        <color rgb="FFFFFFFF"/>
      </bottom>
      <diagonal/>
    </border>
    <border>
      <left style="thick">
        <color rgb="FFFFFFFF"/>
      </left>
      <right/>
      <top/>
      <bottom style="thin">
        <color theme="0"/>
      </bottom>
      <diagonal/>
    </border>
    <border>
      <left/>
      <right/>
      <top/>
      <bottom style="thin">
        <color theme="0"/>
      </bottom>
      <diagonal/>
    </border>
    <border>
      <left style="thick">
        <color rgb="FFFFFFFF"/>
      </left>
      <right style="thick">
        <color rgb="FFFFFFFF"/>
      </right>
      <top style="thin">
        <color rgb="FFC6C3C6"/>
      </top>
      <bottom style="thin">
        <color rgb="FFC6C3C6"/>
      </bottom>
      <diagonal/>
    </border>
  </borders>
  <cellStyleXfs count="7">
    <xf numFmtId="0" fontId="0" fillId="0" borderId="0"/>
    <xf numFmtId="0" fontId="58" fillId="0" borderId="0" applyBorder="0" applyProtection="0"/>
    <xf numFmtId="0" fontId="23" fillId="0" borderId="0"/>
    <xf numFmtId="0" fontId="57" fillId="0" borderId="0"/>
    <xf numFmtId="164" fontId="59" fillId="0" borderId="0" applyBorder="0" applyProtection="0"/>
    <xf numFmtId="0" fontId="212" fillId="0" borderId="0"/>
    <xf numFmtId="9" fontId="57" fillId="0" borderId="0" applyFont="0" applyFill="0" applyBorder="0" applyAlignment="0" applyProtection="0"/>
  </cellStyleXfs>
  <cellXfs count="2225">
    <xf numFmtId="0" fontId="0" fillId="0" borderId="0" xfId="0"/>
    <xf numFmtId="0" fontId="0" fillId="0" borderId="0" xfId="0" applyBorder="1"/>
    <xf numFmtId="0" fontId="1" fillId="0" borderId="0" xfId="4" applyNumberFormat="1" applyFont="1" applyBorder="1" applyProtection="1"/>
    <xf numFmtId="49" fontId="1" fillId="0" borderId="0" xfId="4" applyNumberFormat="1" applyFont="1" applyBorder="1" applyProtection="1"/>
    <xf numFmtId="0" fontId="1" fillId="0" borderId="0" xfId="4" applyNumberFormat="1" applyFont="1" applyBorder="1" applyAlignment="1" applyProtection="1">
      <alignment vertical="center"/>
    </xf>
    <xf numFmtId="0" fontId="1" fillId="0" borderId="0" xfId="4" applyNumberFormat="1" applyFont="1" applyBorder="1" applyAlignment="1" applyProtection="1">
      <alignment horizontal="left" vertical="center" wrapText="1" indent="1"/>
    </xf>
    <xf numFmtId="0" fontId="1" fillId="0" borderId="3" xfId="4" applyNumberFormat="1" applyFont="1" applyBorder="1" applyAlignment="1" applyProtection="1">
      <alignment horizontal="right" vertical="center" indent="4"/>
    </xf>
    <xf numFmtId="165" fontId="1" fillId="0" borderId="4" xfId="4" applyNumberFormat="1" applyFont="1" applyBorder="1" applyAlignment="1" applyProtection="1">
      <alignment horizontal="right" vertical="center" indent="4"/>
    </xf>
    <xf numFmtId="166" fontId="1" fillId="0" borderId="0" xfId="4" applyNumberFormat="1" applyFont="1" applyBorder="1" applyAlignment="1" applyProtection="1">
      <alignment horizontal="right" vertical="center" indent="4"/>
    </xf>
    <xf numFmtId="167" fontId="1" fillId="0" borderId="0" xfId="4" applyNumberFormat="1" applyFont="1" applyBorder="1" applyAlignment="1" applyProtection="1">
      <alignment horizontal="right" vertical="center" indent="4"/>
    </xf>
    <xf numFmtId="0" fontId="1" fillId="0" borderId="0" xfId="4" applyNumberFormat="1" applyFont="1" applyBorder="1" applyAlignment="1" applyProtection="1">
      <alignment horizontal="center" vertical="center"/>
    </xf>
    <xf numFmtId="0" fontId="1" fillId="2" borderId="0" xfId="4" applyNumberFormat="1" applyFont="1" applyFill="1" applyBorder="1" applyAlignment="1" applyProtection="1">
      <alignment horizontal="left" vertical="center"/>
    </xf>
    <xf numFmtId="0" fontId="8" fillId="2" borderId="0" xfId="4" applyNumberFormat="1" applyFont="1" applyFill="1" applyBorder="1" applyAlignment="1" applyProtection="1">
      <alignment horizontal="left" vertical="center"/>
    </xf>
    <xf numFmtId="0" fontId="61" fillId="2" borderId="3" xfId="4" applyNumberFormat="1" applyFont="1" applyFill="1" applyBorder="1" applyAlignment="1" applyProtection="1">
      <alignment horizontal="left" vertical="center"/>
    </xf>
    <xf numFmtId="0" fontId="61" fillId="2" borderId="4" xfId="4" applyNumberFormat="1" applyFont="1" applyFill="1" applyBorder="1" applyAlignment="1" applyProtection="1">
      <alignment horizontal="left" vertical="center"/>
    </xf>
    <xf numFmtId="0" fontId="61" fillId="2" borderId="0" xfId="4" applyNumberFormat="1" applyFont="1" applyFill="1" applyBorder="1" applyAlignment="1" applyProtection="1">
      <alignment horizontal="left" vertical="center"/>
    </xf>
    <xf numFmtId="0" fontId="1" fillId="2" borderId="3" xfId="4" applyNumberFormat="1" applyFont="1" applyFill="1" applyBorder="1" applyAlignment="1" applyProtection="1">
      <alignment horizontal="left" vertical="center"/>
    </xf>
    <xf numFmtId="0" fontId="1" fillId="2" borderId="4" xfId="4" applyNumberFormat="1" applyFont="1" applyFill="1" applyBorder="1" applyAlignment="1" applyProtection="1">
      <alignment horizontal="left" vertical="center"/>
    </xf>
    <xf numFmtId="0" fontId="1" fillId="2" borderId="0" xfId="4" applyNumberFormat="1" applyFont="1" applyFill="1" applyBorder="1" applyAlignment="1" applyProtection="1">
      <alignment horizontal="left" vertical="top"/>
    </xf>
    <xf numFmtId="0" fontId="7" fillId="2" borderId="0" xfId="4" applyNumberFormat="1" applyFont="1" applyFill="1" applyBorder="1" applyAlignment="1" applyProtection="1">
      <alignment horizontal="left" vertical="top"/>
    </xf>
    <xf numFmtId="0" fontId="1" fillId="2" borderId="3" xfId="4" applyNumberFormat="1" applyFont="1" applyFill="1" applyBorder="1" applyAlignment="1" applyProtection="1">
      <alignment horizontal="left" vertical="top"/>
    </xf>
    <xf numFmtId="0" fontId="1" fillId="2" borderId="4" xfId="4" applyNumberFormat="1" applyFont="1" applyFill="1" applyBorder="1" applyAlignment="1" applyProtection="1">
      <alignment horizontal="left" vertical="top"/>
    </xf>
    <xf numFmtId="1" fontId="1" fillId="2" borderId="3" xfId="4" applyNumberFormat="1" applyFont="1" applyFill="1" applyBorder="1" applyAlignment="1" applyProtection="1">
      <alignment horizontal="left" vertical="top"/>
    </xf>
    <xf numFmtId="0" fontId="1" fillId="2" borderId="0" xfId="4" applyNumberFormat="1" applyFont="1" applyFill="1" applyBorder="1" applyAlignment="1" applyProtection="1">
      <alignment horizontal="center" vertical="center"/>
    </xf>
    <xf numFmtId="0" fontId="62" fillId="2" borderId="0" xfId="4" applyNumberFormat="1" applyFont="1" applyFill="1" applyBorder="1" applyAlignment="1" applyProtection="1">
      <alignment horizontal="center" vertical="center" wrapText="1"/>
    </xf>
    <xf numFmtId="0" fontId="9" fillId="0" borderId="0" xfId="4" applyNumberFormat="1" applyFont="1" applyBorder="1" applyAlignment="1" applyProtection="1">
      <alignment vertical="center"/>
    </xf>
    <xf numFmtId="0" fontId="1" fillId="2" borderId="0" xfId="4" applyNumberFormat="1" applyFont="1" applyFill="1" applyBorder="1" applyAlignment="1" applyProtection="1">
      <alignment vertical="center"/>
    </xf>
    <xf numFmtId="0" fontId="62" fillId="2" borderId="0" xfId="4" applyNumberFormat="1" applyFont="1" applyFill="1" applyBorder="1" applyAlignment="1" applyProtection="1">
      <alignment horizontal="right" vertical="center" wrapText="1" indent="4"/>
    </xf>
    <xf numFmtId="0" fontId="9" fillId="2" borderId="0" xfId="4" applyNumberFormat="1" applyFont="1" applyFill="1" applyBorder="1" applyAlignment="1" applyProtection="1">
      <alignment vertical="center"/>
    </xf>
    <xf numFmtId="0" fontId="10" fillId="2" borderId="0" xfId="4" applyNumberFormat="1" applyFont="1" applyFill="1" applyBorder="1" applyAlignment="1" applyProtection="1">
      <alignment vertical="center"/>
    </xf>
    <xf numFmtId="168" fontId="63" fillId="2" borderId="0" xfId="4" applyNumberFormat="1" applyFont="1" applyFill="1" applyBorder="1" applyAlignment="1" applyProtection="1">
      <alignment vertical="center" wrapText="1"/>
    </xf>
    <xf numFmtId="3" fontId="10" fillId="2" borderId="5" xfId="4" applyNumberFormat="1" applyFont="1" applyFill="1" applyBorder="1" applyAlignment="1" applyProtection="1">
      <alignment horizontal="right" vertical="center" indent="4"/>
    </xf>
    <xf numFmtId="165" fontId="10" fillId="2" borderId="4" xfId="4" applyNumberFormat="1" applyFont="1" applyFill="1" applyBorder="1" applyAlignment="1" applyProtection="1">
      <alignment horizontal="right" vertical="center" indent="4"/>
    </xf>
    <xf numFmtId="3" fontId="10" fillId="2" borderId="0" xfId="4" applyNumberFormat="1" applyFont="1" applyFill="1" applyBorder="1" applyAlignment="1" applyProtection="1">
      <alignment horizontal="right" vertical="center" indent="4"/>
    </xf>
    <xf numFmtId="167" fontId="64" fillId="2" borderId="0" xfId="4" applyNumberFormat="1" applyFont="1" applyFill="1" applyBorder="1" applyAlignment="1" applyProtection="1">
      <alignment horizontal="right" vertical="center" indent="4"/>
    </xf>
    <xf numFmtId="168" fontId="1" fillId="3" borderId="0" xfId="4" applyNumberFormat="1" applyFont="1" applyFill="1" applyBorder="1" applyAlignment="1" applyProtection="1">
      <alignment horizontal="left" vertical="center" wrapText="1" indent="1"/>
    </xf>
    <xf numFmtId="3" fontId="1" fillId="3" borderId="6" xfId="0" applyNumberFormat="1" applyFont="1" applyFill="1" applyBorder="1" applyAlignment="1">
      <alignment horizontal="right" vertical="center" wrapText="1" indent="1"/>
    </xf>
    <xf numFmtId="165" fontId="1" fillId="3" borderId="4" xfId="0" applyNumberFormat="1" applyFont="1" applyFill="1" applyBorder="1" applyAlignment="1">
      <alignment horizontal="right" vertical="center" wrapText="1" indent="1"/>
    </xf>
    <xf numFmtId="166" fontId="1" fillId="3" borderId="4" xfId="0" applyNumberFormat="1" applyFont="1" applyFill="1" applyBorder="1" applyAlignment="1">
      <alignment horizontal="right" vertical="center" indent="1"/>
    </xf>
    <xf numFmtId="167" fontId="1" fillId="3" borderId="7" xfId="0" applyNumberFormat="1" applyFont="1" applyFill="1" applyBorder="1" applyAlignment="1">
      <alignment horizontal="right" vertical="center" indent="1"/>
    </xf>
    <xf numFmtId="167" fontId="1" fillId="3" borderId="0" xfId="0" applyNumberFormat="1" applyFont="1" applyFill="1" applyBorder="1" applyAlignment="1">
      <alignment horizontal="right" vertical="center" indent="1"/>
    </xf>
    <xf numFmtId="168" fontId="1" fillId="0" borderId="0" xfId="4" applyNumberFormat="1" applyFont="1" applyBorder="1" applyAlignment="1" applyProtection="1">
      <alignment horizontal="left" vertical="center" wrapText="1" indent="1"/>
    </xf>
    <xf numFmtId="3" fontId="1" fillId="0" borderId="6" xfId="0" applyNumberFormat="1" applyFont="1" applyBorder="1" applyAlignment="1">
      <alignment horizontal="right" vertical="center" wrapText="1" indent="1"/>
    </xf>
    <xf numFmtId="165" fontId="1" fillId="0" borderId="4" xfId="0" applyNumberFormat="1" applyFont="1" applyBorder="1" applyAlignment="1">
      <alignment horizontal="right" vertical="center" wrapText="1" indent="1"/>
    </xf>
    <xf numFmtId="166" fontId="1" fillId="0" borderId="4" xfId="0" applyNumberFormat="1" applyFont="1" applyBorder="1" applyAlignment="1">
      <alignment horizontal="right" vertical="center" indent="1"/>
    </xf>
    <xf numFmtId="167" fontId="1" fillId="0" borderId="7" xfId="0" applyNumberFormat="1" applyFont="1" applyBorder="1" applyAlignment="1">
      <alignment horizontal="right" vertical="center" indent="1"/>
    </xf>
    <xf numFmtId="167" fontId="1" fillId="0" borderId="0" xfId="0" applyNumberFormat="1" applyFont="1" applyBorder="1" applyAlignment="1">
      <alignment horizontal="right" vertical="center" indent="1"/>
    </xf>
    <xf numFmtId="3" fontId="10" fillId="2" borderId="5" xfId="4" applyNumberFormat="1" applyFont="1" applyFill="1" applyBorder="1" applyAlignment="1" applyProtection="1">
      <alignment horizontal="right" vertical="center" indent="1"/>
    </xf>
    <xf numFmtId="165" fontId="10" fillId="2" borderId="4" xfId="4" applyNumberFormat="1" applyFont="1" applyFill="1" applyBorder="1" applyAlignment="1" applyProtection="1">
      <alignment horizontal="right" vertical="center" indent="1"/>
    </xf>
    <xf numFmtId="3" fontId="10" fillId="2" borderId="0" xfId="4" applyNumberFormat="1" applyFont="1" applyFill="1" applyBorder="1" applyAlignment="1" applyProtection="1">
      <alignment horizontal="right" vertical="center" indent="1"/>
    </xf>
    <xf numFmtId="167" fontId="64" fillId="2" borderId="0" xfId="4" applyNumberFormat="1" applyFont="1" applyFill="1" applyBorder="1" applyAlignment="1" applyProtection="1">
      <alignment horizontal="right" vertical="center" indent="1"/>
    </xf>
    <xf numFmtId="168" fontId="1" fillId="3" borderId="8" xfId="4" applyNumberFormat="1" applyFont="1" applyFill="1" applyBorder="1" applyAlignment="1" applyProtection="1">
      <alignment horizontal="left" vertical="center" wrapText="1" indent="1"/>
    </xf>
    <xf numFmtId="168" fontId="1" fillId="0" borderId="8" xfId="4" applyNumberFormat="1" applyFont="1" applyBorder="1" applyAlignment="1" applyProtection="1">
      <alignment horizontal="left" vertical="center" wrapText="1" indent="1"/>
    </xf>
    <xf numFmtId="167" fontId="1" fillId="3" borderId="0" xfId="0" applyNumberFormat="1" applyFont="1" applyFill="1" applyBorder="1" applyAlignment="1">
      <alignment horizontal="center" vertical="center"/>
    </xf>
    <xf numFmtId="167" fontId="1" fillId="0" borderId="0" xfId="0" applyNumberFormat="1" applyFont="1" applyBorder="1" applyAlignment="1">
      <alignment horizontal="center" vertical="center"/>
    </xf>
    <xf numFmtId="168" fontId="63" fillId="2" borderId="0" xfId="4" applyNumberFormat="1" applyFont="1" applyFill="1" applyBorder="1" applyAlignment="1" applyProtection="1">
      <alignment vertical="center"/>
    </xf>
    <xf numFmtId="167" fontId="10" fillId="2" borderId="0" xfId="4" applyNumberFormat="1" applyFont="1" applyFill="1" applyBorder="1" applyAlignment="1" applyProtection="1">
      <alignment horizontal="center" vertical="center"/>
    </xf>
    <xf numFmtId="0" fontId="1" fillId="3" borderId="0" xfId="4" applyNumberFormat="1" applyFont="1" applyFill="1" applyBorder="1" applyAlignment="1" applyProtection="1">
      <alignment horizontal="left" vertical="center" wrapText="1" indent="1"/>
    </xf>
    <xf numFmtId="0" fontId="11" fillId="2" borderId="0" xfId="4" applyNumberFormat="1" applyFont="1" applyFill="1" applyBorder="1" applyAlignment="1" applyProtection="1">
      <alignment horizontal="left" vertical="center" wrapText="1" indent="1"/>
    </xf>
    <xf numFmtId="1" fontId="11" fillId="2" borderId="5" xfId="4" applyNumberFormat="1" applyFont="1" applyFill="1" applyBorder="1" applyAlignment="1" applyProtection="1">
      <alignment horizontal="right" vertical="center" indent="4"/>
    </xf>
    <xf numFmtId="165" fontId="11" fillId="2" borderId="0" xfId="4" applyNumberFormat="1" applyFont="1" applyFill="1" applyBorder="1" applyAlignment="1" applyProtection="1">
      <alignment horizontal="right" vertical="center" indent="4"/>
    </xf>
    <xf numFmtId="1" fontId="11" fillId="2" borderId="0" xfId="4" applyNumberFormat="1" applyFont="1" applyFill="1" applyBorder="1" applyAlignment="1" applyProtection="1">
      <alignment horizontal="right" vertical="center" indent="4"/>
    </xf>
    <xf numFmtId="0" fontId="12" fillId="0" borderId="0" xfId="4" applyNumberFormat="1" applyFont="1" applyBorder="1" applyAlignment="1" applyProtection="1">
      <alignment vertical="center"/>
    </xf>
    <xf numFmtId="1" fontId="1" fillId="0" borderId="3" xfId="4" applyNumberFormat="1" applyFont="1" applyBorder="1" applyAlignment="1" applyProtection="1">
      <alignment horizontal="right" vertical="center" indent="4"/>
    </xf>
    <xf numFmtId="0" fontId="61" fillId="2" borderId="0" xfId="4" applyNumberFormat="1" applyFont="1" applyFill="1" applyBorder="1" applyAlignment="1" applyProtection="1">
      <alignment horizontal="left" vertical="top"/>
    </xf>
    <xf numFmtId="0" fontId="9" fillId="0" borderId="0" xfId="4" applyNumberFormat="1" applyFont="1" applyBorder="1" applyAlignment="1" applyProtection="1">
      <alignment horizontal="center" vertical="center"/>
    </xf>
    <xf numFmtId="1" fontId="62" fillId="2" borderId="0" xfId="4" applyNumberFormat="1" applyFont="1" applyFill="1" applyBorder="1" applyAlignment="1" applyProtection="1">
      <alignment horizontal="right" vertical="center" wrapText="1" indent="4"/>
    </xf>
    <xf numFmtId="3" fontId="10" fillId="2" borderId="3" xfId="4" applyNumberFormat="1" applyFont="1" applyFill="1" applyBorder="1" applyAlignment="1" applyProtection="1">
      <alignment horizontal="right" vertical="center" indent="4"/>
    </xf>
    <xf numFmtId="1" fontId="10" fillId="2" borderId="0" xfId="4" applyNumberFormat="1" applyFont="1" applyFill="1" applyBorder="1" applyAlignment="1" applyProtection="1">
      <alignment horizontal="right" vertical="center" indent="4"/>
    </xf>
    <xf numFmtId="3" fontId="0" fillId="0" borderId="0" xfId="0" applyNumberFormat="1" applyAlignment="1">
      <alignment horizontal="right" indent="1"/>
    </xf>
    <xf numFmtId="3" fontId="65" fillId="0" borderId="0" xfId="0" applyNumberFormat="1" applyFont="1" applyAlignment="1">
      <alignment horizontal="right" indent="1"/>
    </xf>
    <xf numFmtId="0" fontId="13" fillId="0" borderId="0" xfId="0" applyFont="1" applyAlignment="1">
      <alignment horizontal="left" vertical="top"/>
    </xf>
    <xf numFmtId="0" fontId="8" fillId="0" borderId="0" xfId="0" applyFont="1" applyBorder="1" applyAlignment="1">
      <alignment horizontal="left" vertical="top"/>
    </xf>
    <xf numFmtId="0" fontId="61" fillId="0" borderId="0" xfId="0" applyFont="1" applyBorder="1" applyAlignment="1">
      <alignment vertical="top"/>
    </xf>
    <xf numFmtId="0" fontId="61" fillId="0" borderId="0" xfId="0" applyFont="1" applyBorder="1" applyAlignment="1">
      <alignment horizontal="right" vertical="top" indent="1"/>
    </xf>
    <xf numFmtId="0" fontId="66" fillId="2" borderId="0" xfId="0" applyFont="1" applyFill="1" applyBorder="1" applyAlignment="1">
      <alignment horizontal="center" vertical="center"/>
    </xf>
    <xf numFmtId="49" fontId="67" fillId="2" borderId="0" xfId="0" applyNumberFormat="1" applyFont="1" applyFill="1" applyAlignment="1">
      <alignment horizontal="center" vertical="center"/>
    </xf>
    <xf numFmtId="3" fontId="68" fillId="4" borderId="9" xfId="0" applyNumberFormat="1" applyFont="1" applyFill="1" applyBorder="1" applyAlignment="1">
      <alignment horizontal="center" vertical="center" wrapText="1"/>
    </xf>
    <xf numFmtId="3" fontId="69" fillId="4" borderId="10" xfId="0" applyNumberFormat="1" applyFont="1" applyFill="1" applyBorder="1" applyAlignment="1">
      <alignment horizontal="center" vertical="center" wrapText="1"/>
    </xf>
    <xf numFmtId="3" fontId="68" fillId="4" borderId="11" xfId="0" applyNumberFormat="1" applyFont="1" applyFill="1" applyBorder="1" applyAlignment="1">
      <alignment horizontal="center" vertical="center" wrapText="1"/>
    </xf>
    <xf numFmtId="3" fontId="68" fillId="4" borderId="12" xfId="0" applyNumberFormat="1" applyFont="1" applyFill="1" applyBorder="1" applyAlignment="1">
      <alignment horizontal="center" vertical="center" wrapText="1"/>
    </xf>
    <xf numFmtId="3" fontId="69" fillId="4" borderId="9" xfId="0" applyNumberFormat="1" applyFont="1" applyFill="1" applyBorder="1" applyAlignment="1">
      <alignment horizontal="center" vertical="center" wrapText="1"/>
    </xf>
    <xf numFmtId="0" fontId="66" fillId="2" borderId="0" xfId="0" applyFont="1" applyFill="1" applyAlignment="1">
      <alignment horizontal="center" vertical="center"/>
    </xf>
    <xf numFmtId="0" fontId="66" fillId="2" borderId="0" xfId="0" applyFont="1" applyFill="1" applyBorder="1" applyAlignment="1">
      <alignment horizontal="left"/>
    </xf>
    <xf numFmtId="49" fontId="70" fillId="2" borderId="0" xfId="0" applyNumberFormat="1" applyFont="1" applyFill="1" applyAlignment="1">
      <alignment horizontal="left"/>
    </xf>
    <xf numFmtId="3" fontId="71" fillId="2" borderId="5" xfId="0" applyNumberFormat="1" applyFont="1" applyFill="1" applyBorder="1" applyAlignment="1">
      <alignment horizontal="right"/>
    </xf>
    <xf numFmtId="3" fontId="71" fillId="2" borderId="0" xfId="0" applyNumberFormat="1" applyFont="1" applyFill="1" applyBorder="1" applyAlignment="1">
      <alignment horizontal="right"/>
    </xf>
    <xf numFmtId="3" fontId="72" fillId="2" borderId="0" xfId="0" applyNumberFormat="1" applyFont="1" applyFill="1" applyBorder="1" applyAlignment="1">
      <alignment horizontal="right"/>
    </xf>
    <xf numFmtId="0" fontId="66" fillId="2" borderId="0" xfId="0" applyFont="1" applyFill="1" applyAlignment="1">
      <alignment horizontal="left"/>
    </xf>
    <xf numFmtId="49" fontId="73" fillId="3" borderId="13" xfId="0" applyNumberFormat="1" applyFont="1" applyFill="1" applyBorder="1" applyAlignment="1">
      <alignment horizontal="left" vertical="center"/>
    </xf>
    <xf numFmtId="3" fontId="74" fillId="3" borderId="13" xfId="0" applyNumberFormat="1" applyFont="1" applyFill="1" applyBorder="1" applyAlignment="1">
      <alignment horizontal="right" vertical="center" indent="1"/>
    </xf>
    <xf numFmtId="3" fontId="73" fillId="3" borderId="14" xfId="0" applyNumberFormat="1" applyFont="1" applyFill="1" applyBorder="1" applyAlignment="1">
      <alignment horizontal="right" vertical="center" indent="1"/>
    </xf>
    <xf numFmtId="3" fontId="74" fillId="3" borderId="15" xfId="0" applyNumberFormat="1" applyFont="1" applyFill="1" applyBorder="1" applyAlignment="1">
      <alignment horizontal="right" vertical="center" indent="1"/>
    </xf>
    <xf numFmtId="3" fontId="73" fillId="3" borderId="13" xfId="0" applyNumberFormat="1" applyFont="1" applyFill="1" applyBorder="1" applyAlignment="1">
      <alignment horizontal="right" vertical="center" indent="1"/>
    </xf>
    <xf numFmtId="49" fontId="73" fillId="2" borderId="13" xfId="0" applyNumberFormat="1" applyFont="1" applyFill="1" applyBorder="1" applyAlignment="1">
      <alignment horizontal="left" vertical="center"/>
    </xf>
    <xf numFmtId="3" fontId="74" fillId="2" borderId="13" xfId="0" applyNumberFormat="1" applyFont="1" applyFill="1" applyBorder="1" applyAlignment="1">
      <alignment horizontal="right" vertical="center" indent="1"/>
    </xf>
    <xf numFmtId="3" fontId="73" fillId="2" borderId="14" xfId="0" applyNumberFormat="1" applyFont="1" applyFill="1" applyBorder="1" applyAlignment="1">
      <alignment horizontal="right" vertical="center" indent="1"/>
    </xf>
    <xf numFmtId="3" fontId="74" fillId="2" borderId="15" xfId="0" applyNumberFormat="1" applyFont="1" applyFill="1" applyBorder="1" applyAlignment="1">
      <alignment horizontal="right" vertical="center" indent="1"/>
    </xf>
    <xf numFmtId="3" fontId="73" fillId="2" borderId="13" xfId="0" applyNumberFormat="1" applyFont="1" applyFill="1" applyBorder="1" applyAlignment="1">
      <alignment horizontal="right" vertical="center" indent="1"/>
    </xf>
    <xf numFmtId="49" fontId="75" fillId="2" borderId="0" xfId="0" applyNumberFormat="1" applyFont="1" applyFill="1" applyAlignment="1">
      <alignment horizontal="left"/>
    </xf>
    <xf numFmtId="3" fontId="74" fillId="3" borderId="14" xfId="0" applyNumberFormat="1" applyFont="1" applyFill="1" applyBorder="1" applyAlignment="1">
      <alignment horizontal="right" vertical="center" indent="1"/>
    </xf>
    <xf numFmtId="3" fontId="74" fillId="2" borderId="16" xfId="0" applyNumberFormat="1" applyFont="1" applyFill="1" applyBorder="1" applyAlignment="1">
      <alignment horizontal="right" vertical="center" indent="1"/>
    </xf>
    <xf numFmtId="3" fontId="74" fillId="2" borderId="14" xfId="0" applyNumberFormat="1" applyFont="1" applyFill="1" applyBorder="1" applyAlignment="1">
      <alignment horizontal="right" vertical="center" indent="1"/>
    </xf>
    <xf numFmtId="3" fontId="72" fillId="2" borderId="17" xfId="0" applyNumberFormat="1" applyFont="1" applyFill="1" applyBorder="1" applyAlignment="1">
      <alignment horizontal="right"/>
    </xf>
    <xf numFmtId="3" fontId="76" fillId="2" borderId="0" xfId="0" applyNumberFormat="1" applyFont="1" applyFill="1" applyAlignment="1">
      <alignment horizontal="right"/>
    </xf>
    <xf numFmtId="0" fontId="15" fillId="2" borderId="0" xfId="0" applyFont="1" applyFill="1" applyAlignment="1">
      <alignment horizontal="left"/>
    </xf>
    <xf numFmtId="3" fontId="66" fillId="2" borderId="0" xfId="0" applyNumberFormat="1" applyFont="1" applyFill="1" applyAlignment="1">
      <alignment horizontal="right" indent="1"/>
    </xf>
    <xf numFmtId="3" fontId="76" fillId="2" borderId="0" xfId="0" applyNumberFormat="1" applyFont="1" applyFill="1" applyAlignment="1">
      <alignment horizontal="right" indent="1"/>
    </xf>
    <xf numFmtId="0" fontId="0" fillId="0" borderId="0" xfId="0" applyAlignment="1">
      <alignment vertical="center"/>
    </xf>
    <xf numFmtId="3" fontId="0" fillId="0" borderId="0" xfId="0" applyNumberFormat="1" applyAlignment="1">
      <alignment vertical="center"/>
    </xf>
    <xf numFmtId="3" fontId="0" fillId="0" borderId="17" xfId="0" applyNumberFormat="1" applyBorder="1" applyAlignment="1">
      <alignment vertical="center"/>
    </xf>
    <xf numFmtId="0" fontId="61" fillId="0" borderId="0" xfId="0" applyFont="1" applyBorder="1" applyAlignment="1">
      <alignment vertical="center"/>
    </xf>
    <xf numFmtId="0" fontId="7" fillId="2" borderId="0" xfId="4" applyNumberFormat="1" applyFont="1" applyFill="1" applyBorder="1" applyAlignment="1" applyProtection="1">
      <alignment vertical="top"/>
    </xf>
    <xf numFmtId="0" fontId="66" fillId="0" borderId="0" xfId="0" applyFont="1" applyBorder="1" applyAlignment="1">
      <alignment horizontal="left"/>
    </xf>
    <xf numFmtId="49" fontId="70" fillId="2" borderId="0" xfId="0" applyNumberFormat="1" applyFont="1" applyFill="1" applyBorder="1" applyAlignment="1"/>
    <xf numFmtId="3" fontId="72" fillId="2" borderId="0" xfId="0" applyNumberFormat="1" applyFont="1" applyFill="1" applyBorder="1" applyAlignment="1"/>
    <xf numFmtId="3" fontId="76" fillId="2" borderId="0" xfId="0" applyNumberFormat="1" applyFont="1" applyFill="1" applyBorder="1" applyAlignment="1"/>
    <xf numFmtId="0" fontId="66" fillId="0" borderId="0" xfId="0" applyFont="1" applyAlignment="1">
      <alignment horizontal="left"/>
    </xf>
    <xf numFmtId="49" fontId="73" fillId="3" borderId="13" xfId="0" applyNumberFormat="1" applyFont="1" applyFill="1" applyBorder="1" applyAlignment="1">
      <alignment vertical="center"/>
    </xf>
    <xf numFmtId="49" fontId="73" fillId="2" borderId="13" xfId="0" applyNumberFormat="1" applyFont="1" applyFill="1" applyBorder="1" applyAlignment="1">
      <alignment vertical="center"/>
    </xf>
    <xf numFmtId="0" fontId="66" fillId="0" borderId="0" xfId="0" applyFont="1" applyBorder="1" applyAlignment="1">
      <alignment horizontal="center" vertical="center"/>
    </xf>
    <xf numFmtId="0" fontId="66" fillId="0" borderId="0" xfId="0" applyFont="1" applyAlignment="1">
      <alignment horizontal="center" vertical="center"/>
    </xf>
    <xf numFmtId="3" fontId="59" fillId="0" borderId="0" xfId="0" applyNumberFormat="1" applyFont="1" applyAlignment="1">
      <alignment vertical="center"/>
    </xf>
    <xf numFmtId="0" fontId="0" fillId="0" borderId="0" xfId="0" applyAlignment="1"/>
    <xf numFmtId="3" fontId="76" fillId="2" borderId="0" xfId="0" applyNumberFormat="1" applyFont="1" applyFill="1" applyBorder="1" applyAlignment="1">
      <alignment horizontal="right"/>
    </xf>
    <xf numFmtId="49" fontId="70" fillId="2" borderId="0" xfId="0" applyNumberFormat="1" applyFont="1" applyFill="1" applyBorder="1" applyAlignment="1">
      <alignment horizontal="left"/>
    </xf>
    <xf numFmtId="3" fontId="0" fillId="0" borderId="0" xfId="0" applyNumberFormat="1" applyAlignment="1">
      <alignment horizontal="right" vertical="center" indent="1"/>
    </xf>
    <xf numFmtId="0" fontId="8" fillId="0" borderId="0" xfId="0" applyFont="1" applyAlignment="1">
      <alignment horizontal="left" vertical="top"/>
    </xf>
    <xf numFmtId="0" fontId="61" fillId="0" borderId="0" xfId="0" applyFont="1" applyAlignment="1">
      <alignment horizontal="left" vertical="top"/>
    </xf>
    <xf numFmtId="3" fontId="69" fillId="4" borderId="18" xfId="0" applyNumberFormat="1" applyFont="1" applyFill="1" applyBorder="1" applyAlignment="1">
      <alignment horizontal="center" vertical="center" wrapText="1"/>
    </xf>
    <xf numFmtId="3" fontId="68" fillId="4" borderId="19" xfId="0" applyNumberFormat="1" applyFont="1" applyFill="1" applyBorder="1" applyAlignment="1">
      <alignment horizontal="center" vertical="center" wrapText="1"/>
    </xf>
    <xf numFmtId="3" fontId="69" fillId="4" borderId="20" xfId="0" applyNumberFormat="1" applyFont="1" applyFill="1" applyBorder="1" applyAlignment="1">
      <alignment horizontal="center" vertical="center" wrapText="1"/>
    </xf>
    <xf numFmtId="3" fontId="68" fillId="4" borderId="21" xfId="0" applyNumberFormat="1" applyFont="1" applyFill="1" applyBorder="1" applyAlignment="1">
      <alignment horizontal="center" vertical="center" wrapText="1"/>
    </xf>
    <xf numFmtId="3" fontId="68" fillId="4" borderId="18" xfId="0" applyNumberFormat="1" applyFont="1" applyFill="1" applyBorder="1" applyAlignment="1">
      <alignment horizontal="center" vertical="center" wrapText="1"/>
    </xf>
    <xf numFmtId="0" fontId="67" fillId="2" borderId="0" xfId="0" applyFont="1" applyFill="1" applyAlignment="1">
      <alignment horizontal="left" vertical="center"/>
    </xf>
    <xf numFmtId="3" fontId="69" fillId="2" borderId="0" xfId="0" applyNumberFormat="1" applyFont="1" applyFill="1" applyAlignment="1">
      <alignment horizontal="right" vertical="center" wrapText="1" indent="1"/>
    </xf>
    <xf numFmtId="3" fontId="68" fillId="2" borderId="0" xfId="0" applyNumberFormat="1" applyFont="1" applyFill="1" applyAlignment="1">
      <alignment horizontal="right" vertical="center" wrapText="1" indent="1"/>
    </xf>
    <xf numFmtId="3" fontId="69" fillId="2" borderId="17" xfId="0" applyNumberFormat="1" applyFont="1" applyFill="1" applyBorder="1" applyAlignment="1">
      <alignment horizontal="right" vertical="center" wrapText="1" indent="1"/>
    </xf>
    <xf numFmtId="3" fontId="73" fillId="3" borderId="22" xfId="0" applyNumberFormat="1" applyFont="1" applyFill="1" applyBorder="1" applyAlignment="1">
      <alignment horizontal="right" vertical="center" indent="1"/>
    </xf>
    <xf numFmtId="3" fontId="74" fillId="3" borderId="23" xfId="0" applyNumberFormat="1" applyFont="1" applyFill="1" applyBorder="1" applyAlignment="1">
      <alignment horizontal="right" vertical="center" indent="1"/>
    </xf>
    <xf numFmtId="3" fontId="73" fillId="2" borderId="22" xfId="0" applyNumberFormat="1" applyFont="1" applyFill="1" applyBorder="1" applyAlignment="1">
      <alignment horizontal="right" vertical="center" indent="1"/>
    </xf>
    <xf numFmtId="3" fontId="73" fillId="2" borderId="23" xfId="0" applyNumberFormat="1" applyFont="1" applyFill="1" applyBorder="1" applyAlignment="1">
      <alignment horizontal="right" vertical="center" indent="1"/>
    </xf>
    <xf numFmtId="3" fontId="74" fillId="2" borderId="23" xfId="0" applyNumberFormat="1" applyFont="1" applyFill="1" applyBorder="1" applyAlignment="1">
      <alignment horizontal="right" vertical="center" indent="1"/>
    </xf>
    <xf numFmtId="0" fontId="61" fillId="0" borderId="0" xfId="0" applyFont="1" applyAlignment="1">
      <alignment horizontal="left"/>
    </xf>
    <xf numFmtId="3" fontId="0" fillId="0" borderId="5" xfId="0" applyNumberFormat="1" applyBorder="1" applyAlignment="1">
      <alignment horizontal="right"/>
    </xf>
    <xf numFmtId="3" fontId="0" fillId="0" borderId="0" xfId="0" applyNumberFormat="1" applyAlignment="1">
      <alignment horizontal="right"/>
    </xf>
    <xf numFmtId="3" fontId="0" fillId="0" borderId="17" xfId="0" applyNumberFormat="1" applyBorder="1" applyAlignment="1">
      <alignment horizontal="right"/>
    </xf>
    <xf numFmtId="3" fontId="66" fillId="2" borderId="0" xfId="0" applyNumberFormat="1" applyFont="1" applyFill="1" applyBorder="1" applyAlignment="1">
      <alignment horizontal="right" vertical="center" indent="1"/>
    </xf>
    <xf numFmtId="0" fontId="0" fillId="0" borderId="0" xfId="0" applyAlignment="1">
      <alignment horizontal="right" indent="1"/>
    </xf>
    <xf numFmtId="49" fontId="77" fillId="2" borderId="0" xfId="0" applyNumberFormat="1" applyFont="1" applyFill="1" applyAlignment="1">
      <alignment vertical="center"/>
    </xf>
    <xf numFmtId="3" fontId="77" fillId="2" borderId="0" xfId="0" applyNumberFormat="1" applyFont="1" applyFill="1" applyAlignment="1">
      <alignment horizontal="right" vertical="center" indent="1"/>
    </xf>
    <xf numFmtId="0" fontId="66" fillId="2" borderId="0" xfId="0" applyFont="1" applyFill="1" applyAlignment="1">
      <alignment horizontal="left" vertical="center"/>
    </xf>
    <xf numFmtId="3" fontId="66" fillId="2" borderId="0" xfId="0" applyNumberFormat="1" applyFont="1" applyFill="1" applyAlignment="1">
      <alignment horizontal="right" vertical="center" indent="1"/>
    </xf>
    <xf numFmtId="1" fontId="78" fillId="2" borderId="0" xfId="0" applyNumberFormat="1" applyFont="1" applyFill="1" applyAlignment="1">
      <alignment horizontal="left" vertical="center"/>
    </xf>
    <xf numFmtId="49" fontId="79" fillId="2" borderId="0" xfId="0" applyNumberFormat="1" applyFont="1" applyFill="1" applyBorder="1" applyAlignment="1">
      <alignment vertical="center"/>
    </xf>
    <xf numFmtId="49" fontId="74" fillId="2" borderId="0" xfId="0" applyNumberFormat="1" applyFont="1" applyFill="1" applyAlignment="1">
      <alignment vertical="center"/>
    </xf>
    <xf numFmtId="3" fontId="74" fillId="2" borderId="0" xfId="0" applyNumberFormat="1" applyFont="1" applyFill="1" applyAlignment="1">
      <alignment horizontal="right" vertical="center" indent="1"/>
    </xf>
    <xf numFmtId="0" fontId="67" fillId="2" borderId="0" xfId="0" applyFont="1" applyFill="1" applyAlignment="1">
      <alignment horizontal="left" vertical="top"/>
    </xf>
    <xf numFmtId="3" fontId="69" fillId="2" borderId="0" xfId="0" applyNumberFormat="1" applyFont="1" applyFill="1" applyAlignment="1">
      <alignment horizontal="right" indent="1"/>
    </xf>
    <xf numFmtId="3" fontId="68" fillId="2" borderId="0" xfId="0" applyNumberFormat="1" applyFont="1" applyFill="1" applyAlignment="1">
      <alignment horizontal="right" indent="1"/>
    </xf>
    <xf numFmtId="3" fontId="69" fillId="2" borderId="17" xfId="0" applyNumberFormat="1" applyFont="1" applyFill="1" applyBorder="1" applyAlignment="1">
      <alignment horizontal="right" indent="1"/>
    </xf>
    <xf numFmtId="49" fontId="73" fillId="3" borderId="13" xfId="0" applyNumberFormat="1" applyFont="1" applyFill="1" applyBorder="1" applyAlignment="1">
      <alignment horizontal="left"/>
    </xf>
    <xf numFmtId="3" fontId="73" fillId="3" borderId="24" xfId="0" applyNumberFormat="1" applyFont="1" applyFill="1" applyBorder="1" applyAlignment="1">
      <alignment horizontal="right" indent="1"/>
    </xf>
    <xf numFmtId="3" fontId="73" fillId="3" borderId="23" xfId="0" applyNumberFormat="1" applyFont="1" applyFill="1" applyBorder="1" applyAlignment="1">
      <alignment horizontal="right" indent="1"/>
    </xf>
    <xf numFmtId="3" fontId="74" fillId="3" borderId="13" xfId="0" applyNumberFormat="1" applyFont="1" applyFill="1" applyBorder="1" applyAlignment="1">
      <alignment horizontal="right" indent="1"/>
    </xf>
    <xf numFmtId="3" fontId="73" fillId="3" borderId="14" xfId="0" applyNumberFormat="1" applyFont="1" applyFill="1" applyBorder="1" applyAlignment="1">
      <alignment horizontal="right" indent="1"/>
    </xf>
    <xf numFmtId="3" fontId="74" fillId="3" borderId="23" xfId="0" applyNumberFormat="1" applyFont="1" applyFill="1" applyBorder="1" applyAlignment="1">
      <alignment horizontal="right" indent="1"/>
    </xf>
    <xf numFmtId="3" fontId="73" fillId="3" borderId="13" xfId="0" applyNumberFormat="1" applyFont="1" applyFill="1" applyBorder="1" applyAlignment="1">
      <alignment horizontal="right" indent="1"/>
    </xf>
    <xf numFmtId="49" fontId="73" fillId="2" borderId="13" xfId="0" applyNumberFormat="1" applyFont="1" applyFill="1" applyBorder="1" applyAlignment="1">
      <alignment horizontal="left"/>
    </xf>
    <xf numFmtId="3" fontId="73" fillId="2" borderId="24" xfId="0" applyNumberFormat="1" applyFont="1" applyFill="1" applyBorder="1" applyAlignment="1">
      <alignment horizontal="right" indent="1"/>
    </xf>
    <xf numFmtId="3" fontId="73" fillId="2" borderId="23" xfId="0" applyNumberFormat="1" applyFont="1" applyFill="1" applyBorder="1" applyAlignment="1">
      <alignment horizontal="right" indent="1"/>
    </xf>
    <xf numFmtId="3" fontId="74" fillId="2" borderId="13" xfId="0" applyNumberFormat="1" applyFont="1" applyFill="1" applyBorder="1" applyAlignment="1">
      <alignment horizontal="right" indent="1"/>
    </xf>
    <xf numFmtId="3" fontId="73" fillId="2" borderId="14" xfId="0" applyNumberFormat="1" applyFont="1" applyFill="1" applyBorder="1" applyAlignment="1">
      <alignment horizontal="right" indent="1"/>
    </xf>
    <xf numFmtId="3" fontId="74" fillId="2" borderId="23" xfId="0" applyNumberFormat="1" applyFont="1" applyFill="1" applyBorder="1" applyAlignment="1">
      <alignment horizontal="right" indent="1"/>
    </xf>
    <xf numFmtId="3" fontId="73" fillId="2" borderId="13" xfId="0" applyNumberFormat="1" applyFont="1" applyFill="1" applyBorder="1" applyAlignment="1">
      <alignment horizontal="right" indent="1"/>
    </xf>
    <xf numFmtId="0" fontId="66" fillId="2" borderId="0" xfId="0" applyFont="1" applyFill="1" applyBorder="1" applyAlignment="1">
      <alignment horizontal="left" vertical="center"/>
    </xf>
    <xf numFmtId="3" fontId="73" fillId="3" borderId="22" xfId="0" applyNumberFormat="1" applyFont="1" applyFill="1" applyBorder="1" applyAlignment="1">
      <alignment horizontal="right" indent="1"/>
    </xf>
    <xf numFmtId="3" fontId="73" fillId="2" borderId="22" xfId="0" applyNumberFormat="1" applyFont="1" applyFill="1" applyBorder="1" applyAlignment="1">
      <alignment horizontal="right" indent="1"/>
    </xf>
    <xf numFmtId="0" fontId="0" fillId="0" borderId="0" xfId="0" applyAlignment="1">
      <alignment horizontal="left" vertical="center"/>
    </xf>
    <xf numFmtId="3" fontId="77" fillId="2" borderId="0" xfId="0" applyNumberFormat="1" applyFont="1" applyFill="1" applyAlignment="1">
      <alignment vertical="center"/>
    </xf>
    <xf numFmtId="3" fontId="66" fillId="2" borderId="0" xfId="0" applyNumberFormat="1" applyFont="1" applyFill="1" applyAlignment="1">
      <alignment horizontal="left" vertical="center"/>
    </xf>
    <xf numFmtId="3" fontId="74" fillId="2" borderId="0" xfId="0" applyNumberFormat="1" applyFont="1" applyFill="1" applyAlignment="1">
      <alignment vertical="center"/>
    </xf>
    <xf numFmtId="49" fontId="67" fillId="2" borderId="0" xfId="0" applyNumberFormat="1" applyFont="1" applyFill="1" applyAlignment="1">
      <alignment horizontal="left" vertical="center"/>
    </xf>
    <xf numFmtId="3" fontId="69" fillId="4" borderId="25" xfId="0" applyNumberFormat="1" applyFont="1" applyFill="1" applyBorder="1" applyAlignment="1">
      <alignment horizontal="center" vertical="center" wrapText="1"/>
    </xf>
    <xf numFmtId="3" fontId="69" fillId="4" borderId="4" xfId="0" applyNumberFormat="1" applyFont="1" applyFill="1" applyBorder="1" applyAlignment="1">
      <alignment horizontal="center" vertical="center" wrapText="1"/>
    </xf>
    <xf numFmtId="3" fontId="68" fillId="4" borderId="3" xfId="0" applyNumberFormat="1" applyFont="1" applyFill="1" applyBorder="1" applyAlignment="1">
      <alignment horizontal="center" vertical="center" wrapText="1"/>
    </xf>
    <xf numFmtId="3" fontId="69" fillId="4" borderId="17" xfId="0" applyNumberFormat="1" applyFont="1" applyFill="1" applyBorder="1" applyAlignment="1">
      <alignment horizontal="center" vertical="center" wrapText="1"/>
    </xf>
    <xf numFmtId="3" fontId="68" fillId="4" borderId="7" xfId="0" applyNumberFormat="1" applyFont="1" applyFill="1" applyBorder="1" applyAlignment="1">
      <alignment horizontal="center" vertical="center" wrapText="1"/>
    </xf>
    <xf numFmtId="3" fontId="68" fillId="4" borderId="4" xfId="0" applyNumberFormat="1" applyFont="1" applyFill="1" applyBorder="1" applyAlignment="1">
      <alignment horizontal="center" vertical="center" wrapText="1"/>
    </xf>
    <xf numFmtId="49" fontId="71" fillId="2" borderId="0" xfId="0" applyNumberFormat="1" applyFont="1" applyFill="1" applyBorder="1" applyAlignment="1">
      <alignment horizontal="left"/>
    </xf>
    <xf numFmtId="49" fontId="73" fillId="3" borderId="0" xfId="0" applyNumberFormat="1" applyFont="1" applyFill="1" applyBorder="1" applyAlignment="1">
      <alignment horizontal="left" vertical="center"/>
    </xf>
    <xf numFmtId="3" fontId="73" fillId="3" borderId="26" xfId="0" applyNumberFormat="1" applyFont="1" applyFill="1" applyBorder="1" applyAlignment="1">
      <alignment horizontal="right" vertical="center" indent="1"/>
    </xf>
    <xf numFmtId="3" fontId="74" fillId="3" borderId="0" xfId="0" applyNumberFormat="1" applyFont="1" applyFill="1" applyBorder="1" applyAlignment="1">
      <alignment horizontal="right" vertical="center" indent="1"/>
    </xf>
    <xf numFmtId="3" fontId="73" fillId="3" borderId="17" xfId="0" applyNumberFormat="1" applyFont="1" applyFill="1" applyBorder="1" applyAlignment="1">
      <alignment horizontal="right" vertical="center" indent="1"/>
    </xf>
    <xf numFmtId="3" fontId="74" fillId="3" borderId="26" xfId="0" applyNumberFormat="1" applyFont="1" applyFill="1" applyBorder="1" applyAlignment="1">
      <alignment horizontal="right" vertical="center" indent="1"/>
    </xf>
    <xf numFmtId="3" fontId="73" fillId="3" borderId="0" xfId="0" applyNumberFormat="1" applyFont="1" applyFill="1" applyBorder="1" applyAlignment="1">
      <alignment horizontal="right" vertical="center" indent="1"/>
    </xf>
    <xf numFmtId="0" fontId="66" fillId="2" borderId="0" xfId="4" applyNumberFormat="1" applyFont="1" applyFill="1" applyBorder="1" applyAlignment="1" applyProtection="1">
      <alignment horizontal="left"/>
    </xf>
    <xf numFmtId="0" fontId="76" fillId="2" borderId="0" xfId="0" applyFont="1" applyFill="1" applyBorder="1" applyAlignment="1">
      <alignment horizontal="left"/>
    </xf>
    <xf numFmtId="49" fontId="72" fillId="2" borderId="0" xfId="0" applyNumberFormat="1" applyFont="1" applyFill="1" applyBorder="1" applyAlignment="1">
      <alignment horizontal="left"/>
    </xf>
    <xf numFmtId="0" fontId="76" fillId="2" borderId="0" xfId="0" applyFont="1" applyFill="1" applyAlignment="1">
      <alignment horizontal="left"/>
    </xf>
    <xf numFmtId="3" fontId="0" fillId="0" borderId="17" xfId="0" applyNumberFormat="1" applyBorder="1" applyAlignment="1">
      <alignment horizontal="right" indent="1"/>
    </xf>
    <xf numFmtId="49" fontId="79" fillId="2" borderId="0" xfId="0" applyNumberFormat="1" applyFont="1" applyFill="1" applyAlignment="1">
      <alignment vertical="center"/>
    </xf>
    <xf numFmtId="0" fontId="67" fillId="2" borderId="0" xfId="0" applyFont="1" applyFill="1" applyAlignment="1">
      <alignment horizontal="left"/>
    </xf>
    <xf numFmtId="0" fontId="67" fillId="2" borderId="0" xfId="0" applyFont="1" applyFill="1" applyBorder="1" applyAlignment="1">
      <alignment horizontal="left"/>
    </xf>
    <xf numFmtId="3" fontId="67" fillId="2" borderId="0" xfId="0" applyNumberFormat="1" applyFont="1" applyFill="1" applyBorder="1" applyAlignment="1">
      <alignment horizontal="left"/>
    </xf>
    <xf numFmtId="3" fontId="67" fillId="2" borderId="17" xfId="0" applyNumberFormat="1" applyFont="1" applyFill="1" applyBorder="1" applyAlignment="1">
      <alignment horizontal="left"/>
    </xf>
    <xf numFmtId="49" fontId="73" fillId="2" borderId="27" xfId="0" applyNumberFormat="1" applyFont="1" applyFill="1" applyBorder="1" applyAlignment="1">
      <alignment horizontal="left"/>
    </xf>
    <xf numFmtId="3" fontId="73" fillId="2" borderId="28" xfId="0" applyNumberFormat="1" applyFont="1" applyFill="1" applyBorder="1" applyAlignment="1">
      <alignment horizontal="right" vertical="center" indent="1"/>
    </xf>
    <xf numFmtId="3" fontId="74" fillId="2" borderId="29" xfId="0" applyNumberFormat="1" applyFont="1" applyFill="1" applyBorder="1" applyAlignment="1">
      <alignment horizontal="right" vertical="center" indent="1"/>
    </xf>
    <xf numFmtId="3" fontId="73" fillId="2" borderId="30" xfId="0" applyNumberFormat="1" applyFont="1" applyFill="1" applyBorder="1" applyAlignment="1">
      <alignment horizontal="right" vertical="center" indent="1"/>
    </xf>
    <xf numFmtId="3" fontId="74" fillId="2" borderId="28" xfId="0" applyNumberFormat="1" applyFont="1" applyFill="1" applyBorder="1" applyAlignment="1">
      <alignment horizontal="right" vertical="center" indent="1"/>
    </xf>
    <xf numFmtId="3" fontId="73" fillId="2" borderId="29" xfId="0" applyNumberFormat="1" applyFont="1" applyFill="1" applyBorder="1" applyAlignment="1">
      <alignment horizontal="right" vertical="center" indent="1"/>
    </xf>
    <xf numFmtId="0" fontId="73" fillId="2" borderId="0" xfId="0" applyFont="1" applyFill="1" applyBorder="1" applyAlignment="1">
      <alignment horizontal="left" vertical="center"/>
    </xf>
    <xf numFmtId="49" fontId="66" fillId="2" borderId="0" xfId="0" applyNumberFormat="1" applyFont="1" applyFill="1" applyBorder="1" applyAlignment="1">
      <alignment horizontal="left" vertical="center"/>
    </xf>
    <xf numFmtId="49" fontId="73" fillId="2" borderId="31" xfId="0" applyNumberFormat="1" applyFont="1" applyFill="1" applyBorder="1" applyAlignment="1">
      <alignment horizontal="left" vertical="center"/>
    </xf>
    <xf numFmtId="49" fontId="73" fillId="2" borderId="32" xfId="0" applyNumberFormat="1" applyFont="1" applyFill="1" applyBorder="1" applyAlignment="1">
      <alignment horizontal="left" vertical="center"/>
    </xf>
    <xf numFmtId="3" fontId="73" fillId="2" borderId="33" xfId="0" applyNumberFormat="1" applyFont="1" applyFill="1" applyBorder="1" applyAlignment="1">
      <alignment horizontal="right" vertical="center" indent="1"/>
    </xf>
    <xf numFmtId="3" fontId="74" fillId="2" borderId="32" xfId="0" applyNumberFormat="1" applyFont="1" applyFill="1" applyBorder="1" applyAlignment="1">
      <alignment horizontal="right" vertical="center" indent="1"/>
    </xf>
    <xf numFmtId="3" fontId="73" fillId="2" borderId="34" xfId="0" applyNumberFormat="1" applyFont="1" applyFill="1" applyBorder="1" applyAlignment="1">
      <alignment horizontal="right" vertical="center" indent="1"/>
    </xf>
    <xf numFmtId="3" fontId="74" fillId="2" borderId="33" xfId="0" applyNumberFormat="1" applyFont="1" applyFill="1" applyBorder="1" applyAlignment="1">
      <alignment horizontal="right" vertical="center" indent="1"/>
    </xf>
    <xf numFmtId="3" fontId="73" fillId="2" borderId="32" xfId="0" applyNumberFormat="1" applyFont="1" applyFill="1" applyBorder="1" applyAlignment="1">
      <alignment horizontal="right" vertical="center" indent="1"/>
    </xf>
    <xf numFmtId="49" fontId="66" fillId="2" borderId="35" xfId="0" applyNumberFormat="1" applyFont="1" applyFill="1" applyBorder="1" applyAlignment="1">
      <alignment horizontal="left" vertical="center"/>
    </xf>
    <xf numFmtId="0" fontId="66" fillId="2" borderId="35" xfId="0" applyFont="1" applyFill="1" applyBorder="1" applyAlignment="1">
      <alignment horizontal="left"/>
    </xf>
    <xf numFmtId="49" fontId="73" fillId="3" borderId="35" xfId="0" applyNumberFormat="1" applyFont="1" applyFill="1" applyBorder="1" applyAlignment="1">
      <alignment horizontal="left" vertical="center"/>
    </xf>
    <xf numFmtId="3" fontId="73" fillId="3" borderId="36" xfId="0" applyNumberFormat="1" applyFont="1" applyFill="1" applyBorder="1" applyAlignment="1">
      <alignment horizontal="right" vertical="center" indent="1"/>
    </xf>
    <xf numFmtId="3" fontId="74" fillId="3" borderId="35" xfId="0" applyNumberFormat="1" applyFont="1" applyFill="1" applyBorder="1" applyAlignment="1">
      <alignment horizontal="right" vertical="center" indent="1"/>
    </xf>
    <xf numFmtId="3" fontId="73" fillId="3" borderId="37" xfId="0" applyNumberFormat="1" applyFont="1" applyFill="1" applyBorder="1" applyAlignment="1">
      <alignment horizontal="right" vertical="center" indent="1"/>
    </xf>
    <xf numFmtId="3" fontId="74" fillId="3" borderId="36" xfId="0" applyNumberFormat="1" applyFont="1" applyFill="1" applyBorder="1" applyAlignment="1">
      <alignment horizontal="right" vertical="center" indent="1"/>
    </xf>
    <xf numFmtId="3" fontId="73" fillId="3" borderId="35" xfId="0" applyNumberFormat="1" applyFont="1" applyFill="1" applyBorder="1" applyAlignment="1">
      <alignment horizontal="right" vertical="center" indent="1"/>
    </xf>
    <xf numFmtId="0" fontId="15" fillId="2" borderId="0" xfId="0" applyFont="1" applyFill="1" applyAlignment="1">
      <alignment horizontal="left" vertical="center"/>
    </xf>
    <xf numFmtId="3" fontId="66" fillId="2" borderId="0" xfId="0" applyNumberFormat="1" applyFont="1" applyFill="1" applyBorder="1" applyAlignment="1">
      <alignment horizontal="left" vertical="center"/>
    </xf>
    <xf numFmtId="3" fontId="0" fillId="0" borderId="0" xfId="0" applyNumberFormat="1"/>
    <xf numFmtId="3" fontId="59" fillId="0" borderId="0" xfId="0" applyNumberFormat="1" applyFont="1"/>
    <xf numFmtId="3" fontId="79" fillId="2" borderId="0" xfId="0" applyNumberFormat="1" applyFont="1" applyFill="1" applyAlignment="1">
      <alignment vertical="center"/>
    </xf>
    <xf numFmtId="3" fontId="69" fillId="2" borderId="0" xfId="0" applyNumberFormat="1" applyFont="1" applyFill="1" applyBorder="1" applyAlignment="1">
      <alignment horizontal="center" vertical="center"/>
    </xf>
    <xf numFmtId="3" fontId="68" fillId="2" borderId="0" xfId="0" applyNumberFormat="1" applyFont="1" applyFill="1" applyBorder="1" applyAlignment="1">
      <alignment horizontal="center" vertical="center"/>
    </xf>
    <xf numFmtId="3" fontId="69" fillId="2" borderId="17" xfId="0" applyNumberFormat="1" applyFont="1" applyFill="1" applyBorder="1" applyAlignment="1">
      <alignment horizontal="center" vertical="center"/>
    </xf>
    <xf numFmtId="3" fontId="79" fillId="2" borderId="0" xfId="0" applyNumberFormat="1" applyFont="1" applyFill="1" applyAlignment="1">
      <alignment horizontal="right" vertical="center" indent="1"/>
    </xf>
    <xf numFmtId="0" fontId="66" fillId="2" borderId="0" xfId="0" applyFont="1" applyFill="1" applyAlignment="1"/>
    <xf numFmtId="0" fontId="67" fillId="2" borderId="0" xfId="0" applyFont="1" applyFill="1" applyAlignment="1">
      <alignment horizontal="center" vertical="center"/>
    </xf>
    <xf numFmtId="3" fontId="69" fillId="4" borderId="38" xfId="0" applyNumberFormat="1" applyFont="1" applyFill="1" applyBorder="1" applyAlignment="1">
      <alignment horizontal="center" vertical="center" wrapText="1"/>
    </xf>
    <xf numFmtId="0" fontId="69" fillId="2" borderId="0" xfId="0" applyFont="1" applyFill="1" applyBorder="1" applyAlignment="1">
      <alignment horizontal="right" vertical="top" indent="1"/>
    </xf>
    <xf numFmtId="0" fontId="68" fillId="2" borderId="0" xfId="0" applyFont="1" applyFill="1" applyBorder="1" applyAlignment="1">
      <alignment horizontal="right" vertical="top" indent="1"/>
    </xf>
    <xf numFmtId="0" fontId="69" fillId="2" borderId="17" xfId="0" applyFont="1" applyFill="1" applyBorder="1" applyAlignment="1">
      <alignment horizontal="right" vertical="top" indent="1"/>
    </xf>
    <xf numFmtId="0" fontId="73" fillId="2" borderId="33" xfId="0" applyFont="1" applyFill="1" applyBorder="1" applyAlignment="1">
      <alignment horizontal="right" vertical="center" indent="1"/>
    </xf>
    <xf numFmtId="0" fontId="74" fillId="2" borderId="32" xfId="0" applyFont="1" applyFill="1" applyBorder="1" applyAlignment="1">
      <alignment horizontal="right" vertical="center" indent="1"/>
    </xf>
    <xf numFmtId="0" fontId="73" fillId="2" borderId="34" xfId="0" applyFont="1" applyFill="1" applyBorder="1" applyAlignment="1">
      <alignment horizontal="right" vertical="center" indent="1"/>
    </xf>
    <xf numFmtId="0" fontId="74" fillId="2" borderId="33" xfId="0" applyFont="1" applyFill="1" applyBorder="1" applyAlignment="1">
      <alignment horizontal="right" vertical="center" indent="1"/>
    </xf>
    <xf numFmtId="0" fontId="73" fillId="2" borderId="32" xfId="0" applyFont="1" applyFill="1" applyBorder="1" applyAlignment="1">
      <alignment horizontal="right" vertical="center" indent="1"/>
    </xf>
    <xf numFmtId="0" fontId="73" fillId="2" borderId="23" xfId="0" applyFont="1" applyFill="1" applyBorder="1" applyAlignment="1">
      <alignment horizontal="right" vertical="center" indent="1"/>
    </xf>
    <xf numFmtId="0" fontId="74" fillId="2" borderId="13" xfId="0" applyFont="1" applyFill="1" applyBorder="1" applyAlignment="1">
      <alignment horizontal="right" vertical="center" indent="1"/>
    </xf>
    <xf numFmtId="0" fontId="73" fillId="2" borderId="14" xfId="0" applyFont="1" applyFill="1" applyBorder="1" applyAlignment="1">
      <alignment horizontal="right" vertical="center" indent="1"/>
    </xf>
    <xf numFmtId="0" fontId="74" fillId="2" borderId="23" xfId="0" applyFont="1" applyFill="1" applyBorder="1" applyAlignment="1">
      <alignment horizontal="right" vertical="center" indent="1"/>
    </xf>
    <xf numFmtId="0" fontId="73" fillId="2" borderId="13" xfId="0" applyFont="1" applyFill="1" applyBorder="1" applyAlignment="1">
      <alignment horizontal="right" vertical="center" indent="1"/>
    </xf>
    <xf numFmtId="0" fontId="73" fillId="3" borderId="36" xfId="0" applyFont="1" applyFill="1" applyBorder="1" applyAlignment="1">
      <alignment horizontal="right" vertical="center" indent="1"/>
    </xf>
    <xf numFmtId="0" fontId="74" fillId="3" borderId="35" xfId="0" applyFont="1" applyFill="1" applyBorder="1" applyAlignment="1">
      <alignment horizontal="right" vertical="center" indent="1"/>
    </xf>
    <xf numFmtId="0" fontId="73" fillId="3" borderId="37" xfId="0" applyFont="1" applyFill="1" applyBorder="1" applyAlignment="1">
      <alignment horizontal="right" vertical="center" indent="1"/>
    </xf>
    <xf numFmtId="0" fontId="74" fillId="3" borderId="36" xfId="0" applyFont="1" applyFill="1" applyBorder="1" applyAlignment="1">
      <alignment horizontal="right" vertical="center" indent="1"/>
    </xf>
    <xf numFmtId="0" fontId="73" fillId="3" borderId="35" xfId="0" applyFont="1" applyFill="1" applyBorder="1" applyAlignment="1">
      <alignment horizontal="right" vertical="center" indent="1"/>
    </xf>
    <xf numFmtId="3" fontId="69" fillId="2" borderId="0" xfId="0" applyNumberFormat="1" applyFont="1" applyFill="1" applyBorder="1" applyAlignment="1">
      <alignment horizontal="left" vertical="top"/>
    </xf>
    <xf numFmtId="3" fontId="68" fillId="2" borderId="0" xfId="0" applyNumberFormat="1" applyFont="1" applyFill="1" applyBorder="1" applyAlignment="1">
      <alignment horizontal="left" vertical="top"/>
    </xf>
    <xf numFmtId="3" fontId="69" fillId="2" borderId="17" xfId="0" applyNumberFormat="1" applyFont="1" applyFill="1" applyBorder="1" applyAlignment="1">
      <alignment horizontal="left" vertical="top"/>
    </xf>
    <xf numFmtId="0" fontId="66" fillId="2" borderId="35" xfId="0" applyFont="1" applyFill="1" applyBorder="1" applyAlignment="1">
      <alignment horizontal="left" vertical="center"/>
    </xf>
    <xf numFmtId="49" fontId="73" fillId="2" borderId="0" xfId="0" applyNumberFormat="1" applyFont="1" applyFill="1" applyAlignment="1">
      <alignment horizontal="left" vertical="center"/>
    </xf>
    <xf numFmtId="0" fontId="73" fillId="2" borderId="0" xfId="0" applyFont="1" applyFill="1" applyAlignment="1">
      <alignment horizontal="left" vertical="center"/>
    </xf>
    <xf numFmtId="49" fontId="66" fillId="2" borderId="0" xfId="0" applyNumberFormat="1" applyFont="1" applyFill="1" applyAlignment="1">
      <alignment horizontal="left" vertical="center"/>
    </xf>
    <xf numFmtId="3" fontId="74" fillId="3" borderId="0" xfId="0" applyNumberFormat="1" applyFont="1" applyFill="1" applyAlignment="1">
      <alignment horizontal="right" vertical="center" indent="1"/>
    </xf>
    <xf numFmtId="3" fontId="73" fillId="3" borderId="0" xfId="0" applyNumberFormat="1" applyFont="1" applyFill="1" applyAlignment="1">
      <alignment horizontal="right" vertical="center" indent="1"/>
    </xf>
    <xf numFmtId="49" fontId="80" fillId="2" borderId="0" xfId="0" applyNumberFormat="1" applyFont="1" applyFill="1" applyAlignment="1">
      <alignment vertical="center"/>
    </xf>
    <xf numFmtId="0" fontId="81" fillId="2" borderId="0" xfId="0" applyFont="1" applyFill="1" applyAlignment="1">
      <alignment horizontal="left" vertical="center"/>
    </xf>
    <xf numFmtId="0" fontId="66" fillId="2" borderId="0" xfId="0" applyFont="1" applyFill="1" applyAlignment="1">
      <alignment horizontal="left" wrapText="1"/>
    </xf>
    <xf numFmtId="0" fontId="81" fillId="2" borderId="0" xfId="0" applyFont="1" applyFill="1" applyBorder="1" applyAlignment="1">
      <alignment horizontal="left" vertical="center"/>
    </xf>
    <xf numFmtId="3" fontId="81" fillId="2" borderId="0" xfId="0" applyNumberFormat="1" applyFont="1" applyFill="1" applyBorder="1" applyAlignment="1">
      <alignment horizontal="right" vertical="center" indent="1"/>
    </xf>
    <xf numFmtId="0" fontId="81" fillId="2" borderId="0" xfId="0" applyFont="1" applyFill="1" applyBorder="1" applyAlignment="1">
      <alignment horizontal="left"/>
    </xf>
    <xf numFmtId="3" fontId="69" fillId="4" borderId="7" xfId="0" applyNumberFormat="1" applyFont="1" applyFill="1" applyBorder="1" applyAlignment="1">
      <alignment horizontal="center" vertical="center" wrapText="1"/>
    </xf>
    <xf numFmtId="3" fontId="69" fillId="4" borderId="3" xfId="0" applyNumberFormat="1" applyFont="1" applyFill="1" applyBorder="1" applyAlignment="1">
      <alignment horizontal="center" vertical="center" wrapText="1"/>
    </xf>
    <xf numFmtId="3" fontId="69" fillId="2" borderId="0" xfId="0" applyNumberFormat="1" applyFont="1" applyFill="1" applyBorder="1" applyAlignment="1">
      <alignment horizontal="right" vertical="top" indent="1"/>
    </xf>
    <xf numFmtId="3" fontId="68" fillId="2" borderId="0" xfId="0" applyNumberFormat="1" applyFont="1" applyFill="1" applyBorder="1" applyAlignment="1">
      <alignment horizontal="right" vertical="top" indent="1"/>
    </xf>
    <xf numFmtId="49" fontId="81" fillId="2" borderId="0" xfId="0" applyNumberFormat="1" applyFont="1" applyFill="1" applyBorder="1" applyAlignment="1">
      <alignment horizontal="left"/>
    </xf>
    <xf numFmtId="49" fontId="81" fillId="2" borderId="0" xfId="0" applyNumberFormat="1" applyFont="1" applyFill="1" applyBorder="1" applyAlignment="1">
      <alignment horizontal="left" vertical="center"/>
    </xf>
    <xf numFmtId="49" fontId="69" fillId="4" borderId="18" xfId="0" applyNumberFormat="1" applyFont="1" applyFill="1" applyBorder="1" applyAlignment="1">
      <alignment horizontal="center" vertical="center" wrapText="1"/>
    </xf>
    <xf numFmtId="0" fontId="0" fillId="0" borderId="0" xfId="0" applyAlignment="1">
      <alignment horizontal="center" vertical="center"/>
    </xf>
    <xf numFmtId="49" fontId="73" fillId="2" borderId="39" xfId="0" applyNumberFormat="1" applyFont="1" applyFill="1" applyBorder="1" applyAlignment="1">
      <alignment horizontal="left" vertical="center"/>
    </xf>
    <xf numFmtId="0" fontId="74" fillId="2" borderId="41" xfId="0" applyFont="1" applyFill="1" applyBorder="1" applyAlignment="1">
      <alignment horizontal="right" vertical="center" indent="1"/>
    </xf>
    <xf numFmtId="0" fontId="74" fillId="2" borderId="40" xfId="0" applyFont="1" applyFill="1" applyBorder="1" applyAlignment="1">
      <alignment horizontal="right" vertical="center" indent="1"/>
    </xf>
    <xf numFmtId="0" fontId="73" fillId="2" borderId="41" xfId="0" applyFont="1" applyFill="1" applyBorder="1" applyAlignment="1">
      <alignment horizontal="right" vertical="center" indent="1"/>
    </xf>
    <xf numFmtId="0" fontId="59" fillId="0" borderId="0" xfId="0" applyFont="1"/>
    <xf numFmtId="0" fontId="66" fillId="2" borderId="43" xfId="0" applyFont="1" applyFill="1" applyBorder="1" applyAlignment="1">
      <alignment horizontal="left"/>
    </xf>
    <xf numFmtId="0" fontId="74" fillId="3" borderId="43" xfId="0" applyFont="1" applyFill="1" applyBorder="1" applyAlignment="1">
      <alignment horizontal="right" vertical="center" indent="1"/>
    </xf>
    <xf numFmtId="0" fontId="74" fillId="3" borderId="44" xfId="0" applyFont="1" applyFill="1" applyBorder="1" applyAlignment="1">
      <alignment horizontal="right" vertical="center" indent="1"/>
    </xf>
    <xf numFmtId="0" fontId="73" fillId="3" borderId="43" xfId="0" applyFont="1" applyFill="1" applyBorder="1" applyAlignment="1">
      <alignment horizontal="right" vertical="center" indent="1"/>
    </xf>
    <xf numFmtId="49" fontId="69" fillId="4" borderId="46" xfId="0" applyNumberFormat="1" applyFont="1" applyFill="1" applyBorder="1" applyAlignment="1">
      <alignment horizontal="left" vertical="center" wrapText="1"/>
    </xf>
    <xf numFmtId="0" fontId="81" fillId="0" borderId="0" xfId="0" applyFont="1" applyAlignment="1">
      <alignment horizontal="left"/>
    </xf>
    <xf numFmtId="0" fontId="73" fillId="2" borderId="0" xfId="0" applyFont="1" applyFill="1" applyBorder="1" applyAlignment="1">
      <alignment vertical="center"/>
    </xf>
    <xf numFmtId="0" fontId="65" fillId="0" borderId="0" xfId="0" applyFont="1"/>
    <xf numFmtId="0" fontId="76" fillId="0" borderId="0" xfId="0" applyFont="1" applyAlignment="1">
      <alignment horizontal="left"/>
    </xf>
    <xf numFmtId="0" fontId="66" fillId="2" borderId="35" xfId="0" applyFont="1" applyFill="1" applyBorder="1" applyAlignment="1"/>
    <xf numFmtId="0" fontId="65" fillId="2" borderId="0" xfId="0" applyFont="1" applyFill="1"/>
    <xf numFmtId="3" fontId="82" fillId="2" borderId="0" xfId="0" applyNumberFormat="1" applyFont="1" applyFill="1" applyAlignment="1">
      <alignment horizontal="right" vertical="center" indent="1"/>
    </xf>
    <xf numFmtId="0" fontId="7" fillId="0" borderId="0" xfId="4" applyNumberFormat="1" applyFont="1" applyBorder="1" applyAlignment="1" applyProtection="1">
      <alignment horizontal="left" vertical="top"/>
    </xf>
    <xf numFmtId="3" fontId="74" fillId="2" borderId="17" xfId="0" applyNumberFormat="1" applyFont="1" applyFill="1" applyBorder="1" applyAlignment="1">
      <alignment horizontal="right" vertical="center" indent="1"/>
    </xf>
    <xf numFmtId="0" fontId="68" fillId="2" borderId="0" xfId="0" applyFont="1" applyFill="1" applyBorder="1" applyAlignment="1">
      <alignment horizontal="right" indent="1"/>
    </xf>
    <xf numFmtId="0" fontId="69" fillId="2" borderId="0" xfId="0" applyFont="1" applyFill="1" applyBorder="1" applyAlignment="1">
      <alignment horizontal="left"/>
    </xf>
    <xf numFmtId="0" fontId="68" fillId="2" borderId="0" xfId="0" applyFont="1" applyFill="1" applyBorder="1" applyAlignment="1">
      <alignment horizontal="left"/>
    </xf>
    <xf numFmtId="3" fontId="76" fillId="2" borderId="0" xfId="0" applyNumberFormat="1" applyFont="1" applyFill="1" applyBorder="1" applyAlignment="1">
      <alignment horizontal="right" vertical="center" indent="1"/>
    </xf>
    <xf numFmtId="3" fontId="83" fillId="2" borderId="0" xfId="0" applyNumberFormat="1" applyFont="1" applyFill="1" applyAlignment="1">
      <alignment horizontal="right" vertical="center" indent="1"/>
    </xf>
    <xf numFmtId="0" fontId="84" fillId="0" borderId="0" xfId="0" applyFont="1" applyBorder="1"/>
    <xf numFmtId="0" fontId="84" fillId="0" borderId="0" xfId="0" applyFont="1"/>
    <xf numFmtId="49" fontId="73" fillId="0" borderId="0" xfId="0" applyNumberFormat="1" applyFont="1" applyBorder="1" applyAlignment="1">
      <alignment horizontal="left" vertical="center"/>
    </xf>
    <xf numFmtId="49" fontId="73" fillId="3" borderId="35" xfId="0" applyNumberFormat="1" applyFont="1" applyFill="1" applyBorder="1" applyAlignment="1">
      <alignment vertical="center"/>
    </xf>
    <xf numFmtId="49" fontId="73" fillId="2" borderId="32" xfId="0" applyNumberFormat="1" applyFont="1" applyFill="1" applyBorder="1" applyAlignment="1">
      <alignment vertical="center"/>
    </xf>
    <xf numFmtId="3" fontId="66" fillId="2" borderId="0" xfId="0" applyNumberFormat="1" applyFont="1" applyFill="1" applyBorder="1" applyAlignment="1">
      <alignment horizontal="right" vertical="center"/>
    </xf>
    <xf numFmtId="0" fontId="85" fillId="0" borderId="0" xfId="4" applyNumberFormat="1" applyFont="1" applyBorder="1" applyAlignment="1" applyProtection="1">
      <alignment horizontal="left"/>
    </xf>
    <xf numFmtId="0" fontId="13" fillId="2" borderId="0" xfId="4" applyNumberFormat="1" applyFont="1" applyFill="1" applyBorder="1" applyAlignment="1" applyProtection="1">
      <alignment vertical="center"/>
    </xf>
    <xf numFmtId="0" fontId="8" fillId="2" borderId="0" xfId="4" applyNumberFormat="1" applyFont="1" applyFill="1" applyBorder="1" applyAlignment="1" applyProtection="1">
      <alignment vertical="center"/>
    </xf>
    <xf numFmtId="0" fontId="8" fillId="2" borderId="0" xfId="4" applyNumberFormat="1" applyFont="1" applyFill="1" applyBorder="1" applyAlignment="1" applyProtection="1">
      <alignment vertical="center" wrapText="1"/>
    </xf>
    <xf numFmtId="0" fontId="69" fillId="0" borderId="0" xfId="4" applyNumberFormat="1" applyFont="1" applyBorder="1" applyAlignment="1" applyProtection="1">
      <alignment horizontal="center" vertical="center"/>
    </xf>
    <xf numFmtId="0" fontId="69" fillId="0" borderId="47" xfId="4" applyNumberFormat="1" applyFont="1" applyBorder="1" applyAlignment="1" applyProtection="1">
      <alignment horizontal="center" vertical="center"/>
    </xf>
    <xf numFmtId="0" fontId="9" fillId="3" borderId="0" xfId="4" applyNumberFormat="1" applyFont="1" applyFill="1" applyBorder="1" applyAlignment="1" applyProtection="1">
      <alignment horizontal="center" vertical="top" wrapText="1"/>
    </xf>
    <xf numFmtId="0" fontId="1" fillId="3" borderId="0" xfId="4" applyNumberFormat="1" applyFont="1" applyFill="1" applyBorder="1" applyProtection="1"/>
    <xf numFmtId="0" fontId="9" fillId="0" borderId="0" xfId="4" applyNumberFormat="1" applyFont="1" applyBorder="1" applyAlignment="1" applyProtection="1">
      <alignment horizontal="center" vertical="top" wrapText="1"/>
    </xf>
    <xf numFmtId="0" fontId="86" fillId="0" borderId="0" xfId="4" applyNumberFormat="1" applyFont="1" applyBorder="1" applyAlignment="1" applyProtection="1">
      <alignment horizontal="left" vertical="top" wrapText="1"/>
    </xf>
    <xf numFmtId="0" fontId="11" fillId="0" borderId="0" xfId="4" applyNumberFormat="1" applyFont="1" applyBorder="1" applyProtection="1"/>
    <xf numFmtId="0" fontId="1" fillId="0" borderId="0" xfId="4" applyNumberFormat="1" applyFont="1" applyBorder="1" applyAlignment="1" applyProtection="1">
      <alignment horizontal="center"/>
    </xf>
    <xf numFmtId="1" fontId="78" fillId="2" borderId="0" xfId="0" applyNumberFormat="1" applyFont="1" applyFill="1" applyBorder="1" applyAlignment="1">
      <alignment horizontal="left" vertical="center"/>
    </xf>
    <xf numFmtId="3" fontId="79" fillId="2" borderId="0" xfId="0" applyNumberFormat="1" applyFont="1" applyFill="1" applyBorder="1" applyAlignment="1">
      <alignment horizontal="right" vertical="center" indent="1"/>
    </xf>
    <xf numFmtId="3" fontId="83" fillId="2" borderId="0" xfId="0" applyNumberFormat="1" applyFont="1" applyFill="1" applyBorder="1" applyAlignment="1">
      <alignment horizontal="right" vertical="center" indent="1"/>
    </xf>
    <xf numFmtId="49" fontId="74" fillId="2" borderId="0" xfId="0" applyNumberFormat="1" applyFont="1" applyFill="1" applyBorder="1" applyAlignment="1">
      <alignment vertical="center"/>
    </xf>
    <xf numFmtId="3" fontId="73" fillId="2" borderId="0" xfId="0" applyNumberFormat="1" applyFont="1" applyFill="1" applyBorder="1" applyAlignment="1">
      <alignment horizontal="right" vertical="center" indent="1"/>
    </xf>
    <xf numFmtId="3" fontId="74" fillId="2" borderId="0" xfId="0" applyNumberFormat="1" applyFont="1" applyFill="1" applyBorder="1" applyAlignment="1">
      <alignment horizontal="right" vertical="center" indent="1"/>
    </xf>
    <xf numFmtId="0" fontId="1" fillId="3" borderId="48" xfId="4" applyNumberFormat="1" applyFont="1" applyFill="1" applyBorder="1" applyAlignment="1" applyProtection="1">
      <alignment horizontal="center" vertical="top" wrapText="1"/>
    </xf>
    <xf numFmtId="0" fontId="1" fillId="0" borderId="1" xfId="4" applyNumberFormat="1" applyFont="1" applyBorder="1" applyAlignment="1" applyProtection="1">
      <alignment horizontal="center" vertical="top" wrapText="1"/>
    </xf>
    <xf numFmtId="0" fontId="9" fillId="0" borderId="0" xfId="4" applyNumberFormat="1" applyFont="1" applyBorder="1" applyProtection="1"/>
    <xf numFmtId="3" fontId="69" fillId="5" borderId="18" xfId="4" applyNumberFormat="1" applyFont="1" applyFill="1" applyBorder="1" applyAlignment="1" applyProtection="1">
      <alignment horizontal="center" vertical="center" wrapText="1"/>
    </xf>
    <xf numFmtId="0" fontId="7" fillId="0" borderId="0" xfId="4" applyNumberFormat="1" applyFont="1" applyBorder="1" applyProtection="1"/>
    <xf numFmtId="3" fontId="7" fillId="0" borderId="0" xfId="4" applyNumberFormat="1" applyFont="1" applyBorder="1" applyAlignment="1" applyProtection="1">
      <alignment horizontal="center"/>
    </xf>
    <xf numFmtId="0" fontId="0" fillId="0" borderId="18" xfId="0" applyBorder="1"/>
    <xf numFmtId="3" fontId="0" fillId="0" borderId="17" xfId="0" applyNumberFormat="1" applyBorder="1"/>
    <xf numFmtId="49" fontId="67" fillId="2" borderId="0" xfId="4" applyNumberFormat="1" applyFont="1" applyFill="1" applyBorder="1" applyAlignment="1" applyProtection="1">
      <alignment horizontal="left"/>
    </xf>
    <xf numFmtId="3" fontId="68" fillId="2" borderId="0" xfId="4" applyNumberFormat="1" applyFont="1" applyFill="1" applyBorder="1" applyAlignment="1" applyProtection="1">
      <alignment horizontal="center" vertical="center"/>
    </xf>
    <xf numFmtId="0" fontId="59" fillId="0" borderId="18" xfId="0" applyFont="1" applyBorder="1"/>
    <xf numFmtId="0" fontId="87" fillId="0" borderId="0" xfId="0" applyFont="1"/>
    <xf numFmtId="0" fontId="59" fillId="0" borderId="17" xfId="0" applyFont="1" applyBorder="1"/>
    <xf numFmtId="49" fontId="77" fillId="2" borderId="0" xfId="4" applyNumberFormat="1" applyFont="1" applyFill="1" applyBorder="1" applyAlignment="1" applyProtection="1">
      <alignment vertical="center"/>
    </xf>
    <xf numFmtId="3" fontId="66" fillId="2" borderId="0" xfId="4" applyNumberFormat="1" applyFont="1" applyFill="1" applyBorder="1" applyAlignment="1" applyProtection="1">
      <alignment horizontal="left"/>
    </xf>
    <xf numFmtId="0" fontId="66" fillId="2" borderId="0" xfId="4" applyNumberFormat="1" applyFont="1" applyFill="1" applyBorder="1" applyAlignment="1" applyProtection="1"/>
    <xf numFmtId="49" fontId="79" fillId="2" borderId="0" xfId="4" applyNumberFormat="1" applyFont="1" applyFill="1" applyBorder="1" applyAlignment="1" applyProtection="1">
      <alignment vertical="center"/>
    </xf>
    <xf numFmtId="49" fontId="74" fillId="2" borderId="0" xfId="4" applyNumberFormat="1" applyFont="1" applyFill="1" applyBorder="1" applyAlignment="1" applyProtection="1">
      <alignment vertical="center"/>
    </xf>
    <xf numFmtId="0" fontId="0" fillId="0" borderId="12" xfId="0" applyBorder="1"/>
    <xf numFmtId="3" fontId="88" fillId="2" borderId="46" xfId="4" applyNumberFormat="1" applyFont="1" applyFill="1" applyBorder="1" applyAlignment="1" applyProtection="1">
      <alignment horizontal="center" vertical="center"/>
    </xf>
    <xf numFmtId="0" fontId="0" fillId="0" borderId="46" xfId="0" applyBorder="1"/>
    <xf numFmtId="3" fontId="87" fillId="0" borderId="0" xfId="0" applyNumberFormat="1" applyFont="1"/>
    <xf numFmtId="3" fontId="66" fillId="2" borderId="17" xfId="0" applyNumberFormat="1" applyFont="1" applyFill="1" applyBorder="1" applyAlignment="1">
      <alignment horizontal="right" vertical="center" indent="1"/>
    </xf>
    <xf numFmtId="3" fontId="65" fillId="0" borderId="0" xfId="0" applyNumberFormat="1" applyFont="1" applyAlignment="1">
      <alignment horizontal="center" vertical="center"/>
    </xf>
    <xf numFmtId="49" fontId="77" fillId="2" borderId="0" xfId="4" applyNumberFormat="1" applyFont="1" applyFill="1" applyBorder="1" applyAlignment="1" applyProtection="1">
      <alignment horizontal="left" vertical="center"/>
    </xf>
    <xf numFmtId="3" fontId="76" fillId="2" borderId="0" xfId="4" applyNumberFormat="1" applyFont="1" applyFill="1" applyBorder="1" applyAlignment="1" applyProtection="1">
      <alignment horizontal="center" vertical="center"/>
    </xf>
    <xf numFmtId="49" fontId="82" fillId="2" borderId="0" xfId="4" applyNumberFormat="1" applyFont="1" applyFill="1" applyBorder="1" applyAlignment="1" applyProtection="1">
      <alignment horizontal="left" vertical="center"/>
    </xf>
    <xf numFmtId="0" fontId="67" fillId="2" borderId="0" xfId="4" applyNumberFormat="1" applyFont="1" applyFill="1" applyBorder="1" applyAlignment="1" applyProtection="1">
      <alignment horizontal="left" vertical="center"/>
    </xf>
    <xf numFmtId="3" fontId="68" fillId="4" borderId="0" xfId="4" applyNumberFormat="1" applyFont="1" applyFill="1" applyBorder="1" applyAlignment="1" applyProtection="1">
      <alignment horizontal="center" vertical="center" wrapText="1"/>
    </xf>
    <xf numFmtId="3" fontId="68" fillId="4" borderId="4" xfId="4" applyNumberFormat="1" applyFont="1" applyFill="1" applyBorder="1" applyAlignment="1" applyProtection="1">
      <alignment horizontal="center" vertical="center" wrapText="1"/>
    </xf>
    <xf numFmtId="3" fontId="7" fillId="0" borderId="49" xfId="0" applyNumberFormat="1" applyFont="1" applyBorder="1" applyAlignment="1">
      <alignment horizontal="right" vertical="center" indent="1"/>
    </xf>
    <xf numFmtId="3" fontId="7" fillId="0" borderId="50" xfId="0" applyNumberFormat="1" applyFont="1" applyBorder="1" applyAlignment="1">
      <alignment horizontal="right" vertical="center" indent="1"/>
    </xf>
    <xf numFmtId="3" fontId="89" fillId="2" borderId="0" xfId="0" applyNumberFormat="1" applyFont="1" applyFill="1" applyBorder="1" applyAlignment="1">
      <alignment horizontal="right" vertical="center" indent="1"/>
    </xf>
    <xf numFmtId="3" fontId="65" fillId="0" borderId="0" xfId="0" applyNumberFormat="1" applyFont="1" applyAlignment="1">
      <alignment vertical="center"/>
    </xf>
    <xf numFmtId="3" fontId="7" fillId="0" borderId="49" xfId="0" applyNumberFormat="1" applyFont="1" applyBorder="1" applyAlignment="1">
      <alignment horizontal="right" vertical="center" indent="1"/>
    </xf>
    <xf numFmtId="3" fontId="7" fillId="0" borderId="50" xfId="0" applyNumberFormat="1" applyFont="1" applyBorder="1" applyAlignment="1">
      <alignment horizontal="right" vertical="center" indent="1"/>
    </xf>
    <xf numFmtId="0" fontId="76" fillId="2" borderId="0" xfId="4" applyNumberFormat="1" applyFont="1" applyFill="1" applyBorder="1" applyAlignment="1" applyProtection="1"/>
    <xf numFmtId="0" fontId="67" fillId="2" borderId="17" xfId="4" applyNumberFormat="1" applyFont="1" applyFill="1" applyBorder="1" applyAlignment="1" applyProtection="1">
      <alignment horizontal="left"/>
    </xf>
    <xf numFmtId="3" fontId="7" fillId="2" borderId="51" xfId="4" applyNumberFormat="1" applyFont="1" applyFill="1" applyBorder="1" applyAlignment="1" applyProtection="1">
      <alignment horizontal="right" vertical="center" indent="1"/>
    </xf>
    <xf numFmtId="3" fontId="7" fillId="2" borderId="33" xfId="4" applyNumberFormat="1" applyFont="1" applyFill="1" applyBorder="1" applyAlignment="1" applyProtection="1">
      <alignment horizontal="right" vertical="center" indent="1"/>
    </xf>
    <xf numFmtId="3" fontId="7" fillId="2" borderId="52" xfId="4" applyNumberFormat="1" applyFont="1" applyFill="1" applyBorder="1" applyAlignment="1" applyProtection="1">
      <alignment horizontal="right" vertical="center" indent="1"/>
    </xf>
    <xf numFmtId="3" fontId="7" fillId="2" borderId="23" xfId="4" applyNumberFormat="1" applyFont="1" applyFill="1" applyBorder="1" applyAlignment="1" applyProtection="1">
      <alignment horizontal="right" vertical="center" indent="1"/>
    </xf>
    <xf numFmtId="3" fontId="7" fillId="3" borderId="53" xfId="4" applyNumberFormat="1" applyFont="1" applyFill="1" applyBorder="1" applyAlignment="1" applyProtection="1">
      <alignment horizontal="right" vertical="center" indent="1"/>
    </xf>
    <xf numFmtId="3" fontId="7" fillId="3" borderId="36" xfId="4" applyNumberFormat="1" applyFont="1" applyFill="1" applyBorder="1" applyAlignment="1" applyProtection="1">
      <alignment horizontal="right" vertical="center" indent="1"/>
    </xf>
    <xf numFmtId="3" fontId="7" fillId="0" borderId="33" xfId="4" applyNumberFormat="1" applyFont="1" applyBorder="1" applyAlignment="1" applyProtection="1">
      <alignment horizontal="right" vertical="center" indent="1"/>
    </xf>
    <xf numFmtId="3" fontId="7" fillId="3" borderId="54" xfId="4" applyNumberFormat="1" applyFont="1" applyFill="1" applyBorder="1" applyAlignment="1" applyProtection="1">
      <alignment horizontal="right" vertical="center" indent="1"/>
    </xf>
    <xf numFmtId="3" fontId="7" fillId="3" borderId="26" xfId="4" applyNumberFormat="1" applyFont="1" applyFill="1" applyBorder="1" applyAlignment="1" applyProtection="1">
      <alignment horizontal="right" vertical="center" indent="1"/>
    </xf>
    <xf numFmtId="0" fontId="76" fillId="2" borderId="0" xfId="4" applyNumberFormat="1" applyFont="1" applyFill="1" applyBorder="1" applyAlignment="1" applyProtection="1">
      <alignment horizontal="left"/>
    </xf>
    <xf numFmtId="3" fontId="76" fillId="2" borderId="0" xfId="4" applyNumberFormat="1" applyFont="1" applyFill="1" applyBorder="1" applyAlignment="1" applyProtection="1">
      <alignment horizontal="left"/>
    </xf>
    <xf numFmtId="49" fontId="67" fillId="2" borderId="55" xfId="4" applyNumberFormat="1" applyFont="1" applyFill="1" applyBorder="1" applyAlignment="1" applyProtection="1">
      <alignment horizontal="left"/>
    </xf>
    <xf numFmtId="3" fontId="74" fillId="2" borderId="51" xfId="0" applyNumberFormat="1" applyFont="1" applyFill="1" applyBorder="1" applyAlignment="1">
      <alignment horizontal="right" vertical="center" indent="1"/>
    </xf>
    <xf numFmtId="3" fontId="66" fillId="2" borderId="0" xfId="0" applyNumberFormat="1" applyFont="1" applyFill="1" applyBorder="1" applyAlignment="1">
      <alignment horizontal="right" indent="1"/>
    </xf>
    <xf numFmtId="3" fontId="66" fillId="2" borderId="0" xfId="0" applyNumberFormat="1" applyFont="1" applyFill="1" applyAlignment="1">
      <alignment horizontal="left"/>
    </xf>
    <xf numFmtId="49" fontId="90" fillId="2" borderId="0" xfId="0" applyNumberFormat="1" applyFont="1" applyFill="1" applyAlignment="1">
      <alignment vertical="center"/>
    </xf>
    <xf numFmtId="1" fontId="79" fillId="2" borderId="0" xfId="0" applyNumberFormat="1" applyFont="1" applyFill="1" applyAlignment="1">
      <alignment horizontal="left" vertical="center"/>
    </xf>
    <xf numFmtId="49" fontId="69" fillId="2" borderId="0" xfId="0" applyNumberFormat="1" applyFont="1" applyFill="1" applyAlignment="1">
      <alignment horizontal="left"/>
    </xf>
    <xf numFmtId="0" fontId="69" fillId="4" borderId="56" xfId="0" applyFont="1" applyFill="1" applyBorder="1" applyAlignment="1">
      <alignment horizontal="center" vertical="center" wrapText="1"/>
    </xf>
    <xf numFmtId="3" fontId="68" fillId="4" borderId="57" xfId="4" applyNumberFormat="1" applyFont="1" applyFill="1" applyBorder="1" applyAlignment="1" applyProtection="1">
      <alignment horizontal="center" vertical="center" wrapText="1"/>
    </xf>
    <xf numFmtId="3" fontId="68" fillId="4" borderId="58" xfId="4" applyNumberFormat="1" applyFont="1" applyFill="1" applyBorder="1" applyAlignment="1" applyProtection="1">
      <alignment horizontal="center" vertical="center" wrapText="1"/>
    </xf>
    <xf numFmtId="3" fontId="91" fillId="2" borderId="0" xfId="0" applyNumberFormat="1" applyFont="1" applyFill="1" applyBorder="1" applyAlignment="1">
      <alignment horizontal="right" vertical="center" indent="1"/>
    </xf>
    <xf numFmtId="3" fontId="90" fillId="2" borderId="0" xfId="0" applyNumberFormat="1" applyFont="1" applyFill="1" applyAlignment="1">
      <alignment vertical="center"/>
    </xf>
    <xf numFmtId="49" fontId="74" fillId="2" borderId="0" xfId="0" applyNumberFormat="1" applyFont="1" applyFill="1" applyAlignment="1">
      <alignment vertical="top"/>
    </xf>
    <xf numFmtId="49" fontId="69" fillId="2" borderId="0" xfId="0" applyNumberFormat="1" applyFont="1" applyFill="1" applyAlignment="1">
      <alignment vertical="center"/>
    </xf>
    <xf numFmtId="3" fontId="69" fillId="4" borderId="60" xfId="0" applyNumberFormat="1" applyFont="1" applyFill="1" applyBorder="1" applyAlignment="1">
      <alignment horizontal="center" vertical="center" wrapText="1"/>
    </xf>
    <xf numFmtId="0" fontId="66" fillId="2" borderId="17" xfId="0" applyFont="1" applyFill="1" applyBorder="1" applyAlignment="1">
      <alignment horizontal="right" vertical="center" indent="1"/>
    </xf>
    <xf numFmtId="0" fontId="66" fillId="2" borderId="0" xfId="0" applyFont="1" applyFill="1" applyAlignment="1">
      <alignment horizontal="right" vertical="center" indent="1"/>
    </xf>
    <xf numFmtId="49" fontId="73" fillId="3" borderId="13" xfId="0" applyNumberFormat="1" applyFont="1" applyFill="1" applyBorder="1" applyAlignment="1"/>
    <xf numFmtId="49" fontId="73" fillId="2" borderId="13" xfId="0" applyNumberFormat="1" applyFont="1" applyFill="1" applyBorder="1" applyAlignment="1"/>
    <xf numFmtId="49" fontId="70" fillId="2" borderId="17" xfId="0" applyNumberFormat="1" applyFont="1" applyFill="1" applyBorder="1" applyAlignment="1">
      <alignment vertical="center"/>
    </xf>
    <xf numFmtId="3" fontId="66" fillId="2" borderId="17" xfId="0" applyNumberFormat="1" applyFont="1" applyFill="1" applyBorder="1" applyAlignment="1">
      <alignment horizontal="left"/>
    </xf>
    <xf numFmtId="3" fontId="73" fillId="3" borderId="13" xfId="0" applyNumberFormat="1" applyFont="1" applyFill="1" applyBorder="1" applyAlignment="1"/>
    <xf numFmtId="3" fontId="74" fillId="3" borderId="14" xfId="0" applyNumberFormat="1" applyFont="1" applyFill="1" applyBorder="1" applyAlignment="1">
      <alignment horizontal="right" indent="1"/>
    </xf>
    <xf numFmtId="3" fontId="74" fillId="3" borderId="52" xfId="0" applyNumberFormat="1" applyFont="1" applyFill="1" applyBorder="1" applyAlignment="1">
      <alignment horizontal="right" indent="1"/>
    </xf>
    <xf numFmtId="3" fontId="73" fillId="2" borderId="13" xfId="0" applyNumberFormat="1" applyFont="1" applyFill="1" applyBorder="1" applyAlignment="1"/>
    <xf numFmtId="3" fontId="74" fillId="2" borderId="14" xfId="0" applyNumberFormat="1" applyFont="1" applyFill="1" applyBorder="1" applyAlignment="1">
      <alignment horizontal="right" indent="1"/>
    </xf>
    <xf numFmtId="3" fontId="74" fillId="2" borderId="52" xfId="0" applyNumberFormat="1" applyFont="1" applyFill="1" applyBorder="1" applyAlignment="1">
      <alignment horizontal="right" indent="1"/>
    </xf>
    <xf numFmtId="49" fontId="69" fillId="2" borderId="0" xfId="0" applyNumberFormat="1" applyFont="1" applyFill="1" applyAlignment="1">
      <alignment horizontal="center" vertical="center"/>
    </xf>
    <xf numFmtId="0" fontId="66" fillId="2" borderId="59" xfId="0" applyFont="1" applyFill="1" applyBorder="1" applyAlignment="1">
      <alignment horizontal="center" vertical="center"/>
    </xf>
    <xf numFmtId="3" fontId="73" fillId="3" borderId="61" xfId="0" applyNumberFormat="1" applyFont="1" applyFill="1" applyBorder="1" applyAlignment="1">
      <alignment horizontal="right" indent="1"/>
    </xf>
    <xf numFmtId="3" fontId="73" fillId="2" borderId="61" xfId="0" applyNumberFormat="1" applyFont="1" applyFill="1" applyBorder="1" applyAlignment="1">
      <alignment horizontal="right" indent="1"/>
    </xf>
    <xf numFmtId="3" fontId="92" fillId="2" borderId="0" xfId="0" applyNumberFormat="1" applyFont="1" applyFill="1" applyBorder="1" applyAlignment="1">
      <alignment horizontal="right" vertical="center" indent="1"/>
    </xf>
    <xf numFmtId="0" fontId="74" fillId="3" borderId="23" xfId="0" applyFont="1" applyFill="1" applyBorder="1" applyAlignment="1">
      <alignment horizontal="right"/>
    </xf>
    <xf numFmtId="0" fontId="74" fillId="2" borderId="23" xfId="0" applyFont="1" applyFill="1" applyBorder="1" applyAlignment="1">
      <alignment horizontal="right"/>
    </xf>
    <xf numFmtId="3" fontId="66" fillId="2" borderId="0" xfId="0" applyNumberFormat="1" applyFont="1" applyFill="1" applyBorder="1" applyAlignment="1">
      <alignment horizontal="left"/>
    </xf>
    <xf numFmtId="3" fontId="69" fillId="4" borderId="62" xfId="0" applyNumberFormat="1" applyFont="1" applyFill="1" applyBorder="1" applyAlignment="1">
      <alignment horizontal="center" vertical="center" wrapText="1"/>
    </xf>
    <xf numFmtId="0" fontId="66" fillId="2" borderId="63" xfId="0" applyFont="1" applyFill="1" applyBorder="1" applyAlignment="1">
      <alignment horizontal="center" vertical="center"/>
    </xf>
    <xf numFmtId="0" fontId="66" fillId="2" borderId="17" xfId="0" applyFont="1" applyFill="1" applyBorder="1" applyAlignment="1">
      <alignment horizontal="center" vertical="center"/>
    </xf>
    <xf numFmtId="49" fontId="73" fillId="3" borderId="61" xfId="0" applyNumberFormat="1" applyFont="1" applyFill="1" applyBorder="1" applyAlignment="1">
      <alignment horizontal="left"/>
    </xf>
    <xf numFmtId="49" fontId="73" fillId="2" borderId="61" xfId="0" applyNumberFormat="1" applyFont="1" applyFill="1" applyBorder="1" applyAlignment="1">
      <alignment horizontal="left"/>
    </xf>
    <xf numFmtId="49" fontId="73" fillId="3" borderId="64" xfId="0" applyNumberFormat="1" applyFont="1" applyFill="1" applyBorder="1" applyAlignment="1">
      <alignment horizontal="left"/>
    </xf>
    <xf numFmtId="49" fontId="90" fillId="2" borderId="59" xfId="0" applyNumberFormat="1" applyFont="1" applyFill="1" applyBorder="1" applyAlignment="1"/>
    <xf numFmtId="0" fontId="67" fillId="2" borderId="0" xfId="0" applyFont="1" applyFill="1" applyAlignment="1">
      <alignment horizontal="left" vertical="top" wrapText="1"/>
    </xf>
    <xf numFmtId="0" fontId="67" fillId="2" borderId="59" xfId="0" applyFont="1" applyFill="1" applyBorder="1" applyAlignment="1">
      <alignment horizontal="left" vertical="top"/>
    </xf>
    <xf numFmtId="3" fontId="67" fillId="2" borderId="0" xfId="0" applyNumberFormat="1" applyFont="1" applyFill="1" applyAlignment="1">
      <alignment horizontal="center" vertical="center" wrapText="1"/>
    </xf>
    <xf numFmtId="3" fontId="67" fillId="2" borderId="17" xfId="0" applyNumberFormat="1" applyFont="1" applyFill="1" applyBorder="1" applyAlignment="1">
      <alignment horizontal="center" vertical="center" wrapText="1"/>
    </xf>
    <xf numFmtId="49" fontId="66" fillId="3" borderId="61" xfId="0" applyNumberFormat="1" applyFont="1" applyFill="1" applyBorder="1" applyAlignment="1">
      <alignment horizontal="left"/>
    </xf>
    <xf numFmtId="3" fontId="66" fillId="3" borderId="52" xfId="0" applyNumberFormat="1" applyFont="1" applyFill="1" applyBorder="1" applyAlignment="1">
      <alignment horizontal="right" indent="1"/>
    </xf>
    <xf numFmtId="3" fontId="76" fillId="3" borderId="13" xfId="0" applyNumberFormat="1" applyFont="1" applyFill="1" applyBorder="1" applyAlignment="1">
      <alignment horizontal="right" indent="1"/>
    </xf>
    <xf numFmtId="3" fontId="66" fillId="3" borderId="14" xfId="0" applyNumberFormat="1" applyFont="1" applyFill="1" applyBorder="1" applyAlignment="1">
      <alignment horizontal="right" indent="1"/>
    </xf>
    <xf numFmtId="3" fontId="76" fillId="3" borderId="52" xfId="0" applyNumberFormat="1" applyFont="1" applyFill="1" applyBorder="1" applyAlignment="1">
      <alignment horizontal="right" indent="1"/>
    </xf>
    <xf numFmtId="3" fontId="66" fillId="3" borderId="13" xfId="0" applyNumberFormat="1" applyFont="1" applyFill="1" applyBorder="1" applyAlignment="1">
      <alignment horizontal="right" indent="1"/>
    </xf>
    <xf numFmtId="49" fontId="66" fillId="2" borderId="61" xfId="0" applyNumberFormat="1" applyFont="1" applyFill="1" applyBorder="1" applyAlignment="1">
      <alignment horizontal="left"/>
    </xf>
    <xf numFmtId="3" fontId="66" fillId="2" borderId="52" xfId="0" applyNumberFormat="1" applyFont="1" applyFill="1" applyBorder="1" applyAlignment="1">
      <alignment horizontal="right" indent="1"/>
    </xf>
    <xf numFmtId="3" fontId="76" fillId="2" borderId="13" xfId="0" applyNumberFormat="1" applyFont="1" applyFill="1" applyBorder="1" applyAlignment="1">
      <alignment horizontal="right" indent="1"/>
    </xf>
    <xf numFmtId="3" fontId="66" fillId="2" borderId="14" xfId="0" applyNumberFormat="1" applyFont="1" applyFill="1" applyBorder="1" applyAlignment="1">
      <alignment horizontal="right" indent="1"/>
    </xf>
    <xf numFmtId="3" fontId="76" fillId="2" borderId="52" xfId="0" applyNumberFormat="1" applyFont="1" applyFill="1" applyBorder="1" applyAlignment="1">
      <alignment horizontal="right" indent="1"/>
    </xf>
    <xf numFmtId="3" fontId="66" fillId="2" borderId="13" xfId="0" applyNumberFormat="1" applyFont="1" applyFill="1" applyBorder="1" applyAlignment="1">
      <alignment horizontal="right" indent="1"/>
    </xf>
    <xf numFmtId="0" fontId="66" fillId="2" borderId="0" xfId="0" applyFont="1" applyFill="1" applyAlignment="1">
      <alignment vertical="top"/>
    </xf>
    <xf numFmtId="0" fontId="77" fillId="2" borderId="0" xfId="0" applyFont="1" applyFill="1" applyBorder="1" applyAlignment="1">
      <alignment vertical="top" wrapText="1"/>
    </xf>
    <xf numFmtId="3" fontId="66" fillId="2" borderId="0" xfId="0" applyNumberFormat="1" applyFont="1" applyFill="1" applyAlignment="1">
      <alignment vertical="top"/>
    </xf>
    <xf numFmtId="3" fontId="79" fillId="2" borderId="0" xfId="0" applyNumberFormat="1" applyFont="1" applyFill="1" applyAlignment="1">
      <alignment vertical="top" wrapText="1"/>
    </xf>
    <xf numFmtId="3" fontId="74" fillId="2" borderId="0" xfId="0" applyNumberFormat="1" applyFont="1" applyFill="1" applyAlignment="1">
      <alignment vertical="top"/>
    </xf>
    <xf numFmtId="0" fontId="69" fillId="4" borderId="18" xfId="0" applyFont="1" applyFill="1" applyBorder="1" applyAlignment="1">
      <alignment horizontal="center" vertical="center" wrapText="1"/>
    </xf>
    <xf numFmtId="3" fontId="67" fillId="4" borderId="20" xfId="0" applyNumberFormat="1" applyFont="1" applyFill="1" applyBorder="1" applyAlignment="1">
      <alignment horizontal="center" vertical="center"/>
    </xf>
    <xf numFmtId="3" fontId="69" fillId="4" borderId="19" xfId="0" applyNumberFormat="1" applyFont="1" applyFill="1" applyBorder="1" applyAlignment="1">
      <alignment horizontal="center" vertical="center" wrapText="1"/>
    </xf>
    <xf numFmtId="49" fontId="94" fillId="2" borderId="59" xfId="0" applyNumberFormat="1" applyFont="1" applyFill="1" applyBorder="1" applyAlignment="1"/>
    <xf numFmtId="49" fontId="94" fillId="2" borderId="0" xfId="0" applyNumberFormat="1" applyFont="1" applyFill="1" applyAlignment="1"/>
    <xf numFmtId="49" fontId="66" fillId="3" borderId="61" xfId="0" applyNumberFormat="1" applyFont="1" applyFill="1" applyBorder="1" applyAlignment="1">
      <alignment horizontal="left" vertical="center"/>
    </xf>
    <xf numFmtId="49" fontId="66" fillId="2" borderId="61" xfId="0" applyNumberFormat="1" applyFont="1" applyFill="1" applyBorder="1" applyAlignment="1">
      <alignment horizontal="left" vertical="center"/>
    </xf>
    <xf numFmtId="0" fontId="77" fillId="2" borderId="0" xfId="0" applyFont="1" applyFill="1" applyAlignment="1">
      <alignment horizontal="left" vertical="top" wrapText="1"/>
    </xf>
    <xf numFmtId="3" fontId="77" fillId="2" borderId="0" xfId="0" applyNumberFormat="1" applyFont="1" applyFill="1" applyAlignment="1">
      <alignment vertical="top" wrapText="1"/>
    </xf>
    <xf numFmtId="49" fontId="67" fillId="2" borderId="0" xfId="0" applyNumberFormat="1" applyFont="1" applyFill="1" applyAlignment="1">
      <alignment horizontal="center"/>
    </xf>
    <xf numFmtId="3" fontId="94" fillId="2" borderId="0" xfId="0" applyNumberFormat="1" applyFont="1" applyFill="1" applyAlignment="1">
      <alignment horizontal="right" indent="1"/>
    </xf>
    <xf numFmtId="3" fontId="94" fillId="2" borderId="17" xfId="0" applyNumberFormat="1" applyFont="1" applyFill="1" applyBorder="1" applyAlignment="1">
      <alignment horizontal="right" indent="1"/>
    </xf>
    <xf numFmtId="49" fontId="67" fillId="2" borderId="0" xfId="0" applyNumberFormat="1" applyFont="1" applyFill="1" applyAlignment="1">
      <alignment horizontal="left" vertical="top"/>
    </xf>
    <xf numFmtId="49" fontId="94" fillId="2" borderId="17" xfId="0" applyNumberFormat="1" applyFont="1" applyFill="1" applyBorder="1" applyAlignment="1"/>
    <xf numFmtId="3" fontId="76" fillId="2" borderId="0" xfId="0" applyNumberFormat="1" applyFont="1" applyFill="1" applyBorder="1" applyAlignment="1">
      <alignment horizontal="right" indent="1"/>
    </xf>
    <xf numFmtId="0" fontId="77" fillId="2" borderId="0" xfId="0" applyFont="1" applyFill="1" applyBorder="1" applyAlignment="1">
      <alignment horizontal="left" vertical="center" wrapText="1"/>
    </xf>
    <xf numFmtId="3" fontId="79" fillId="2" borderId="0" xfId="0" applyNumberFormat="1" applyFont="1" applyFill="1" applyAlignment="1">
      <alignment vertical="center" wrapText="1"/>
    </xf>
    <xf numFmtId="49" fontId="74" fillId="2" borderId="0" xfId="0" applyNumberFormat="1" applyFont="1" applyFill="1" applyAlignment="1">
      <alignment horizontal="left" vertical="center"/>
    </xf>
    <xf numFmtId="3" fontId="74" fillId="2" borderId="0" xfId="0" applyNumberFormat="1" applyFont="1" applyFill="1" applyAlignment="1">
      <alignment horizontal="left" vertical="center"/>
    </xf>
    <xf numFmtId="0" fontId="66" fillId="2" borderId="0" xfId="0" applyFont="1" applyFill="1" applyAlignment="1">
      <alignment horizontal="center"/>
    </xf>
    <xf numFmtId="3" fontId="67" fillId="4" borderId="18" xfId="0" applyNumberFormat="1" applyFont="1" applyFill="1" applyBorder="1" applyAlignment="1">
      <alignment horizontal="center" vertical="center" wrapText="1"/>
    </xf>
    <xf numFmtId="3" fontId="93" fillId="4" borderId="19" xfId="0" applyNumberFormat="1" applyFont="1" applyFill="1" applyBorder="1" applyAlignment="1">
      <alignment horizontal="center" vertical="center" wrapText="1"/>
    </xf>
    <xf numFmtId="3" fontId="67" fillId="4" borderId="20" xfId="0" applyNumberFormat="1" applyFont="1" applyFill="1" applyBorder="1" applyAlignment="1">
      <alignment horizontal="center" vertical="center" wrapText="1"/>
    </xf>
    <xf numFmtId="3" fontId="93" fillId="4" borderId="18" xfId="0" applyNumberFormat="1" applyFont="1" applyFill="1" applyBorder="1" applyAlignment="1">
      <alignment horizontal="center" vertical="center" wrapText="1"/>
    </xf>
    <xf numFmtId="49" fontId="94" fillId="2" borderId="10" xfId="0" applyNumberFormat="1" applyFont="1" applyFill="1" applyBorder="1" applyAlignment="1"/>
    <xf numFmtId="0" fontId="7" fillId="0" borderId="0" xfId="4" applyNumberFormat="1" applyFont="1" applyBorder="1" applyAlignment="1" applyProtection="1">
      <alignment vertical="center"/>
    </xf>
    <xf numFmtId="0" fontId="7" fillId="0" borderId="0" xfId="4" applyNumberFormat="1" applyFont="1" applyBorder="1" applyAlignment="1" applyProtection="1">
      <alignment vertical="top"/>
    </xf>
    <xf numFmtId="49" fontId="94" fillId="2" borderId="0" xfId="0" applyNumberFormat="1" applyFont="1" applyFill="1" applyBorder="1" applyAlignment="1"/>
    <xf numFmtId="0" fontId="7" fillId="0" borderId="0" xfId="4" applyNumberFormat="1" applyFont="1" applyBorder="1" applyAlignment="1" applyProtection="1">
      <alignment horizontal="center" vertical="center"/>
    </xf>
    <xf numFmtId="0" fontId="1" fillId="0" borderId="0" xfId="4" applyNumberFormat="1" applyFont="1" applyBorder="1" applyAlignment="1" applyProtection="1"/>
    <xf numFmtId="3" fontId="66" fillId="3" borderId="61" xfId="0" applyNumberFormat="1" applyFont="1" applyFill="1" applyBorder="1" applyAlignment="1">
      <alignment vertical="center"/>
    </xf>
    <xf numFmtId="3" fontId="7" fillId="0" borderId="0" xfId="4" applyNumberFormat="1" applyFont="1" applyBorder="1" applyAlignment="1" applyProtection="1">
      <alignment horizontal="right" vertical="center" indent="1"/>
    </xf>
    <xf numFmtId="0" fontId="8" fillId="0" borderId="0" xfId="4" applyNumberFormat="1" applyFont="1" applyBorder="1" applyAlignment="1" applyProtection="1">
      <alignment horizontal="left" vertical="top"/>
    </xf>
    <xf numFmtId="49" fontId="95" fillId="2" borderId="0" xfId="0" applyNumberFormat="1" applyFont="1" applyFill="1" applyBorder="1" applyAlignment="1"/>
    <xf numFmtId="49" fontId="95" fillId="2" borderId="17" xfId="0" applyNumberFormat="1" applyFont="1" applyFill="1" applyBorder="1" applyAlignment="1"/>
    <xf numFmtId="3" fontId="76" fillId="3" borderId="14" xfId="0" applyNumberFormat="1" applyFont="1" applyFill="1" applyBorder="1" applyAlignment="1">
      <alignment horizontal="right" indent="1"/>
    </xf>
    <xf numFmtId="0" fontId="1" fillId="0" borderId="59" xfId="4" applyNumberFormat="1" applyFont="1" applyBorder="1" applyProtection="1"/>
    <xf numFmtId="49" fontId="66" fillId="0" borderId="61" xfId="0" applyNumberFormat="1" applyFont="1" applyBorder="1" applyAlignment="1">
      <alignment horizontal="left"/>
    </xf>
    <xf numFmtId="3" fontId="76" fillId="0" borderId="52" xfId="0" applyNumberFormat="1" applyFont="1" applyBorder="1" applyAlignment="1">
      <alignment horizontal="right" indent="1"/>
    </xf>
    <xf numFmtId="3" fontId="76" fillId="0" borderId="13" xfId="0" applyNumberFormat="1" applyFont="1" applyBorder="1" applyAlignment="1">
      <alignment horizontal="right" indent="1"/>
    </xf>
    <xf numFmtId="3" fontId="76" fillId="0" borderId="14" xfId="0" applyNumberFormat="1" applyFont="1" applyBorder="1" applyAlignment="1">
      <alignment horizontal="right" indent="1"/>
    </xf>
    <xf numFmtId="3" fontId="7" fillId="0" borderId="0" xfId="4" applyNumberFormat="1" applyFont="1" applyBorder="1" applyAlignment="1" applyProtection="1">
      <alignment horizontal="right" indent="1"/>
    </xf>
    <xf numFmtId="3" fontId="96" fillId="2" borderId="0" xfId="0" applyNumberFormat="1" applyFont="1" applyFill="1" applyBorder="1" applyAlignment="1">
      <alignment horizontal="right" indent="1"/>
    </xf>
    <xf numFmtId="3" fontId="96" fillId="2" borderId="17" xfId="0" applyNumberFormat="1" applyFont="1" applyFill="1" applyBorder="1" applyAlignment="1">
      <alignment horizontal="right" indent="1"/>
    </xf>
    <xf numFmtId="49" fontId="81" fillId="3" borderId="61" xfId="0" applyNumberFormat="1" applyFont="1" applyFill="1" applyBorder="1" applyAlignment="1">
      <alignment horizontal="left"/>
    </xf>
    <xf numFmtId="3" fontId="68" fillId="4" borderId="65" xfId="0" applyNumberFormat="1" applyFont="1" applyFill="1" applyBorder="1" applyAlignment="1">
      <alignment horizontal="center" vertical="center" wrapText="1"/>
    </xf>
    <xf numFmtId="49" fontId="66" fillId="3" borderId="14" xfId="0" applyNumberFormat="1" applyFont="1" applyFill="1" applyBorder="1" applyAlignment="1">
      <alignment horizontal="left"/>
    </xf>
    <xf numFmtId="49" fontId="66" fillId="2" borderId="14" xfId="0" applyNumberFormat="1" applyFont="1" applyFill="1" applyBorder="1" applyAlignment="1">
      <alignment horizontal="left"/>
    </xf>
    <xf numFmtId="3" fontId="76" fillId="2" borderId="14" xfId="0" applyNumberFormat="1" applyFont="1" applyFill="1" applyBorder="1" applyAlignment="1">
      <alignment horizontal="right" indent="1"/>
    </xf>
    <xf numFmtId="3" fontId="0" fillId="0" borderId="0" xfId="0" applyNumberFormat="1" applyAlignment="1">
      <alignment horizontal="center"/>
    </xf>
    <xf numFmtId="0" fontId="77" fillId="2" borderId="0" xfId="0" applyFont="1" applyFill="1" applyAlignment="1">
      <alignment vertical="top"/>
    </xf>
    <xf numFmtId="0" fontId="77" fillId="2" borderId="0" xfId="0" applyFont="1" applyFill="1" applyAlignment="1">
      <alignment vertical="top" wrapText="1"/>
    </xf>
    <xf numFmtId="0" fontId="79" fillId="2" borderId="0" xfId="0" applyFont="1" applyFill="1" applyAlignment="1">
      <alignment vertical="center" wrapText="1"/>
    </xf>
    <xf numFmtId="3" fontId="93" fillId="4" borderId="4" xfId="0" applyNumberFormat="1" applyFont="1" applyFill="1" applyBorder="1" applyAlignment="1">
      <alignment horizontal="center" vertical="center" wrapText="1"/>
    </xf>
    <xf numFmtId="3" fontId="93" fillId="4" borderId="20" xfId="0" applyNumberFormat="1" applyFont="1" applyFill="1" applyBorder="1" applyAlignment="1">
      <alignment horizontal="center" vertical="center" wrapText="1"/>
    </xf>
    <xf numFmtId="49" fontId="95" fillId="2" borderId="0" xfId="0" applyNumberFormat="1" applyFont="1" applyFill="1" applyAlignment="1"/>
    <xf numFmtId="3" fontId="1" fillId="0" borderId="0" xfId="4" applyNumberFormat="1" applyFont="1" applyBorder="1" applyAlignment="1" applyProtection="1">
      <alignment horizontal="right" vertical="center" indent="1"/>
    </xf>
    <xf numFmtId="3" fontId="77" fillId="2" borderId="0" xfId="0" applyNumberFormat="1" applyFont="1" applyFill="1" applyAlignment="1">
      <alignment horizontal="right" vertical="center" wrapText="1" indent="1"/>
    </xf>
    <xf numFmtId="3" fontId="79" fillId="2" borderId="0" xfId="0" applyNumberFormat="1" applyFont="1" applyFill="1" applyAlignment="1">
      <alignment horizontal="right" vertical="center" wrapText="1" indent="1"/>
    </xf>
    <xf numFmtId="3" fontId="67" fillId="4" borderId="21" xfId="0" applyNumberFormat="1" applyFont="1" applyFill="1" applyBorder="1" applyAlignment="1">
      <alignment horizontal="center" vertical="center" wrapText="1"/>
    </xf>
    <xf numFmtId="3" fontId="67" fillId="4" borderId="19" xfId="0" applyNumberFormat="1" applyFont="1" applyFill="1" applyBorder="1" applyAlignment="1">
      <alignment horizontal="center" vertical="center" wrapText="1"/>
    </xf>
    <xf numFmtId="3" fontId="94" fillId="2" borderId="0" xfId="0" applyNumberFormat="1" applyFont="1" applyFill="1" applyAlignment="1">
      <alignment horizontal="right" vertical="center" indent="1"/>
    </xf>
    <xf numFmtId="3" fontId="66" fillId="3" borderId="52" xfId="0" applyNumberFormat="1" applyFont="1" applyFill="1" applyBorder="1" applyAlignment="1">
      <alignment horizontal="right" vertical="center" indent="1"/>
    </xf>
    <xf numFmtId="3" fontId="66" fillId="3" borderId="14" xfId="0" applyNumberFormat="1" applyFont="1" applyFill="1" applyBorder="1" applyAlignment="1">
      <alignment horizontal="right" vertical="center" indent="1"/>
    </xf>
    <xf numFmtId="3" fontId="66" fillId="3" borderId="13" xfId="0" applyNumberFormat="1" applyFont="1" applyFill="1" applyBorder="1" applyAlignment="1">
      <alignment horizontal="right" vertical="center" indent="1"/>
    </xf>
    <xf numFmtId="3" fontId="66" fillId="2" borderId="52" xfId="0" applyNumberFormat="1" applyFont="1" applyFill="1" applyBorder="1" applyAlignment="1">
      <alignment horizontal="right" vertical="center" indent="1"/>
    </xf>
    <xf numFmtId="3" fontId="66" fillId="2" borderId="14" xfId="0" applyNumberFormat="1" applyFont="1" applyFill="1" applyBorder="1" applyAlignment="1">
      <alignment horizontal="right" vertical="center" indent="1"/>
    </xf>
    <xf numFmtId="3" fontId="66" fillId="2" borderId="13" xfId="0" applyNumberFormat="1" applyFont="1" applyFill="1" applyBorder="1" applyAlignment="1">
      <alignment horizontal="right" vertical="center" indent="1"/>
    </xf>
    <xf numFmtId="3" fontId="93" fillId="4" borderId="21" xfId="0" applyNumberFormat="1" applyFont="1" applyFill="1" applyBorder="1" applyAlignment="1">
      <alignment horizontal="center" vertical="center" wrapText="1"/>
    </xf>
    <xf numFmtId="49" fontId="19" fillId="3" borderId="14" xfId="0" applyNumberFormat="1" applyFont="1" applyFill="1" applyBorder="1" applyAlignment="1">
      <alignment horizontal="left"/>
    </xf>
    <xf numFmtId="3" fontId="15" fillId="3" borderId="52" xfId="0" applyNumberFormat="1" applyFont="1" applyFill="1" applyBorder="1" applyAlignment="1">
      <alignment horizontal="right" indent="1"/>
    </xf>
    <xf numFmtId="3" fontId="15" fillId="3" borderId="13" xfId="0" applyNumberFormat="1" applyFont="1" applyFill="1" applyBorder="1" applyAlignment="1">
      <alignment horizontal="right" indent="1"/>
    </xf>
    <xf numFmtId="3" fontId="15" fillId="3" borderId="14" xfId="0" applyNumberFormat="1" applyFont="1" applyFill="1" applyBorder="1" applyAlignment="1">
      <alignment horizontal="right" indent="1"/>
    </xf>
    <xf numFmtId="0" fontId="19" fillId="0" borderId="0" xfId="4" applyNumberFormat="1" applyFont="1" applyBorder="1" applyAlignment="1" applyProtection="1"/>
    <xf numFmtId="0" fontId="82" fillId="2" borderId="0" xfId="0" applyFont="1" applyFill="1" applyAlignment="1">
      <alignment vertical="top"/>
    </xf>
    <xf numFmtId="3" fontId="7" fillId="0" borderId="0" xfId="4" applyNumberFormat="1" applyFont="1" applyBorder="1" applyAlignment="1" applyProtection="1">
      <alignment horizontal="center" vertical="center"/>
    </xf>
    <xf numFmtId="49" fontId="66" fillId="2" borderId="17" xfId="0" applyNumberFormat="1" applyFont="1" applyFill="1" applyBorder="1" applyAlignment="1">
      <alignment horizontal="left"/>
    </xf>
    <xf numFmtId="3" fontId="1" fillId="0" borderId="0" xfId="4" applyNumberFormat="1" applyFont="1" applyBorder="1" applyAlignment="1" applyProtection="1">
      <alignment horizontal="center" vertical="center"/>
    </xf>
    <xf numFmtId="0" fontId="19" fillId="0" borderId="0" xfId="4" applyNumberFormat="1" applyFont="1" applyBorder="1" applyProtection="1"/>
    <xf numFmtId="49" fontId="67" fillId="2" borderId="18" xfId="0" applyNumberFormat="1" applyFont="1" applyFill="1" applyBorder="1" applyAlignment="1">
      <alignment horizontal="center"/>
    </xf>
    <xf numFmtId="49" fontId="95" fillId="2" borderId="0" xfId="0" applyNumberFormat="1" applyFont="1" applyFill="1" applyAlignment="1">
      <alignment vertical="center"/>
    </xf>
    <xf numFmtId="49" fontId="95" fillId="2" borderId="17" xfId="0" applyNumberFormat="1" applyFont="1" applyFill="1" applyBorder="1" applyAlignment="1">
      <alignment vertical="center"/>
    </xf>
    <xf numFmtId="3" fontId="76" fillId="2" borderId="0" xfId="0" applyNumberFormat="1" applyFont="1" applyFill="1" applyAlignment="1">
      <alignment horizontal="left"/>
    </xf>
    <xf numFmtId="49" fontId="67" fillId="2" borderId="20" xfId="0" applyNumberFormat="1" applyFont="1" applyFill="1" applyBorder="1" applyAlignment="1">
      <alignment horizontal="center"/>
    </xf>
    <xf numFmtId="3" fontId="93" fillId="2" borderId="46" xfId="0" applyNumberFormat="1" applyFont="1" applyFill="1" applyBorder="1" applyAlignment="1">
      <alignment horizontal="right" indent="1"/>
    </xf>
    <xf numFmtId="3" fontId="93" fillId="2" borderId="20" xfId="0" applyNumberFormat="1" applyFont="1" applyFill="1" applyBorder="1" applyAlignment="1">
      <alignment horizontal="right" indent="1"/>
    </xf>
    <xf numFmtId="3" fontId="93" fillId="2" borderId="21" xfId="0" applyNumberFormat="1" applyFont="1" applyFill="1" applyBorder="1" applyAlignment="1">
      <alignment horizontal="right" indent="1"/>
    </xf>
    <xf numFmtId="3" fontId="93" fillId="2" borderId="18" xfId="0" applyNumberFormat="1" applyFont="1" applyFill="1" applyBorder="1" applyAlignment="1">
      <alignment horizontal="right" indent="1"/>
    </xf>
    <xf numFmtId="0" fontId="63" fillId="2" borderId="17" xfId="0" applyFont="1" applyFill="1" applyBorder="1" applyAlignment="1"/>
    <xf numFmtId="3" fontId="98" fillId="2" borderId="0" xfId="0" applyNumberFormat="1" applyFont="1" applyFill="1" applyBorder="1" applyAlignment="1">
      <alignment horizontal="right" indent="1"/>
    </xf>
    <xf numFmtId="3" fontId="98" fillId="2" borderId="17" xfId="0" applyNumberFormat="1" applyFont="1" applyFill="1" applyBorder="1" applyAlignment="1">
      <alignment horizontal="right" indent="1"/>
    </xf>
    <xf numFmtId="0" fontId="66" fillId="2" borderId="0" xfId="0" applyFont="1" applyFill="1" applyAlignment="1">
      <alignment vertical="center"/>
    </xf>
    <xf numFmtId="3" fontId="99" fillId="4" borderId="20" xfId="0" applyNumberFormat="1" applyFont="1" applyFill="1" applyBorder="1" applyAlignment="1">
      <alignment horizontal="right" vertical="center" wrapText="1" indent="1"/>
    </xf>
    <xf numFmtId="3" fontId="98" fillId="2" borderId="0" xfId="0" applyNumberFormat="1" applyFont="1" applyFill="1" applyBorder="1" applyAlignment="1">
      <alignment horizontal="right" wrapText="1"/>
    </xf>
    <xf numFmtId="3" fontId="98" fillId="2" borderId="17" xfId="0" applyNumberFormat="1" applyFont="1" applyFill="1" applyBorder="1" applyAlignment="1">
      <alignment horizontal="right" wrapText="1"/>
    </xf>
    <xf numFmtId="3" fontId="76" fillId="2" borderId="17" xfId="0" applyNumberFormat="1" applyFont="1" applyFill="1" applyBorder="1" applyAlignment="1">
      <alignment horizontal="right" indent="1"/>
    </xf>
    <xf numFmtId="3" fontId="76" fillId="2" borderId="17" xfId="0" applyNumberFormat="1" applyFont="1" applyFill="1" applyBorder="1" applyAlignment="1">
      <alignment horizontal="left"/>
    </xf>
    <xf numFmtId="3" fontId="100" fillId="2" borderId="0" xfId="0" applyNumberFormat="1" applyFont="1" applyFill="1" applyAlignment="1">
      <alignment vertical="center"/>
    </xf>
    <xf numFmtId="3" fontId="76" fillId="2" borderId="54" xfId="0" applyNumberFormat="1" applyFont="1" applyFill="1" applyBorder="1" applyAlignment="1">
      <alignment horizontal="right" indent="1"/>
    </xf>
    <xf numFmtId="3" fontId="99" fillId="4" borderId="46" xfId="0" applyNumberFormat="1" applyFont="1" applyFill="1" applyBorder="1" applyAlignment="1">
      <alignment horizontal="right" vertical="center" wrapText="1" indent="1"/>
    </xf>
    <xf numFmtId="3" fontId="99" fillId="4" borderId="21" xfId="0" applyNumberFormat="1" applyFont="1" applyFill="1" applyBorder="1" applyAlignment="1">
      <alignment horizontal="right" vertical="center" wrapText="1" indent="1"/>
    </xf>
    <xf numFmtId="3" fontId="99" fillId="4" borderId="18" xfId="0" applyNumberFormat="1" applyFont="1" applyFill="1" applyBorder="1" applyAlignment="1">
      <alignment horizontal="right" vertical="center" wrapText="1" indent="1"/>
    </xf>
    <xf numFmtId="3" fontId="99" fillId="4" borderId="19" xfId="0" applyNumberFormat="1" applyFont="1" applyFill="1" applyBorder="1" applyAlignment="1">
      <alignment horizontal="right" vertical="center" wrapText="1" indent="1"/>
    </xf>
    <xf numFmtId="3" fontId="98" fillId="2" borderId="0" xfId="0" applyNumberFormat="1" applyFont="1" applyFill="1" applyBorder="1" applyAlignment="1">
      <alignment horizontal="right" wrapText="1" indent="1"/>
    </xf>
    <xf numFmtId="3" fontId="98" fillId="2" borderId="17" xfId="0" applyNumberFormat="1" applyFont="1" applyFill="1" applyBorder="1" applyAlignment="1">
      <alignment horizontal="right" wrapText="1" indent="1"/>
    </xf>
    <xf numFmtId="0" fontId="66" fillId="2" borderId="0" xfId="0" applyFont="1" applyFill="1" applyAlignment="1">
      <alignment vertical="top" wrapText="1"/>
    </xf>
    <xf numFmtId="49" fontId="77" fillId="2" borderId="0" xfId="0" applyNumberFormat="1" applyFont="1" applyFill="1" applyBorder="1" applyAlignment="1">
      <alignment vertical="top" wrapText="1"/>
    </xf>
    <xf numFmtId="49" fontId="82" fillId="2" borderId="0" xfId="0" applyNumberFormat="1" applyFont="1" applyFill="1" applyBorder="1" applyAlignment="1">
      <alignment vertical="top"/>
    </xf>
    <xf numFmtId="0" fontId="73" fillId="2" borderId="0" xfId="0" applyFont="1" applyFill="1" applyAlignment="1">
      <alignment horizontal="left"/>
    </xf>
    <xf numFmtId="3" fontId="101" fillId="2" borderId="0" xfId="0" applyNumberFormat="1" applyFont="1" applyFill="1" applyBorder="1" applyAlignment="1">
      <alignment horizontal="left" vertical="top" wrapText="1"/>
    </xf>
    <xf numFmtId="3" fontId="101" fillId="2" borderId="17" xfId="0" applyNumberFormat="1" applyFont="1" applyFill="1" applyBorder="1" applyAlignment="1">
      <alignment horizontal="left" vertical="top" wrapText="1"/>
    </xf>
    <xf numFmtId="3" fontId="74" fillId="2" borderId="0" xfId="0" applyNumberFormat="1" applyFont="1" applyFill="1" applyAlignment="1">
      <alignment horizontal="left"/>
    </xf>
    <xf numFmtId="49" fontId="66" fillId="3" borderId="66" xfId="0" applyNumberFormat="1" applyFont="1" applyFill="1" applyBorder="1" applyAlignment="1">
      <alignment horizontal="left"/>
    </xf>
    <xf numFmtId="49" fontId="82" fillId="2" borderId="0" xfId="0" applyNumberFormat="1" applyFont="1" applyFill="1" applyBorder="1" applyAlignment="1">
      <alignment vertical="top" wrapText="1"/>
    </xf>
    <xf numFmtId="49" fontId="74" fillId="2" borderId="0" xfId="0" applyNumberFormat="1" applyFont="1" applyFill="1" applyBorder="1" applyAlignment="1">
      <alignment vertical="top"/>
    </xf>
    <xf numFmtId="0" fontId="102" fillId="2" borderId="0" xfId="0" applyFont="1" applyFill="1" applyAlignment="1">
      <alignment horizontal="left"/>
    </xf>
    <xf numFmtId="3" fontId="80" fillId="2" borderId="0" xfId="0" applyNumberFormat="1" applyFont="1" applyFill="1" applyAlignment="1">
      <alignment horizontal="left"/>
    </xf>
    <xf numFmtId="0" fontId="80" fillId="2" borderId="0" xfId="0" applyFont="1" applyFill="1" applyAlignment="1">
      <alignment horizontal="left"/>
    </xf>
    <xf numFmtId="3" fontId="74" fillId="2" borderId="0" xfId="0" applyNumberFormat="1" applyFont="1" applyFill="1" applyBorder="1" applyAlignment="1">
      <alignment vertical="center"/>
    </xf>
    <xf numFmtId="49" fontId="103" fillId="2" borderId="0" xfId="0" applyNumberFormat="1" applyFont="1" applyFill="1" applyBorder="1" applyAlignment="1">
      <alignment vertical="top" wrapText="1"/>
    </xf>
    <xf numFmtId="49" fontId="104" fillId="2" borderId="0" xfId="0" applyNumberFormat="1" applyFont="1" applyFill="1" applyBorder="1" applyAlignment="1">
      <alignment vertical="top" wrapText="1"/>
    </xf>
    <xf numFmtId="49" fontId="82" fillId="2" borderId="0" xfId="0" applyNumberFormat="1" applyFont="1" applyFill="1" applyBorder="1" applyAlignment="1">
      <alignment horizontal="left" vertical="top"/>
    </xf>
    <xf numFmtId="49" fontId="93" fillId="4" borderId="19" xfId="0" applyNumberFormat="1" applyFont="1" applyFill="1" applyBorder="1" applyAlignment="1">
      <alignment horizontal="center" vertical="center" wrapText="1"/>
    </xf>
    <xf numFmtId="0" fontId="93" fillId="4" borderId="20" xfId="0" applyFont="1" applyFill="1" applyBorder="1" applyAlignment="1">
      <alignment horizontal="center" vertical="center" wrapText="1"/>
    </xf>
    <xf numFmtId="0" fontId="93" fillId="4" borderId="18" xfId="0" applyFont="1" applyFill="1" applyBorder="1" applyAlignment="1">
      <alignment horizontal="center" vertical="center" wrapText="1"/>
    </xf>
    <xf numFmtId="0" fontId="66" fillId="2" borderId="59" xfId="0" applyFont="1" applyFill="1" applyBorder="1" applyAlignment="1">
      <alignment horizontal="left"/>
    </xf>
    <xf numFmtId="0" fontId="76" fillId="2" borderId="17" xfId="0" applyFont="1" applyFill="1" applyBorder="1" applyAlignment="1">
      <alignment horizontal="left"/>
    </xf>
    <xf numFmtId="0" fontId="77" fillId="2" borderId="0" xfId="0" applyFont="1" applyFill="1" applyBorder="1" applyAlignment="1">
      <alignment horizontal="left" vertical="top" wrapText="1"/>
    </xf>
    <xf numFmtId="0" fontId="1" fillId="0" borderId="0" xfId="4" applyNumberFormat="1" applyFont="1" applyBorder="1" applyAlignment="1" applyProtection="1">
      <alignment horizontal="left" vertical="center"/>
    </xf>
    <xf numFmtId="0" fontId="7" fillId="0" borderId="0" xfId="4" applyNumberFormat="1" applyFont="1" applyBorder="1" applyAlignment="1" applyProtection="1">
      <alignment horizontal="left" vertical="center"/>
    </xf>
    <xf numFmtId="0" fontId="13" fillId="0" borderId="0" xfId="4" applyNumberFormat="1" applyFont="1" applyBorder="1" applyAlignment="1" applyProtection="1">
      <alignment horizontal="left" vertical="center"/>
    </xf>
    <xf numFmtId="0" fontId="76" fillId="2" borderId="0" xfId="0" applyFont="1" applyFill="1" applyBorder="1" applyAlignment="1">
      <alignment horizontal="left" vertical="center"/>
    </xf>
    <xf numFmtId="3" fontId="73" fillId="3" borderId="61" xfId="0" applyNumberFormat="1" applyFont="1" applyFill="1" applyBorder="1" applyAlignment="1">
      <alignment horizontal="left" vertical="center"/>
    </xf>
    <xf numFmtId="3" fontId="73" fillId="2" borderId="61" xfId="0" applyNumberFormat="1" applyFont="1" applyFill="1" applyBorder="1" applyAlignment="1">
      <alignment horizontal="left" vertical="center"/>
    </xf>
    <xf numFmtId="0" fontId="105" fillId="0" borderId="59" xfId="0" applyFont="1" applyBorder="1" applyAlignment="1">
      <alignment horizontal="left" vertical="center"/>
    </xf>
    <xf numFmtId="0" fontId="1" fillId="0" borderId="0" xfId="4" applyNumberFormat="1" applyFont="1" applyBorder="1" applyAlignment="1" applyProtection="1">
      <alignment horizontal="left"/>
    </xf>
    <xf numFmtId="0" fontId="102" fillId="0" borderId="0" xfId="4" applyNumberFormat="1" applyFont="1" applyBorder="1" applyAlignment="1" applyProtection="1">
      <alignment horizontal="left"/>
    </xf>
    <xf numFmtId="0" fontId="7" fillId="0" borderId="0" xfId="4" applyNumberFormat="1" applyFont="1" applyBorder="1" applyAlignment="1" applyProtection="1">
      <alignment horizontal="left"/>
    </xf>
    <xf numFmtId="3" fontId="68" fillId="4" borderId="20" xfId="0" applyNumberFormat="1" applyFont="1" applyFill="1" applyBorder="1" applyAlignment="1">
      <alignment horizontal="center" vertical="center" wrapText="1"/>
    </xf>
    <xf numFmtId="0" fontId="76" fillId="2" borderId="17" xfId="0" applyFont="1" applyFill="1" applyBorder="1" applyAlignment="1">
      <alignment horizontal="left" vertical="center"/>
    </xf>
    <xf numFmtId="0" fontId="105" fillId="0" borderId="59" xfId="0" applyFont="1" applyBorder="1" applyAlignment="1">
      <alignment horizontal="left"/>
    </xf>
    <xf numFmtId="0" fontId="0" fillId="0" borderId="0" xfId="0" applyBorder="1" applyAlignment="1"/>
    <xf numFmtId="0" fontId="1" fillId="0" borderId="0" xfId="4" applyNumberFormat="1" applyFont="1" applyBorder="1" applyAlignment="1" applyProtection="1">
      <alignment vertical="top"/>
    </xf>
    <xf numFmtId="0" fontId="70" fillId="0" borderId="0" xfId="4" applyNumberFormat="1" applyFont="1" applyBorder="1" applyAlignment="1" applyProtection="1">
      <alignment horizontal="left" vertical="center"/>
    </xf>
    <xf numFmtId="3" fontId="1" fillId="0" borderId="0" xfId="4" applyNumberFormat="1" applyFont="1" applyBorder="1" applyProtection="1"/>
    <xf numFmtId="49" fontId="21" fillId="0" borderId="0" xfId="4" applyNumberFormat="1" applyFont="1" applyBorder="1" applyAlignment="1" applyProtection="1">
      <alignment horizontal="justify"/>
    </xf>
    <xf numFmtId="49" fontId="22" fillId="0" borderId="0" xfId="4" applyNumberFormat="1" applyFont="1" applyBorder="1" applyAlignment="1" applyProtection="1">
      <alignment horizontal="justify" vertical="center"/>
    </xf>
    <xf numFmtId="49" fontId="20" fillId="0" borderId="0" xfId="4" applyNumberFormat="1" applyFont="1" applyBorder="1" applyAlignment="1" applyProtection="1">
      <alignment horizontal="justify" vertical="center"/>
    </xf>
    <xf numFmtId="0" fontId="1" fillId="6" borderId="0" xfId="4" applyNumberFormat="1" applyFont="1" applyFill="1" applyBorder="1" applyProtection="1"/>
    <xf numFmtId="0" fontId="3" fillId="6" borderId="0" xfId="4" applyNumberFormat="1" applyFont="1" applyFill="1" applyBorder="1" applyAlignment="1" applyProtection="1">
      <alignment horizontal="center"/>
    </xf>
    <xf numFmtId="0" fontId="4" fillId="6" borderId="0" xfId="4" applyNumberFormat="1" applyFont="1" applyFill="1" applyBorder="1" applyProtection="1"/>
    <xf numFmtId="0" fontId="5" fillId="6" borderId="0" xfId="4" applyNumberFormat="1" applyFont="1" applyFill="1" applyBorder="1" applyAlignment="1" applyProtection="1">
      <alignment horizontal="right"/>
    </xf>
    <xf numFmtId="3" fontId="10" fillId="2" borderId="6" xfId="4" applyNumberFormat="1" applyFont="1" applyFill="1" applyBorder="1" applyAlignment="1" applyProtection="1">
      <alignment horizontal="right" vertical="center" indent="1"/>
    </xf>
    <xf numFmtId="0" fontId="23" fillId="0" borderId="0" xfId="2"/>
    <xf numFmtId="0" fontId="24" fillId="7" borderId="0" xfId="2" applyFont="1" applyFill="1" applyBorder="1"/>
    <xf numFmtId="0" fontId="23" fillId="7" borderId="0" xfId="2" applyFill="1" applyBorder="1"/>
    <xf numFmtId="0" fontId="26" fillId="7" borderId="0" xfId="2" applyFont="1" applyFill="1" applyBorder="1" applyAlignment="1">
      <alignment horizontal="center"/>
    </xf>
    <xf numFmtId="0" fontId="27" fillId="7" borderId="0" xfId="2" applyFont="1" applyFill="1" applyBorder="1"/>
    <xf numFmtId="0" fontId="28" fillId="7" borderId="0" xfId="2" applyFont="1" applyFill="1" applyBorder="1" applyAlignment="1">
      <alignment horizontal="right"/>
    </xf>
    <xf numFmtId="0" fontId="106" fillId="7" borderId="0" xfId="2" applyFont="1" applyFill="1" applyBorder="1"/>
    <xf numFmtId="0" fontId="107" fillId="7" borderId="0" xfId="2" applyFont="1" applyFill="1" applyBorder="1" applyAlignment="1">
      <alignment horizontal="right"/>
    </xf>
    <xf numFmtId="0" fontId="23" fillId="7" borderId="0" xfId="2" applyFill="1"/>
    <xf numFmtId="3" fontId="77" fillId="0" borderId="0" xfId="0" applyNumberFormat="1" applyFont="1" applyFill="1" applyAlignment="1">
      <alignment vertical="top" wrapText="1"/>
    </xf>
    <xf numFmtId="0" fontId="66" fillId="0" borderId="0" xfId="0" applyFont="1" applyFill="1" applyAlignment="1">
      <alignment vertical="top"/>
    </xf>
    <xf numFmtId="0" fontId="77" fillId="0" borderId="0" xfId="0" applyFont="1" applyFill="1" applyAlignment="1">
      <alignment horizontal="left" vertical="top"/>
    </xf>
    <xf numFmtId="0" fontId="108" fillId="8" borderId="12" xfId="4" applyNumberFormat="1" applyFont="1" applyFill="1" applyBorder="1" applyAlignment="1" applyProtection="1">
      <alignment horizontal="center" vertical="center" wrapText="1"/>
    </xf>
    <xf numFmtId="165" fontId="108" fillId="8" borderId="67" xfId="4" applyNumberFormat="1" applyFont="1" applyFill="1" applyBorder="1" applyAlignment="1" applyProtection="1">
      <alignment horizontal="center" vertical="center"/>
    </xf>
    <xf numFmtId="49" fontId="108" fillId="8" borderId="68" xfId="0" applyNumberFormat="1" applyFont="1" applyFill="1" applyBorder="1" applyAlignment="1">
      <alignment horizontal="center" vertical="center"/>
    </xf>
    <xf numFmtId="168" fontId="108" fillId="8" borderId="69" xfId="4" applyNumberFormat="1" applyFont="1" applyFill="1" applyBorder="1" applyAlignment="1" applyProtection="1">
      <alignment horizontal="left" vertical="center" wrapText="1" indent="1"/>
    </xf>
    <xf numFmtId="0" fontId="109" fillId="8" borderId="69" xfId="4" applyNumberFormat="1" applyFont="1" applyFill="1" applyBorder="1" applyAlignment="1" applyProtection="1">
      <alignment horizontal="left" vertical="center" wrapText="1" indent="1"/>
    </xf>
    <xf numFmtId="168" fontId="108" fillId="9" borderId="0" xfId="4" applyNumberFormat="1" applyFont="1" applyFill="1" applyBorder="1" applyAlignment="1" applyProtection="1">
      <alignment horizontal="left" vertical="center" wrapText="1" indent="1"/>
    </xf>
    <xf numFmtId="165" fontId="69" fillId="9" borderId="0" xfId="4" applyNumberFormat="1" applyFont="1" applyFill="1" applyBorder="1" applyAlignment="1" applyProtection="1">
      <alignment horizontal="right" vertical="center" indent="4"/>
    </xf>
    <xf numFmtId="3" fontId="69" fillId="9" borderId="0" xfId="4" applyNumberFormat="1" applyFont="1" applyFill="1" applyBorder="1" applyAlignment="1" applyProtection="1">
      <alignment horizontal="right" vertical="center" indent="4"/>
    </xf>
    <xf numFmtId="167" fontId="69" fillId="9" borderId="0" xfId="4" applyNumberFormat="1" applyFont="1" applyFill="1" applyBorder="1" applyAlignment="1" applyProtection="1">
      <alignment horizontal="right" vertical="center" wrapText="1" indent="4"/>
    </xf>
    <xf numFmtId="3" fontId="69" fillId="9" borderId="6" xfId="0" applyNumberFormat="1" applyFont="1" applyFill="1" applyBorder="1" applyAlignment="1">
      <alignment horizontal="right" vertical="center" indent="1"/>
    </xf>
    <xf numFmtId="166" fontId="69" fillId="9" borderId="4" xfId="0" applyNumberFormat="1" applyFont="1" applyFill="1" applyBorder="1" applyAlignment="1">
      <alignment horizontal="right" vertical="center" indent="2"/>
    </xf>
    <xf numFmtId="167" fontId="69" fillId="9" borderId="4" xfId="0" applyNumberFormat="1" applyFont="1" applyFill="1" applyBorder="1" applyAlignment="1">
      <alignment horizontal="right" vertical="center" wrapText="1" indent="2"/>
    </xf>
    <xf numFmtId="0" fontId="110" fillId="2" borderId="0" xfId="0" applyFont="1" applyFill="1" applyBorder="1" applyAlignment="1">
      <alignment horizontal="left"/>
    </xf>
    <xf numFmtId="0" fontId="110" fillId="2" borderId="0" xfId="0" applyFont="1" applyFill="1" applyAlignment="1">
      <alignment horizontal="left"/>
    </xf>
    <xf numFmtId="49" fontId="69" fillId="9" borderId="0" xfId="0" applyNumberFormat="1" applyFont="1" applyFill="1" applyBorder="1" applyAlignment="1">
      <alignment horizontal="left" vertical="center"/>
    </xf>
    <xf numFmtId="49" fontId="111" fillId="2" borderId="0" xfId="0" applyNumberFormat="1" applyFont="1" applyFill="1" applyBorder="1" applyAlignment="1">
      <alignment horizontal="left"/>
    </xf>
    <xf numFmtId="0" fontId="112" fillId="0" borderId="0" xfId="0" applyFont="1" applyAlignment="1"/>
    <xf numFmtId="49" fontId="113" fillId="2" borderId="0" xfId="0" applyNumberFormat="1" applyFont="1" applyFill="1" applyBorder="1" applyAlignment="1">
      <alignment horizontal="left"/>
    </xf>
    <xf numFmtId="49" fontId="73" fillId="2" borderId="59" xfId="0" applyNumberFormat="1" applyFont="1" applyFill="1" applyBorder="1" applyAlignment="1">
      <alignment horizontal="left"/>
    </xf>
    <xf numFmtId="3" fontId="73" fillId="2" borderId="59" xfId="0" applyNumberFormat="1" applyFont="1" applyFill="1" applyBorder="1" applyAlignment="1">
      <alignment horizontal="right" indent="1"/>
    </xf>
    <xf numFmtId="3" fontId="74" fillId="2" borderId="0" xfId="0" applyNumberFormat="1" applyFont="1" applyFill="1" applyBorder="1" applyAlignment="1">
      <alignment horizontal="right" indent="1"/>
    </xf>
    <xf numFmtId="3" fontId="74" fillId="2" borderId="26" xfId="0" applyNumberFormat="1" applyFont="1" applyFill="1" applyBorder="1" applyAlignment="1">
      <alignment horizontal="right" indent="1"/>
    </xf>
    <xf numFmtId="3" fontId="73" fillId="2" borderId="0" xfId="0" applyNumberFormat="1" applyFont="1" applyFill="1" applyBorder="1" applyAlignment="1">
      <alignment horizontal="right" indent="1"/>
    </xf>
    <xf numFmtId="3" fontId="73" fillId="2" borderId="17" xfId="0" applyNumberFormat="1" applyFont="1" applyFill="1" applyBorder="1" applyAlignment="1">
      <alignment horizontal="right" indent="1"/>
    </xf>
    <xf numFmtId="0" fontId="77" fillId="2" borderId="0" xfId="0" applyFont="1" applyFill="1" applyBorder="1" applyAlignment="1">
      <alignment vertical="top"/>
    </xf>
    <xf numFmtId="0" fontId="77" fillId="2" borderId="0" xfId="0" applyFont="1" applyFill="1" applyAlignment="1">
      <alignment horizontal="left" vertical="top"/>
    </xf>
    <xf numFmtId="49" fontId="74" fillId="2" borderId="0" xfId="0" applyNumberFormat="1" applyFont="1" applyFill="1" applyAlignment="1">
      <alignment horizontal="left" vertical="top"/>
    </xf>
    <xf numFmtId="0" fontId="13" fillId="0" borderId="0" xfId="4" applyNumberFormat="1" applyFont="1" applyBorder="1" applyAlignment="1" applyProtection="1">
      <alignment vertical="center"/>
    </xf>
    <xf numFmtId="0" fontId="0" fillId="0" borderId="0" xfId="0" applyAlignment="1">
      <alignment vertical="top"/>
    </xf>
    <xf numFmtId="0" fontId="0" fillId="0" borderId="0" xfId="0" applyFont="1"/>
    <xf numFmtId="3" fontId="30" fillId="2" borderId="23" xfId="4" applyNumberFormat="1" applyFont="1" applyFill="1" applyBorder="1" applyAlignment="1" applyProtection="1">
      <alignment horizontal="right" vertical="center" indent="1"/>
    </xf>
    <xf numFmtId="3" fontId="30" fillId="3" borderId="53" xfId="4" applyNumberFormat="1" applyFont="1" applyFill="1" applyBorder="1" applyAlignment="1" applyProtection="1">
      <alignment horizontal="right" vertical="center" indent="1"/>
    </xf>
    <xf numFmtId="3" fontId="30" fillId="3" borderId="36" xfId="4" applyNumberFormat="1" applyFont="1" applyFill="1" applyBorder="1" applyAlignment="1" applyProtection="1">
      <alignment horizontal="right" vertical="center" indent="1"/>
    </xf>
    <xf numFmtId="3" fontId="30" fillId="2" borderId="33" xfId="4" applyNumberFormat="1" applyFont="1" applyFill="1" applyBorder="1" applyAlignment="1" applyProtection="1">
      <alignment horizontal="right" vertical="center" indent="1"/>
    </xf>
    <xf numFmtId="3" fontId="30" fillId="0" borderId="33" xfId="4" applyNumberFormat="1" applyFont="1" applyBorder="1" applyAlignment="1" applyProtection="1">
      <alignment horizontal="right" vertical="center" indent="1"/>
    </xf>
    <xf numFmtId="49" fontId="69" fillId="4" borderId="18" xfId="0" applyNumberFormat="1" applyFont="1" applyFill="1" applyBorder="1" applyAlignment="1">
      <alignment horizontal="center" vertical="center" wrapText="1"/>
    </xf>
    <xf numFmtId="0" fontId="114" fillId="2" borderId="0" xfId="0" applyFont="1" applyFill="1" applyAlignment="1">
      <alignment vertical="top" wrapText="1"/>
    </xf>
    <xf numFmtId="0" fontId="115" fillId="2" borderId="0" xfId="0" applyFont="1" applyFill="1" applyAlignment="1">
      <alignment horizontal="left" vertical="center"/>
    </xf>
    <xf numFmtId="0" fontId="116" fillId="2" borderId="0" xfId="0" applyFont="1" applyFill="1" applyAlignment="1">
      <alignment vertical="center" wrapText="1"/>
    </xf>
    <xf numFmtId="3" fontId="117" fillId="4" borderId="18" xfId="0" applyNumberFormat="1" applyFont="1" applyFill="1" applyBorder="1" applyAlignment="1">
      <alignment horizontal="center" vertical="center" wrapText="1"/>
    </xf>
    <xf numFmtId="3" fontId="117" fillId="4" borderId="19" xfId="0" applyNumberFormat="1" applyFont="1" applyFill="1" applyBorder="1" applyAlignment="1">
      <alignment horizontal="center" vertical="center" wrapText="1"/>
    </xf>
    <xf numFmtId="3" fontId="118" fillId="4" borderId="21" xfId="0" applyNumberFormat="1" applyFont="1" applyFill="1" applyBorder="1" applyAlignment="1">
      <alignment horizontal="center" vertical="center" wrapText="1"/>
    </xf>
    <xf numFmtId="0" fontId="30" fillId="0" borderId="0" xfId="4" applyNumberFormat="1" applyFont="1" applyBorder="1" applyProtection="1"/>
    <xf numFmtId="3" fontId="115" fillId="3" borderId="52" xfId="0" applyNumberFormat="1" applyFont="1" applyFill="1" applyBorder="1" applyAlignment="1">
      <alignment horizontal="right" indent="1"/>
    </xf>
    <xf numFmtId="3" fontId="115" fillId="3" borderId="13" xfId="0" applyNumberFormat="1" applyFont="1" applyFill="1" applyBorder="1" applyAlignment="1">
      <alignment horizontal="right" indent="1"/>
    </xf>
    <xf numFmtId="3" fontId="115" fillId="2" borderId="52" xfId="0" applyNumberFormat="1" applyFont="1" applyFill="1" applyBorder="1" applyAlignment="1">
      <alignment horizontal="right" indent="1"/>
    </xf>
    <xf numFmtId="3" fontId="115" fillId="2" borderId="13" xfId="0" applyNumberFormat="1" applyFont="1" applyFill="1" applyBorder="1" applyAlignment="1">
      <alignment horizontal="right" indent="1"/>
    </xf>
    <xf numFmtId="0" fontId="30" fillId="0" borderId="0" xfId="4" applyNumberFormat="1" applyFont="1" applyBorder="1" applyAlignment="1" applyProtection="1">
      <alignment horizontal="center" vertical="center"/>
    </xf>
    <xf numFmtId="0" fontId="119" fillId="2" borderId="0" xfId="0" applyFont="1" applyFill="1" applyAlignment="1">
      <alignment vertical="top" wrapText="1"/>
    </xf>
    <xf numFmtId="0" fontId="120" fillId="2" borderId="0" xfId="0" applyFont="1" applyFill="1" applyAlignment="1">
      <alignment horizontal="left" vertical="center"/>
    </xf>
    <xf numFmtId="0" fontId="121" fillId="2" borderId="0" xfId="0" applyFont="1" applyFill="1" applyAlignment="1">
      <alignment vertical="center" wrapText="1"/>
    </xf>
    <xf numFmtId="3" fontId="122" fillId="4" borderId="21" xfId="0" applyNumberFormat="1" applyFont="1" applyFill="1" applyBorder="1" applyAlignment="1">
      <alignment horizontal="center" vertical="center" wrapText="1"/>
    </xf>
    <xf numFmtId="3" fontId="122" fillId="4" borderId="18" xfId="0" applyNumberFormat="1" applyFont="1" applyFill="1" applyBorder="1" applyAlignment="1">
      <alignment horizontal="center" vertical="center" wrapText="1"/>
    </xf>
    <xf numFmtId="3" fontId="122" fillId="4" borderId="19" xfId="0" applyNumberFormat="1" applyFont="1" applyFill="1" applyBorder="1" applyAlignment="1">
      <alignment horizontal="center" vertical="center" wrapText="1"/>
    </xf>
    <xf numFmtId="3" fontId="122" fillId="4" borderId="20" xfId="0" applyNumberFormat="1" applyFont="1" applyFill="1" applyBorder="1" applyAlignment="1">
      <alignment horizontal="center" vertical="center" wrapText="1"/>
    </xf>
    <xf numFmtId="0" fontId="23" fillId="0" borderId="0" xfId="4" applyNumberFormat="1" applyFont="1" applyBorder="1" applyProtection="1"/>
    <xf numFmtId="3" fontId="120" fillId="3" borderId="52" xfId="0" applyNumberFormat="1" applyFont="1" applyFill="1" applyBorder="1" applyAlignment="1">
      <alignment horizontal="right" indent="1"/>
    </xf>
    <xf numFmtId="3" fontId="120" fillId="3" borderId="13" xfId="0" applyNumberFormat="1" applyFont="1" applyFill="1" applyBorder="1" applyAlignment="1">
      <alignment horizontal="right" indent="1"/>
    </xf>
    <xf numFmtId="3" fontId="120" fillId="3" borderId="14" xfId="0" applyNumberFormat="1" applyFont="1" applyFill="1" applyBorder="1" applyAlignment="1">
      <alignment horizontal="right" indent="1"/>
    </xf>
    <xf numFmtId="3" fontId="120" fillId="2" borderId="52" xfId="0" applyNumberFormat="1" applyFont="1" applyFill="1" applyBorder="1" applyAlignment="1">
      <alignment horizontal="right" indent="1"/>
    </xf>
    <xf numFmtId="3" fontId="120" fillId="2" borderId="13" xfId="0" applyNumberFormat="1" applyFont="1" applyFill="1" applyBorder="1" applyAlignment="1">
      <alignment horizontal="right" indent="1"/>
    </xf>
    <xf numFmtId="3" fontId="120" fillId="2" borderId="14" xfId="0" applyNumberFormat="1" applyFont="1" applyFill="1" applyBorder="1" applyAlignment="1">
      <alignment horizontal="right" indent="1"/>
    </xf>
    <xf numFmtId="0" fontId="23" fillId="0" borderId="0" xfId="4" applyNumberFormat="1" applyFont="1" applyBorder="1" applyAlignment="1" applyProtection="1">
      <alignment horizontal="center" vertical="center"/>
    </xf>
    <xf numFmtId="49" fontId="73" fillId="3" borderId="0" xfId="0" applyNumberFormat="1" applyFont="1" applyFill="1" applyBorder="1" applyAlignment="1">
      <alignment vertical="center"/>
    </xf>
    <xf numFmtId="49" fontId="113" fillId="2" borderId="59" xfId="0" applyNumberFormat="1" applyFont="1" applyFill="1" applyBorder="1" applyAlignment="1">
      <alignment horizontal="left"/>
    </xf>
    <xf numFmtId="49" fontId="73" fillId="2" borderId="70" xfId="0" applyNumberFormat="1" applyFont="1" applyFill="1" applyBorder="1" applyAlignment="1">
      <alignment horizontal="left" vertical="center"/>
    </xf>
    <xf numFmtId="0" fontId="73" fillId="2" borderId="59" xfId="0" applyFont="1" applyFill="1" applyBorder="1" applyAlignment="1">
      <alignment horizontal="left" vertical="center"/>
    </xf>
    <xf numFmtId="0" fontId="66" fillId="2" borderId="71" xfId="0" applyFont="1" applyFill="1" applyBorder="1" applyAlignment="1">
      <alignment horizontal="left"/>
    </xf>
    <xf numFmtId="49" fontId="73" fillId="2" borderId="70" xfId="0" applyNumberFormat="1" applyFont="1" applyFill="1" applyBorder="1" applyAlignment="1">
      <alignment vertical="center"/>
    </xf>
    <xf numFmtId="0" fontId="66" fillId="2" borderId="71" xfId="0" applyFont="1" applyFill="1" applyBorder="1" applyAlignment="1"/>
    <xf numFmtId="0" fontId="66" fillId="0" borderId="59" xfId="0" applyFont="1" applyBorder="1" applyAlignment="1"/>
    <xf numFmtId="0" fontId="73" fillId="2" borderId="59" xfId="0" applyFont="1" applyFill="1" applyBorder="1" applyAlignment="1">
      <alignment vertical="center"/>
    </xf>
    <xf numFmtId="0" fontId="66" fillId="2" borderId="59" xfId="0" applyFont="1" applyFill="1" applyBorder="1" applyAlignment="1"/>
    <xf numFmtId="0" fontId="84" fillId="0" borderId="59" xfId="0" applyFont="1" applyBorder="1"/>
    <xf numFmtId="3" fontId="118" fillId="4" borderId="7" xfId="0" applyNumberFormat="1" applyFont="1" applyFill="1" applyBorder="1" applyAlignment="1">
      <alignment horizontal="center" vertical="center" wrapText="1"/>
    </xf>
    <xf numFmtId="3" fontId="118" fillId="4" borderId="4" xfId="0" applyNumberFormat="1" applyFont="1" applyFill="1" applyBorder="1" applyAlignment="1">
      <alignment horizontal="center" vertical="center" wrapText="1"/>
    </xf>
    <xf numFmtId="3" fontId="118" fillId="4" borderId="3" xfId="0" applyNumberFormat="1" applyFont="1" applyFill="1" applyBorder="1" applyAlignment="1">
      <alignment horizontal="center" vertical="center" wrapText="1"/>
    </xf>
    <xf numFmtId="3" fontId="118" fillId="4" borderId="17" xfId="0" applyNumberFormat="1" applyFont="1" applyFill="1" applyBorder="1" applyAlignment="1">
      <alignment horizontal="center" vertical="center" wrapText="1"/>
    </xf>
    <xf numFmtId="3" fontId="123" fillId="2" borderId="0" xfId="0" applyNumberFormat="1" applyFont="1" applyFill="1" applyBorder="1" applyAlignment="1">
      <alignment horizontal="right"/>
    </xf>
    <xf numFmtId="3" fontId="124" fillId="2" borderId="33" xfId="0" applyNumberFormat="1" applyFont="1" applyFill="1" applyBorder="1" applyAlignment="1">
      <alignment horizontal="right" vertical="center" indent="1"/>
    </xf>
    <xf numFmtId="3" fontId="124" fillId="2" borderId="32" xfId="0" applyNumberFormat="1" applyFont="1" applyFill="1" applyBorder="1" applyAlignment="1">
      <alignment horizontal="right" vertical="center" indent="1"/>
    </xf>
    <xf numFmtId="3" fontId="124" fillId="2" borderId="23" xfId="0" applyNumberFormat="1" applyFont="1" applyFill="1" applyBorder="1" applyAlignment="1">
      <alignment horizontal="right" vertical="center" indent="1"/>
    </xf>
    <xf numFmtId="3" fontId="124" fillId="2" borderId="13" xfId="0" applyNumberFormat="1" applyFont="1" applyFill="1" applyBorder="1" applyAlignment="1">
      <alignment horizontal="right" vertical="center" indent="1"/>
    </xf>
    <xf numFmtId="3" fontId="124" fillId="3" borderId="35" xfId="0" applyNumberFormat="1" applyFont="1" applyFill="1" applyBorder="1" applyAlignment="1">
      <alignment horizontal="right" vertical="center" indent="1"/>
    </xf>
    <xf numFmtId="3" fontId="124" fillId="3" borderId="74" xfId="0" applyNumberFormat="1" applyFont="1" applyFill="1" applyBorder="1" applyAlignment="1">
      <alignment horizontal="right" vertical="center" indent="1"/>
    </xf>
    <xf numFmtId="3" fontId="124" fillId="3" borderId="0" xfId="0" applyNumberFormat="1" applyFont="1" applyFill="1" applyBorder="1" applyAlignment="1">
      <alignment horizontal="right" vertical="center" indent="1"/>
    </xf>
    <xf numFmtId="3" fontId="124" fillId="3" borderId="75" xfId="0" applyNumberFormat="1" applyFont="1" applyFill="1" applyBorder="1" applyAlignment="1">
      <alignment horizontal="right" vertical="center" indent="1"/>
    </xf>
    <xf numFmtId="3" fontId="118" fillId="4" borderId="18" xfId="0" applyNumberFormat="1" applyFont="1" applyFill="1" applyBorder="1" applyAlignment="1">
      <alignment horizontal="right" vertical="center" wrapText="1" indent="1"/>
    </xf>
    <xf numFmtId="3" fontId="118" fillId="4" borderId="21" xfId="0" applyNumberFormat="1" applyFont="1" applyFill="1" applyBorder="1" applyAlignment="1">
      <alignment horizontal="right" vertical="center" wrapText="1" indent="1"/>
    </xf>
    <xf numFmtId="3" fontId="125" fillId="2" borderId="0" xfId="0" applyNumberFormat="1" applyFont="1" applyFill="1" applyBorder="1" applyAlignment="1">
      <alignment horizontal="right" vertical="center" indent="1"/>
    </xf>
    <xf numFmtId="3" fontId="30" fillId="2" borderId="72" xfId="0" applyNumberFormat="1" applyFont="1" applyFill="1" applyBorder="1" applyAlignment="1">
      <alignment horizontal="right" vertical="center" indent="1"/>
    </xf>
    <xf numFmtId="3" fontId="30" fillId="2" borderId="33" xfId="0" applyNumberFormat="1" applyFont="1" applyFill="1" applyBorder="1" applyAlignment="1">
      <alignment horizontal="right" vertical="center" indent="1"/>
    </xf>
    <xf numFmtId="3" fontId="30" fillId="2" borderId="32" xfId="0" applyNumberFormat="1" applyFont="1" applyFill="1" applyBorder="1" applyAlignment="1">
      <alignment horizontal="right" vertical="center" indent="1"/>
    </xf>
    <xf numFmtId="3" fontId="30" fillId="2" borderId="34" xfId="0" applyNumberFormat="1" applyFont="1" applyFill="1" applyBorder="1" applyAlignment="1">
      <alignment horizontal="right" vertical="center" indent="1"/>
    </xf>
    <xf numFmtId="3" fontId="30" fillId="3" borderId="35" xfId="0" applyNumberFormat="1" applyFont="1" applyFill="1" applyBorder="1" applyAlignment="1">
      <alignment horizontal="right" vertical="center" indent="1"/>
    </xf>
    <xf numFmtId="3" fontId="30" fillId="3" borderId="37" xfId="0" applyNumberFormat="1" applyFont="1" applyFill="1" applyBorder="1" applyAlignment="1">
      <alignment horizontal="right" vertical="center" indent="1"/>
    </xf>
    <xf numFmtId="3" fontId="30" fillId="3" borderId="74" xfId="0" applyNumberFormat="1" applyFont="1" applyFill="1" applyBorder="1" applyAlignment="1">
      <alignment horizontal="right" vertical="center" indent="1"/>
    </xf>
    <xf numFmtId="3" fontId="30" fillId="2" borderId="14" xfId="0" applyNumberFormat="1" applyFont="1" applyFill="1" applyBorder="1" applyAlignment="1">
      <alignment horizontal="right" vertical="center" indent="1"/>
    </xf>
    <xf numFmtId="0" fontId="126" fillId="0" borderId="0" xfId="0" applyFont="1" applyBorder="1"/>
    <xf numFmtId="3" fontId="115" fillId="2" borderId="0" xfId="0" applyNumberFormat="1" applyFont="1" applyFill="1" applyBorder="1" applyAlignment="1">
      <alignment horizontal="right" vertical="center"/>
    </xf>
    <xf numFmtId="0" fontId="115" fillId="2" borderId="0" xfId="0" applyFont="1" applyFill="1" applyBorder="1" applyAlignment="1">
      <alignment horizontal="left" vertical="center"/>
    </xf>
    <xf numFmtId="0" fontId="127" fillId="0" borderId="0" xfId="0" applyFont="1"/>
    <xf numFmtId="1" fontId="78" fillId="2" borderId="0" xfId="4" applyNumberFormat="1" applyFont="1" applyFill="1" applyBorder="1" applyAlignment="1" applyProtection="1">
      <alignment vertical="center"/>
    </xf>
    <xf numFmtId="1" fontId="78" fillId="2" borderId="0" xfId="4" applyNumberFormat="1" applyFont="1" applyFill="1" applyBorder="1" applyAlignment="1" applyProtection="1">
      <alignment horizontal="left" vertical="center"/>
    </xf>
    <xf numFmtId="0" fontId="128" fillId="0" borderId="0" xfId="0" applyFont="1" applyBorder="1"/>
    <xf numFmtId="0" fontId="129" fillId="0" borderId="0" xfId="0" applyFont="1" applyBorder="1" applyAlignment="1">
      <alignment vertical="top"/>
    </xf>
    <xf numFmtId="0" fontId="129" fillId="0" borderId="0" xfId="0" applyFont="1" applyBorder="1" applyAlignment="1">
      <alignment horizontal="right" vertical="top" indent="1"/>
    </xf>
    <xf numFmtId="3" fontId="128" fillId="0" borderId="0" xfId="0" applyNumberFormat="1" applyFont="1" applyAlignment="1">
      <alignment horizontal="right" indent="1"/>
    </xf>
    <xf numFmtId="3" fontId="130" fillId="0" borderId="0" xfId="0" applyNumberFormat="1" applyFont="1" applyAlignment="1">
      <alignment horizontal="right" indent="1"/>
    </xf>
    <xf numFmtId="0" fontId="128" fillId="0" borderId="0" xfId="0" applyFont="1"/>
    <xf numFmtId="3" fontId="115" fillId="2" borderId="0" xfId="4" applyNumberFormat="1" applyFont="1" applyFill="1" applyBorder="1" applyAlignment="1" applyProtection="1">
      <alignment horizontal="left"/>
    </xf>
    <xf numFmtId="3" fontId="118" fillId="4" borderId="6" xfId="4" applyNumberFormat="1" applyFont="1" applyFill="1" applyBorder="1" applyAlignment="1" applyProtection="1">
      <alignment horizontal="center" vertical="center" wrapText="1"/>
    </xf>
    <xf numFmtId="3" fontId="118" fillId="4" borderId="4" xfId="4" applyNumberFormat="1" applyFont="1" applyFill="1" applyBorder="1" applyAlignment="1" applyProtection="1">
      <alignment horizontal="center" vertical="center" wrapText="1"/>
    </xf>
    <xf numFmtId="3" fontId="118" fillId="2" borderId="0" xfId="4" applyNumberFormat="1" applyFont="1" applyFill="1" applyBorder="1" applyAlignment="1" applyProtection="1">
      <alignment horizontal="center" vertical="center"/>
    </xf>
    <xf numFmtId="3" fontId="115" fillId="2" borderId="0" xfId="0" applyNumberFormat="1" applyFont="1" applyFill="1" applyBorder="1" applyAlignment="1">
      <alignment horizontal="right" vertical="center" indent="1"/>
    </xf>
    <xf numFmtId="3" fontId="127" fillId="0" borderId="0" xfId="0" applyNumberFormat="1" applyFont="1"/>
    <xf numFmtId="3" fontId="120" fillId="2" borderId="0" xfId="4" applyNumberFormat="1" applyFont="1" applyFill="1" applyBorder="1" applyAlignment="1" applyProtection="1">
      <alignment horizontal="left"/>
    </xf>
    <xf numFmtId="3" fontId="131" fillId="4" borderId="65" xfId="4" applyNumberFormat="1" applyFont="1" applyFill="1" applyBorder="1" applyAlignment="1" applyProtection="1">
      <alignment horizontal="center" vertical="center" wrapText="1"/>
    </xf>
    <xf numFmtId="3" fontId="131" fillId="4" borderId="3" xfId="4" applyNumberFormat="1" applyFont="1" applyFill="1" applyBorder="1" applyAlignment="1" applyProtection="1">
      <alignment horizontal="center" vertical="center" wrapText="1"/>
    </xf>
    <xf numFmtId="3" fontId="131" fillId="2" borderId="17" xfId="4" applyNumberFormat="1" applyFont="1" applyFill="1" applyBorder="1" applyAlignment="1" applyProtection="1">
      <alignment horizontal="center" vertical="center"/>
    </xf>
    <xf numFmtId="3" fontId="131" fillId="2" borderId="0" xfId="4" applyNumberFormat="1" applyFont="1" applyFill="1" applyBorder="1" applyAlignment="1" applyProtection="1">
      <alignment horizontal="center" vertical="center"/>
    </xf>
    <xf numFmtId="3" fontId="23" fillId="3" borderId="17" xfId="4" applyNumberFormat="1" applyFont="1" applyFill="1" applyBorder="1" applyAlignment="1" applyProtection="1">
      <alignment horizontal="right" vertical="center" indent="1"/>
    </xf>
    <xf numFmtId="3" fontId="120" fillId="2" borderId="0" xfId="0" applyNumberFormat="1" applyFont="1" applyFill="1" applyBorder="1" applyAlignment="1">
      <alignment horizontal="right" vertical="center" indent="1"/>
    </xf>
    <xf numFmtId="0" fontId="120" fillId="2" borderId="0" xfId="0" applyFont="1" applyFill="1" applyBorder="1" applyAlignment="1">
      <alignment horizontal="left"/>
    </xf>
    <xf numFmtId="3" fontId="0" fillId="0" borderId="0" xfId="0" applyNumberFormat="1" applyFont="1"/>
    <xf numFmtId="1" fontId="78" fillId="2" borderId="0" xfId="0" applyNumberFormat="1" applyFont="1" applyFill="1" applyAlignment="1">
      <alignment vertical="center"/>
    </xf>
    <xf numFmtId="49" fontId="132" fillId="2" borderId="0" xfId="0" applyNumberFormat="1" applyFont="1" applyFill="1" applyAlignment="1">
      <alignment vertical="center"/>
    </xf>
    <xf numFmtId="49" fontId="132" fillId="2" borderId="0" xfId="0" applyNumberFormat="1" applyFont="1" applyFill="1" applyBorder="1" applyAlignment="1">
      <alignment vertical="center"/>
    </xf>
    <xf numFmtId="169" fontId="78" fillId="2" borderId="0" xfId="0" applyNumberFormat="1" applyFont="1" applyFill="1" applyAlignment="1">
      <alignment horizontal="left" vertical="top"/>
    </xf>
    <xf numFmtId="169" fontId="78" fillId="2" borderId="0" xfId="0" applyNumberFormat="1" applyFont="1" applyFill="1" applyAlignment="1">
      <alignment horizontal="left" vertical="center"/>
    </xf>
    <xf numFmtId="169" fontId="78" fillId="2" borderId="0" xfId="0" applyNumberFormat="1" applyFont="1" applyFill="1" applyAlignment="1">
      <alignment vertical="center"/>
    </xf>
    <xf numFmtId="49" fontId="133" fillId="2" borderId="0" xfId="0" applyNumberFormat="1" applyFont="1" applyFill="1" applyBorder="1" applyAlignment="1">
      <alignment horizontal="right" vertical="top" wrapText="1"/>
    </xf>
    <xf numFmtId="0" fontId="74" fillId="3" borderId="0" xfId="0" applyFont="1" applyFill="1" applyBorder="1" applyAlignment="1">
      <alignment horizontal="right" vertical="center" indent="1"/>
    </xf>
    <xf numFmtId="0" fontId="74" fillId="3" borderId="26" xfId="0" applyFont="1" applyFill="1" applyBorder="1" applyAlignment="1">
      <alignment horizontal="right" vertical="center" indent="1"/>
    </xf>
    <xf numFmtId="0" fontId="73" fillId="3" borderId="0" xfId="0" applyFont="1" applyFill="1" applyBorder="1" applyAlignment="1">
      <alignment horizontal="right" vertical="center" indent="1"/>
    </xf>
    <xf numFmtId="3" fontId="68" fillId="4" borderId="78" xfId="4" applyNumberFormat="1" applyFont="1" applyFill="1" applyBorder="1" applyAlignment="1" applyProtection="1">
      <alignment horizontal="center" vertical="center" wrapText="1"/>
    </xf>
    <xf numFmtId="3" fontId="118" fillId="4" borderId="68" xfId="4" applyNumberFormat="1" applyFont="1" applyFill="1" applyBorder="1" applyAlignment="1" applyProtection="1">
      <alignment horizontal="center" vertical="center" wrapText="1"/>
    </xf>
    <xf numFmtId="3" fontId="68" fillId="4" borderId="68" xfId="4" applyNumberFormat="1" applyFont="1" applyFill="1" applyBorder="1" applyAlignment="1" applyProtection="1">
      <alignment horizontal="center" vertical="center" wrapText="1"/>
    </xf>
    <xf numFmtId="49" fontId="69" fillId="4" borderId="8" xfId="0" applyNumberFormat="1" applyFont="1" applyFill="1" applyBorder="1" applyAlignment="1">
      <alignment horizontal="left"/>
    </xf>
    <xf numFmtId="3" fontId="67" fillId="4" borderId="79" xfId="0" applyNumberFormat="1" applyFont="1" applyFill="1" applyBorder="1" applyAlignment="1">
      <alignment horizontal="right" indent="1"/>
    </xf>
    <xf numFmtId="0" fontId="77" fillId="2" borderId="0" xfId="0" applyFont="1" applyFill="1" applyAlignment="1">
      <alignment horizontal="center" vertical="center" wrapText="1"/>
    </xf>
    <xf numFmtId="0" fontId="79" fillId="2" borderId="0" xfId="0" applyFont="1" applyFill="1" applyAlignment="1">
      <alignment horizontal="center" vertical="center" wrapText="1"/>
    </xf>
    <xf numFmtId="49" fontId="134" fillId="2" borderId="0" xfId="0" applyNumberFormat="1" applyFont="1" applyFill="1" applyBorder="1" applyAlignment="1"/>
    <xf numFmtId="3" fontId="115" fillId="0" borderId="13" xfId="0" applyNumberFormat="1" applyFont="1" applyBorder="1" applyAlignment="1">
      <alignment horizontal="right" indent="1"/>
    </xf>
    <xf numFmtId="3" fontId="30" fillId="0" borderId="0" xfId="4" applyNumberFormat="1" applyFont="1" applyBorder="1" applyAlignment="1" applyProtection="1">
      <alignment horizontal="right" indent="1"/>
    </xf>
    <xf numFmtId="3" fontId="135" fillId="2" borderId="0" xfId="0" applyNumberFormat="1" applyFont="1" applyFill="1" applyBorder="1" applyAlignment="1">
      <alignment horizontal="right" indent="1"/>
    </xf>
    <xf numFmtId="49" fontId="134" fillId="2" borderId="17" xfId="0" applyNumberFormat="1" applyFont="1" applyFill="1" applyBorder="1" applyAlignment="1"/>
    <xf numFmtId="3" fontId="115" fillId="3" borderId="14" xfId="0" applyNumberFormat="1" applyFont="1" applyFill="1" applyBorder="1" applyAlignment="1">
      <alignment horizontal="right" indent="1"/>
    </xf>
    <xf numFmtId="3" fontId="115" fillId="0" borderId="52" xfId="0" applyNumberFormat="1" applyFont="1" applyBorder="1" applyAlignment="1">
      <alignment horizontal="right" indent="1"/>
    </xf>
    <xf numFmtId="3" fontId="115" fillId="0" borderId="14" xfId="0" applyNumberFormat="1" applyFont="1" applyBorder="1" applyAlignment="1">
      <alignment horizontal="right" indent="1"/>
    </xf>
    <xf numFmtId="3" fontId="30" fillId="0" borderId="17" xfId="4" applyNumberFormat="1" applyFont="1" applyBorder="1" applyAlignment="1" applyProtection="1">
      <alignment horizontal="right" indent="1"/>
    </xf>
    <xf numFmtId="3" fontId="135" fillId="2" borderId="17" xfId="0" applyNumberFormat="1" applyFont="1" applyFill="1" applyBorder="1" applyAlignment="1">
      <alignment horizontal="right" indent="1"/>
    </xf>
    <xf numFmtId="3" fontId="136" fillId="2" borderId="0" xfId="0" applyNumberFormat="1" applyFont="1" applyFill="1" applyBorder="1" applyAlignment="1">
      <alignment horizontal="right" vertical="center" indent="1"/>
    </xf>
    <xf numFmtId="0" fontId="115" fillId="2" borderId="0" xfId="0" applyFont="1" applyFill="1" applyBorder="1" applyAlignment="1">
      <alignment horizontal="left"/>
    </xf>
    <xf numFmtId="3" fontId="114" fillId="2" borderId="0" xfId="0" applyNumberFormat="1" applyFont="1" applyFill="1" applyAlignment="1">
      <alignment horizontal="right" vertical="center" wrapText="1" indent="1"/>
    </xf>
    <xf numFmtId="3" fontId="116" fillId="2" borderId="0" xfId="0" applyNumberFormat="1" applyFont="1" applyFill="1" applyAlignment="1">
      <alignment horizontal="right" vertical="center" wrapText="1" indent="1"/>
    </xf>
    <xf numFmtId="3" fontId="134" fillId="2" borderId="0" xfId="0" applyNumberFormat="1" applyFont="1" applyFill="1" applyAlignment="1">
      <alignment horizontal="right" vertical="center" indent="1"/>
    </xf>
    <xf numFmtId="3" fontId="30" fillId="0" borderId="0" xfId="4" applyNumberFormat="1" applyFont="1" applyBorder="1" applyAlignment="1" applyProtection="1">
      <alignment horizontal="right" vertical="center" indent="1"/>
    </xf>
    <xf numFmtId="3" fontId="115" fillId="2" borderId="0" xfId="0" applyNumberFormat="1" applyFont="1" applyFill="1" applyAlignment="1">
      <alignment horizontal="right" vertical="center" indent="1"/>
    </xf>
    <xf numFmtId="3" fontId="134" fillId="2" borderId="17" xfId="0" applyNumberFormat="1" applyFont="1" applyFill="1" applyBorder="1" applyAlignment="1">
      <alignment horizontal="right" vertical="center" indent="1"/>
    </xf>
    <xf numFmtId="3" fontId="115" fillId="3" borderId="52" xfId="0" applyNumberFormat="1" applyFont="1" applyFill="1" applyBorder="1" applyAlignment="1">
      <alignment horizontal="right" vertical="center" indent="1"/>
    </xf>
    <xf numFmtId="3" fontId="115" fillId="2" borderId="52" xfId="0" applyNumberFormat="1" applyFont="1" applyFill="1" applyBorder="1" applyAlignment="1">
      <alignment horizontal="right" vertical="center" indent="1"/>
    </xf>
    <xf numFmtId="0" fontId="124" fillId="3" borderId="23" xfId="4" applyNumberFormat="1" applyFont="1" applyFill="1" applyBorder="1" applyAlignment="1" applyProtection="1">
      <alignment horizontal="right" indent="1"/>
    </xf>
    <xf numFmtId="0" fontId="124" fillId="2" borderId="23" xfId="4" applyNumberFormat="1" applyFont="1" applyFill="1" applyBorder="1" applyAlignment="1" applyProtection="1">
      <alignment horizontal="right" indent="1"/>
    </xf>
    <xf numFmtId="49" fontId="119" fillId="2" borderId="0" xfId="4" applyNumberFormat="1" applyFont="1" applyFill="1" applyBorder="1" applyAlignment="1" applyProtection="1">
      <alignment vertical="center"/>
    </xf>
    <xf numFmtId="3" fontId="74" fillId="3" borderId="52" xfId="0" applyNumberFormat="1" applyFont="1" applyFill="1" applyBorder="1" applyAlignment="1">
      <alignment horizontal="right" vertical="center" indent="1"/>
    </xf>
    <xf numFmtId="3" fontId="74" fillId="2" borderId="52" xfId="0" applyNumberFormat="1" applyFont="1" applyFill="1" applyBorder="1" applyAlignment="1">
      <alignment horizontal="right" vertical="center" indent="1"/>
    </xf>
    <xf numFmtId="3" fontId="7" fillId="3" borderId="52" xfId="0" applyNumberFormat="1" applyFont="1" applyFill="1" applyBorder="1" applyAlignment="1">
      <alignment horizontal="right" vertical="center" indent="1"/>
    </xf>
    <xf numFmtId="3" fontId="7" fillId="3" borderId="13" xfId="0" applyNumberFormat="1" applyFont="1" applyFill="1" applyBorder="1" applyAlignment="1">
      <alignment horizontal="right" vertical="center" indent="1"/>
    </xf>
    <xf numFmtId="3" fontId="7" fillId="3" borderId="14" xfId="0" applyNumberFormat="1" applyFont="1" applyFill="1" applyBorder="1" applyAlignment="1">
      <alignment horizontal="right" vertical="center" indent="1"/>
    </xf>
    <xf numFmtId="3" fontId="74" fillId="2" borderId="54" xfId="0" applyNumberFormat="1" applyFont="1" applyFill="1" applyBorder="1" applyAlignment="1">
      <alignment horizontal="right" vertical="center" indent="1"/>
    </xf>
    <xf numFmtId="49" fontId="74" fillId="2" borderId="0" xfId="0" applyNumberFormat="1" applyFont="1" applyFill="1" applyBorder="1" applyAlignment="1">
      <alignment vertical="top" wrapText="1"/>
    </xf>
    <xf numFmtId="49" fontId="82" fillId="2" borderId="0" xfId="0" applyNumberFormat="1" applyFont="1" applyFill="1" applyBorder="1" applyAlignment="1">
      <alignment horizontal="center" vertical="top"/>
    </xf>
    <xf numFmtId="3" fontId="66" fillId="2" borderId="0" xfId="0" applyNumberFormat="1" applyFont="1" applyFill="1" applyAlignment="1">
      <alignment horizontal="center"/>
    </xf>
    <xf numFmtId="3" fontId="74" fillId="2" borderId="0" xfId="0" applyNumberFormat="1" applyFont="1" applyFill="1" applyBorder="1" applyAlignment="1">
      <alignment horizontal="center" vertical="center"/>
    </xf>
    <xf numFmtId="3" fontId="0" fillId="0" borderId="17" xfId="0" applyNumberFormat="1" applyBorder="1" applyAlignment="1">
      <alignment horizontal="center"/>
    </xf>
    <xf numFmtId="3" fontId="7" fillId="3" borderId="13" xfId="0" applyNumberFormat="1" applyFont="1" applyFill="1" applyBorder="1" applyAlignment="1">
      <alignment horizontal="right" indent="1"/>
    </xf>
    <xf numFmtId="0" fontId="73" fillId="2" borderId="0" xfId="0" applyFont="1" applyFill="1" applyBorder="1" applyAlignment="1">
      <alignment horizontal="left"/>
    </xf>
    <xf numFmtId="0" fontId="7" fillId="2" borderId="0" xfId="0" applyFont="1" applyFill="1" applyAlignment="1">
      <alignment horizontal="left"/>
    </xf>
    <xf numFmtId="3" fontId="59" fillId="0" borderId="0" xfId="0" applyNumberFormat="1" applyFont="1" applyAlignment="1">
      <alignment horizontal="center"/>
    </xf>
    <xf numFmtId="3" fontId="59" fillId="0" borderId="17" xfId="0" applyNumberFormat="1" applyFont="1" applyBorder="1" applyAlignment="1">
      <alignment horizontal="center"/>
    </xf>
    <xf numFmtId="3" fontId="137" fillId="2" borderId="5" xfId="0" applyNumberFormat="1" applyFont="1" applyFill="1" applyBorder="1" applyAlignment="1">
      <alignment horizontal="right"/>
    </xf>
    <xf numFmtId="3" fontId="137" fillId="2" borderId="0" xfId="0" applyNumberFormat="1" applyFont="1" applyFill="1" applyBorder="1" applyAlignment="1">
      <alignment horizontal="right"/>
    </xf>
    <xf numFmtId="3" fontId="137" fillId="2" borderId="17" xfId="0" applyNumberFormat="1" applyFont="1" applyFill="1" applyBorder="1" applyAlignment="1">
      <alignment horizontal="right"/>
    </xf>
    <xf numFmtId="3" fontId="138" fillId="2" borderId="5" xfId="0" applyNumberFormat="1" applyFont="1" applyFill="1" applyBorder="1" applyAlignment="1">
      <alignment horizontal="right"/>
    </xf>
    <xf numFmtId="49" fontId="73" fillId="2" borderId="0" xfId="0" applyNumberFormat="1" applyFont="1" applyFill="1" applyBorder="1" applyAlignment="1">
      <alignment horizontal="left" vertical="center"/>
    </xf>
    <xf numFmtId="0" fontId="74" fillId="2" borderId="26" xfId="0" applyFont="1" applyFill="1" applyBorder="1" applyAlignment="1">
      <alignment horizontal="right" vertical="center" indent="1"/>
    </xf>
    <xf numFmtId="0" fontId="74" fillId="2" borderId="0" xfId="0" applyFont="1" applyFill="1" applyBorder="1" applyAlignment="1">
      <alignment horizontal="right" vertical="center" indent="1"/>
    </xf>
    <xf numFmtId="0" fontId="73" fillId="2" borderId="0" xfId="0" applyFont="1" applyFill="1" applyBorder="1" applyAlignment="1">
      <alignment horizontal="right" vertical="center" indent="1"/>
    </xf>
    <xf numFmtId="49" fontId="69" fillId="4" borderId="18" xfId="0" applyNumberFormat="1" applyFont="1" applyFill="1" applyBorder="1" applyAlignment="1">
      <alignment horizontal="center" vertical="center" wrapText="1"/>
    </xf>
    <xf numFmtId="49" fontId="1" fillId="2" borderId="34" xfId="4" applyNumberFormat="1" applyFont="1" applyFill="1" applyBorder="1" applyAlignment="1" applyProtection="1">
      <alignment horizontal="left" vertical="center"/>
    </xf>
    <xf numFmtId="49" fontId="1" fillId="2" borderId="14" xfId="4" applyNumberFormat="1" applyFont="1" applyFill="1" applyBorder="1" applyAlignment="1" applyProtection="1">
      <alignment horizontal="left" vertical="center"/>
    </xf>
    <xf numFmtId="49" fontId="23" fillId="2" borderId="34" xfId="4" applyNumberFormat="1" applyFont="1" applyFill="1" applyBorder="1" applyAlignment="1" applyProtection="1">
      <alignment horizontal="left" vertical="center"/>
    </xf>
    <xf numFmtId="49" fontId="23" fillId="2" borderId="14" xfId="4" applyNumberFormat="1" applyFont="1" applyFill="1" applyBorder="1" applyAlignment="1" applyProtection="1">
      <alignment horizontal="left" vertical="center"/>
    </xf>
    <xf numFmtId="0" fontId="91" fillId="2" borderId="0" xfId="0" applyFont="1" applyFill="1" applyAlignment="1">
      <alignment horizontal="center" vertical="center"/>
    </xf>
    <xf numFmtId="0" fontId="7" fillId="0" borderId="0" xfId="4" applyNumberFormat="1" applyFont="1" applyBorder="1" applyAlignment="1" applyProtection="1">
      <alignment horizontal="right" indent="1"/>
    </xf>
    <xf numFmtId="3" fontId="101" fillId="2" borderId="0" xfId="0" applyNumberFormat="1" applyFont="1" applyFill="1" applyBorder="1" applyAlignment="1">
      <alignment horizontal="right" vertical="top" wrapText="1" indent="1"/>
    </xf>
    <xf numFmtId="3" fontId="101" fillId="2" borderId="17" xfId="0" applyNumberFormat="1" applyFont="1" applyFill="1" applyBorder="1" applyAlignment="1">
      <alignment horizontal="right" vertical="top" wrapText="1" indent="1"/>
    </xf>
    <xf numFmtId="3" fontId="80" fillId="2" borderId="0" xfId="0" applyNumberFormat="1" applyFont="1" applyFill="1" applyAlignment="1">
      <alignment horizontal="right" indent="1"/>
    </xf>
    <xf numFmtId="0" fontId="80" fillId="2" borderId="0" xfId="0" applyFont="1" applyFill="1" applyAlignment="1">
      <alignment horizontal="right" indent="1"/>
    </xf>
    <xf numFmtId="0" fontId="7" fillId="0" borderId="17" xfId="4" applyNumberFormat="1" applyFont="1" applyBorder="1" applyAlignment="1" applyProtection="1">
      <alignment horizontal="right" indent="1"/>
    </xf>
    <xf numFmtId="3" fontId="139" fillId="2" borderId="0" xfId="0" applyNumberFormat="1" applyFont="1" applyFill="1" applyBorder="1" applyAlignment="1">
      <alignment horizontal="left" vertical="top" wrapText="1"/>
    </xf>
    <xf numFmtId="3" fontId="139" fillId="2" borderId="17" xfId="0" applyNumberFormat="1" applyFont="1" applyFill="1" applyBorder="1" applyAlignment="1">
      <alignment horizontal="left" vertical="top" wrapText="1"/>
    </xf>
    <xf numFmtId="3" fontId="140" fillId="2" borderId="0" xfId="0" applyNumberFormat="1" applyFont="1" applyFill="1" applyAlignment="1">
      <alignment horizontal="left"/>
    </xf>
    <xf numFmtId="49" fontId="66" fillId="3" borderId="81" xfId="0" applyNumberFormat="1" applyFont="1" applyFill="1" applyBorder="1" applyAlignment="1"/>
    <xf numFmtId="49" fontId="66" fillId="2" borderId="82" xfId="0" applyNumberFormat="1" applyFont="1" applyFill="1" applyBorder="1" applyAlignment="1"/>
    <xf numFmtId="165" fontId="109" fillId="8" borderId="67" xfId="4" applyNumberFormat="1" applyFont="1" applyFill="1" applyBorder="1" applyAlignment="1" applyProtection="1">
      <alignment horizontal="center" vertical="center"/>
    </xf>
    <xf numFmtId="164" fontId="109" fillId="8" borderId="67" xfId="4" applyFont="1" applyFill="1" applyBorder="1" applyAlignment="1" applyProtection="1">
      <alignment horizontal="center" vertical="center" wrapText="1"/>
    </xf>
    <xf numFmtId="167" fontId="109" fillId="8" borderId="83" xfId="4" applyNumberFormat="1" applyFont="1" applyFill="1" applyBorder="1" applyAlignment="1" applyProtection="1">
      <alignment horizontal="center" vertical="center"/>
    </xf>
    <xf numFmtId="0" fontId="1" fillId="0" borderId="0" xfId="0" applyFont="1"/>
    <xf numFmtId="0" fontId="141" fillId="2" borderId="0" xfId="0" applyFont="1" applyFill="1" applyAlignment="1">
      <alignment horizontal="left"/>
    </xf>
    <xf numFmtId="0" fontId="142" fillId="0" borderId="84" xfId="0" applyFont="1" applyBorder="1"/>
    <xf numFmtId="0" fontId="142" fillId="0" borderId="0" xfId="0" applyFont="1"/>
    <xf numFmtId="0" fontId="142" fillId="0" borderId="18" xfId="0" applyFont="1" applyBorder="1"/>
    <xf numFmtId="49" fontId="142" fillId="0" borderId="32" xfId="0" applyNumberFormat="1" applyFont="1" applyBorder="1" applyAlignment="1">
      <alignment horizontal="left" vertical="center"/>
    </xf>
    <xf numFmtId="49" fontId="142" fillId="0" borderId="35" xfId="0" applyNumberFormat="1" applyFont="1" applyBorder="1" applyAlignment="1">
      <alignment horizontal="left" vertical="center"/>
    </xf>
    <xf numFmtId="49" fontId="142" fillId="0" borderId="49" xfId="0" applyNumberFormat="1" applyFont="1" applyBorder="1" applyAlignment="1">
      <alignment horizontal="left" vertical="center"/>
    </xf>
    <xf numFmtId="3" fontId="143" fillId="0" borderId="32" xfId="0" applyNumberFormat="1" applyFont="1" applyBorder="1" applyAlignment="1">
      <alignment horizontal="right" vertical="center" indent="1"/>
    </xf>
    <xf numFmtId="3" fontId="143" fillId="0" borderId="33" xfId="0" applyNumberFormat="1" applyFont="1" applyBorder="1" applyAlignment="1">
      <alignment horizontal="right" vertical="center" indent="1"/>
    </xf>
    <xf numFmtId="3" fontId="143" fillId="0" borderId="49" xfId="0" applyNumberFormat="1" applyFont="1" applyBorder="1" applyAlignment="1">
      <alignment horizontal="right" vertical="center" indent="1"/>
    </xf>
    <xf numFmtId="3" fontId="143" fillId="0" borderId="50" xfId="0" applyNumberFormat="1" applyFont="1" applyBorder="1" applyAlignment="1">
      <alignment horizontal="right" vertical="center" indent="1"/>
    </xf>
    <xf numFmtId="49" fontId="144" fillId="2" borderId="0" xfId="4" applyNumberFormat="1" applyFont="1" applyFill="1" applyBorder="1" applyAlignment="1" applyProtection="1">
      <alignment vertical="center"/>
    </xf>
    <xf numFmtId="0" fontId="33" fillId="0" borderId="0" xfId="4" applyNumberFormat="1" applyFont="1" applyBorder="1" applyAlignment="1" applyProtection="1">
      <alignment horizontal="left" vertical="center" wrapText="1" indent="1"/>
    </xf>
    <xf numFmtId="3" fontId="145" fillId="4" borderId="60" xfId="0" applyNumberFormat="1" applyFont="1" applyFill="1" applyBorder="1" applyAlignment="1">
      <alignment horizontal="center" vertical="center" wrapText="1"/>
    </xf>
    <xf numFmtId="3" fontId="146" fillId="4" borderId="11" xfId="0" applyNumberFormat="1" applyFont="1" applyFill="1" applyBorder="1" applyAlignment="1">
      <alignment horizontal="center" vertical="center" wrapText="1"/>
    </xf>
    <xf numFmtId="3" fontId="146" fillId="4" borderId="12" xfId="0" applyNumberFormat="1" applyFont="1" applyFill="1" applyBorder="1" applyAlignment="1">
      <alignment horizontal="center" vertical="center" wrapText="1"/>
    </xf>
    <xf numFmtId="3" fontId="145" fillId="4" borderId="9" xfId="0" applyNumberFormat="1" applyFont="1" applyFill="1" applyBorder="1" applyAlignment="1">
      <alignment horizontal="center" vertical="center" wrapText="1"/>
    </xf>
    <xf numFmtId="3" fontId="145" fillId="4" borderId="10" xfId="0" applyNumberFormat="1" applyFont="1" applyFill="1" applyBorder="1" applyAlignment="1">
      <alignment horizontal="center" vertical="center" wrapText="1"/>
    </xf>
    <xf numFmtId="0" fontId="12" fillId="0" borderId="0" xfId="4" applyNumberFormat="1" applyFont="1" applyBorder="1" applyProtection="1"/>
    <xf numFmtId="49" fontId="12" fillId="0" borderId="0" xfId="4" applyNumberFormat="1" applyFont="1" applyBorder="1" applyAlignment="1" applyProtection="1">
      <alignment horizontal="justify"/>
    </xf>
    <xf numFmtId="0" fontId="147" fillId="0" borderId="0" xfId="0" applyFont="1"/>
    <xf numFmtId="49" fontId="12" fillId="0" borderId="0" xfId="4" applyNumberFormat="1" applyFont="1" applyBorder="1" applyAlignment="1" applyProtection="1">
      <alignment horizontal="left" indent="6"/>
    </xf>
    <xf numFmtId="49" fontId="12" fillId="0" borderId="0" xfId="4" applyNumberFormat="1" applyFont="1" applyBorder="1" applyAlignment="1" applyProtection="1">
      <alignment horizontal="left" vertical="top" wrapText="1" indent="6"/>
    </xf>
    <xf numFmtId="49" fontId="12" fillId="0" borderId="0" xfId="4" applyNumberFormat="1" applyFont="1" applyBorder="1" applyAlignment="1" applyProtection="1">
      <alignment horizontal="left" wrapText="1" indent="6"/>
    </xf>
    <xf numFmtId="49" fontId="12" fillId="0" borderId="0" xfId="4" applyNumberFormat="1" applyFont="1" applyBorder="1" applyProtection="1"/>
    <xf numFmtId="0" fontId="147" fillId="0" borderId="0" xfId="0" applyFont="1" applyAlignment="1">
      <alignment vertical="center"/>
    </xf>
    <xf numFmtId="0" fontId="148" fillId="0" borderId="0" xfId="0" applyFont="1"/>
    <xf numFmtId="0" fontId="2" fillId="6" borderId="0" xfId="4" applyNumberFormat="1" applyFont="1" applyFill="1" applyBorder="1" applyAlignment="1" applyProtection="1">
      <alignment vertical="center"/>
    </xf>
    <xf numFmtId="0" fontId="149" fillId="0" borderId="0" xfId="0" applyFont="1" applyAlignment="1">
      <alignment horizontal="justify" vertical="center"/>
    </xf>
    <xf numFmtId="0" fontId="150" fillId="0" borderId="0" xfId="0" applyFont="1" applyAlignment="1">
      <alignment vertical="center"/>
    </xf>
    <xf numFmtId="0" fontId="147" fillId="0" borderId="0" xfId="0" applyFont="1" applyAlignment="1">
      <alignment wrapText="1"/>
    </xf>
    <xf numFmtId="0" fontId="12" fillId="0" borderId="0" xfId="4" applyNumberFormat="1" applyFont="1" applyBorder="1" applyAlignment="1" applyProtection="1">
      <alignment horizontal="justify"/>
    </xf>
    <xf numFmtId="0" fontId="10" fillId="0" borderId="0" xfId="4" applyNumberFormat="1" applyFont="1" applyBorder="1" applyAlignment="1" applyProtection="1">
      <alignment horizontal="justify" vertical="top" wrapText="1"/>
    </xf>
    <xf numFmtId="0" fontId="12" fillId="0" borderId="0" xfId="4" applyNumberFormat="1" applyFont="1" applyBorder="1" applyAlignment="1" applyProtection="1">
      <alignment horizontal="justify" vertical="top" wrapText="1"/>
    </xf>
    <xf numFmtId="0" fontId="13" fillId="0" borderId="0" xfId="4" applyNumberFormat="1" applyFont="1" applyBorder="1" applyAlignment="1" applyProtection="1">
      <alignment horizontal="left" vertical="top"/>
    </xf>
    <xf numFmtId="0" fontId="151" fillId="0" borderId="0" xfId="0" applyFont="1"/>
    <xf numFmtId="0" fontId="39" fillId="0" borderId="0" xfId="4" applyNumberFormat="1" applyFont="1" applyBorder="1" applyAlignment="1" applyProtection="1">
      <alignment horizontal="left" vertical="top"/>
    </xf>
    <xf numFmtId="0" fontId="41" fillId="0" borderId="0" xfId="4" applyNumberFormat="1" applyFont="1" applyBorder="1" applyProtection="1"/>
    <xf numFmtId="49" fontId="13" fillId="0" borderId="0" xfId="4" applyNumberFormat="1" applyFont="1" applyBorder="1" applyAlignment="1" applyProtection="1">
      <alignment horizontal="center"/>
    </xf>
    <xf numFmtId="0" fontId="13" fillId="2" borderId="0" xfId="4" applyNumberFormat="1" applyFont="1" applyFill="1" applyBorder="1" applyAlignment="1" applyProtection="1">
      <alignment vertical="center" wrapText="1"/>
    </xf>
    <xf numFmtId="0" fontId="14" fillId="2" borderId="0" xfId="4" applyNumberFormat="1" applyFont="1" applyFill="1" applyBorder="1" applyAlignment="1" applyProtection="1">
      <alignment vertical="center"/>
    </xf>
    <xf numFmtId="0" fontId="14" fillId="0" borderId="0" xfId="4" applyNumberFormat="1" applyFont="1" applyBorder="1" applyAlignment="1" applyProtection="1">
      <alignment vertical="center"/>
    </xf>
    <xf numFmtId="0" fontId="14" fillId="2" borderId="0" xfId="0" applyFont="1" applyFill="1" applyAlignment="1">
      <alignment horizontal="left"/>
    </xf>
    <xf numFmtId="49" fontId="13" fillId="2" borderId="0" xfId="0" applyNumberFormat="1" applyFont="1" applyFill="1" applyAlignment="1">
      <alignment vertical="center"/>
    </xf>
    <xf numFmtId="3" fontId="13" fillId="2" borderId="0" xfId="0" applyNumberFormat="1" applyFont="1" applyFill="1" applyAlignment="1">
      <alignment horizontal="right" vertical="center" indent="1"/>
    </xf>
    <xf numFmtId="3" fontId="16" fillId="2" borderId="0" xfId="0" applyNumberFormat="1" applyFont="1" applyFill="1" applyAlignment="1">
      <alignment horizontal="right" vertical="center" indent="1"/>
    </xf>
    <xf numFmtId="0" fontId="14" fillId="0" borderId="0" xfId="0" applyFont="1" applyBorder="1"/>
    <xf numFmtId="0" fontId="14" fillId="0" borderId="0" xfId="0" applyFont="1"/>
    <xf numFmtId="3" fontId="13" fillId="2" borderId="0" xfId="0" applyNumberFormat="1" applyFont="1" applyFill="1" applyAlignment="1">
      <alignment vertical="center"/>
    </xf>
    <xf numFmtId="0" fontId="14" fillId="2" borderId="0" xfId="0" applyFont="1" applyFill="1" applyAlignment="1">
      <alignment horizontal="left" vertical="center"/>
    </xf>
    <xf numFmtId="49" fontId="13" fillId="2" borderId="0" xfId="0" applyNumberFormat="1" applyFont="1" applyFill="1" applyAlignment="1">
      <alignment horizontal="left" vertical="center"/>
    </xf>
    <xf numFmtId="3" fontId="14" fillId="0" borderId="0" xfId="0" applyNumberFormat="1" applyFont="1" applyAlignment="1">
      <alignment horizontal="right" vertical="center" indent="1"/>
    </xf>
    <xf numFmtId="0" fontId="41" fillId="0" borderId="0" xfId="0" applyFont="1" applyBorder="1"/>
    <xf numFmtId="0" fontId="41" fillId="0" borderId="0" xfId="0" applyFont="1"/>
    <xf numFmtId="0" fontId="39" fillId="0" borderId="0" xfId="0" applyFont="1" applyAlignment="1">
      <alignment vertical="center"/>
    </xf>
    <xf numFmtId="3" fontId="41" fillId="0" borderId="0" xfId="0" applyNumberFormat="1" applyFont="1" applyAlignment="1">
      <alignment vertical="center"/>
    </xf>
    <xf numFmtId="3" fontId="41" fillId="0" borderId="17" xfId="0" applyNumberFormat="1" applyFont="1" applyBorder="1" applyAlignment="1">
      <alignment vertical="center"/>
    </xf>
    <xf numFmtId="3" fontId="14" fillId="0" borderId="0" xfId="0" applyNumberFormat="1" applyFont="1" applyAlignment="1">
      <alignment horizontal="right" indent="1"/>
    </xf>
    <xf numFmtId="3" fontId="42" fillId="0" borderId="0" xfId="0" applyNumberFormat="1" applyFont="1" applyAlignment="1">
      <alignment horizontal="right" indent="1"/>
    </xf>
    <xf numFmtId="0" fontId="14" fillId="2" borderId="0" xfId="4" applyNumberFormat="1" applyFont="1" applyFill="1" applyBorder="1" applyAlignment="1" applyProtection="1">
      <alignment horizontal="left" vertical="center"/>
    </xf>
    <xf numFmtId="0" fontId="60" fillId="2" borderId="0" xfId="4" applyNumberFormat="1" applyFont="1" applyFill="1" applyBorder="1" applyAlignment="1" applyProtection="1">
      <alignment horizontal="left" vertical="center" wrapText="1"/>
    </xf>
    <xf numFmtId="3" fontId="81" fillId="2" borderId="0" xfId="0" applyNumberFormat="1" applyFont="1" applyFill="1" applyBorder="1" applyAlignment="1">
      <alignment horizontal="right"/>
    </xf>
    <xf numFmtId="0" fontId="89" fillId="2" borderId="0" xfId="0" applyFont="1" applyFill="1" applyAlignment="1">
      <alignment horizontal="left"/>
    </xf>
    <xf numFmtId="0" fontId="0" fillId="11" borderId="0" xfId="0" applyFill="1"/>
    <xf numFmtId="49" fontId="10" fillId="0" borderId="0" xfId="4" applyNumberFormat="1" applyFont="1" applyBorder="1" applyAlignment="1" applyProtection="1">
      <alignment horizontal="justify"/>
    </xf>
    <xf numFmtId="0" fontId="10" fillId="0" borderId="0" xfId="4" applyNumberFormat="1" applyFont="1" applyBorder="1" applyAlignment="1" applyProtection="1">
      <alignment horizontal="center"/>
    </xf>
    <xf numFmtId="0" fontId="12" fillId="0" borderId="0" xfId="4" applyNumberFormat="1" applyFont="1" applyBorder="1" applyAlignment="1" applyProtection="1">
      <alignment horizontal="center"/>
    </xf>
    <xf numFmtId="0" fontId="10" fillId="0" borderId="0" xfId="4" applyNumberFormat="1" applyFont="1" applyBorder="1" applyAlignment="1" applyProtection="1">
      <alignment horizontal="justify" wrapText="1"/>
    </xf>
    <xf numFmtId="0" fontId="147" fillId="0" borderId="0" xfId="4" applyNumberFormat="1" applyFont="1" applyBorder="1" applyAlignment="1" applyProtection="1">
      <alignment horizontal="justify" wrapText="1"/>
    </xf>
    <xf numFmtId="0" fontId="12" fillId="0" borderId="0" xfId="4" applyNumberFormat="1" applyFont="1" applyBorder="1" applyAlignment="1" applyProtection="1">
      <alignment horizontal="justify" wrapText="1"/>
    </xf>
    <xf numFmtId="49" fontId="10" fillId="0" borderId="0" xfId="4" applyNumberFormat="1" applyFont="1" applyBorder="1" applyProtection="1"/>
    <xf numFmtId="0" fontId="152" fillId="2" borderId="0" xfId="0" applyFont="1" applyFill="1" applyAlignment="1">
      <alignment horizontal="left"/>
    </xf>
    <xf numFmtId="0" fontId="153" fillId="2" borderId="0" xfId="0" applyFont="1" applyFill="1" applyAlignment="1">
      <alignment horizontal="left"/>
    </xf>
    <xf numFmtId="3" fontId="132" fillId="2" borderId="0" xfId="0" applyNumberFormat="1" applyFont="1" applyFill="1" applyAlignment="1">
      <alignment vertical="center"/>
    </xf>
    <xf numFmtId="3" fontId="153" fillId="2" borderId="0" xfId="0" applyNumberFormat="1" applyFont="1" applyFill="1" applyAlignment="1">
      <alignment horizontal="left"/>
    </xf>
    <xf numFmtId="3" fontId="152" fillId="2" borderId="0" xfId="0" applyNumberFormat="1" applyFont="1" applyFill="1" applyAlignment="1">
      <alignment horizontal="right"/>
    </xf>
    <xf numFmtId="3" fontId="152" fillId="2" borderId="17" xfId="0" applyNumberFormat="1" applyFont="1" applyFill="1" applyBorder="1" applyAlignment="1">
      <alignment horizontal="right"/>
    </xf>
    <xf numFmtId="0" fontId="154" fillId="0" borderId="0" xfId="0" applyFont="1" applyAlignment="1"/>
    <xf numFmtId="3" fontId="90" fillId="2" borderId="0" xfId="0" applyNumberFormat="1" applyFont="1" applyFill="1" applyBorder="1" applyAlignment="1">
      <alignment horizontal="right"/>
    </xf>
    <xf numFmtId="3" fontId="66" fillId="2" borderId="0" xfId="0" applyNumberFormat="1" applyFont="1" applyFill="1" applyBorder="1" applyAlignment="1">
      <alignment horizontal="right"/>
    </xf>
    <xf numFmtId="3" fontId="91" fillId="2" borderId="0" xfId="0" applyNumberFormat="1" applyFont="1" applyFill="1" applyBorder="1" applyAlignment="1">
      <alignment horizontal="right"/>
    </xf>
    <xf numFmtId="3" fontId="66" fillId="2" borderId="17" xfId="0" applyNumberFormat="1" applyFont="1" applyFill="1" applyBorder="1" applyAlignment="1">
      <alignment horizontal="right"/>
    </xf>
    <xf numFmtId="0" fontId="59" fillId="0" borderId="0" xfId="0" applyFont="1" applyAlignment="1"/>
    <xf numFmtId="0" fontId="85" fillId="0" borderId="0" xfId="0" applyFont="1" applyAlignment="1">
      <alignment vertical="center"/>
    </xf>
    <xf numFmtId="3" fontId="118" fillId="9" borderId="3" xfId="0" applyNumberFormat="1" applyFont="1" applyFill="1" applyBorder="1" applyAlignment="1">
      <alignment horizontal="right" vertical="center" indent="1"/>
    </xf>
    <xf numFmtId="3" fontId="118" fillId="9" borderId="4" xfId="0" applyNumberFormat="1" applyFont="1" applyFill="1" applyBorder="1" applyAlignment="1">
      <alignment horizontal="right" vertical="center" indent="1"/>
    </xf>
    <xf numFmtId="3" fontId="118" fillId="9" borderId="7" xfId="0" applyNumberFormat="1" applyFont="1" applyFill="1" applyBorder="1" applyAlignment="1">
      <alignment horizontal="right" vertical="center" indent="1"/>
    </xf>
    <xf numFmtId="3" fontId="118" fillId="9" borderId="17" xfId="0" applyNumberFormat="1" applyFont="1" applyFill="1" applyBorder="1" applyAlignment="1">
      <alignment horizontal="right" vertical="center" indent="1"/>
    </xf>
    <xf numFmtId="3" fontId="118" fillId="9" borderId="6" xfId="0" applyNumberFormat="1" applyFont="1" applyFill="1" applyBorder="1" applyAlignment="1">
      <alignment horizontal="right" vertical="center" indent="1"/>
    </xf>
    <xf numFmtId="3" fontId="115" fillId="2" borderId="0" xfId="0" applyNumberFormat="1" applyFont="1" applyFill="1" applyBorder="1" applyAlignment="1">
      <alignment horizontal="right"/>
    </xf>
    <xf numFmtId="0" fontId="127" fillId="0" borderId="0" xfId="0" applyFont="1" applyAlignment="1"/>
    <xf numFmtId="0" fontId="127" fillId="0" borderId="5" xfId="0" applyFont="1" applyBorder="1" applyAlignment="1"/>
    <xf numFmtId="0" fontId="155" fillId="0" borderId="0" xfId="0" applyFont="1"/>
    <xf numFmtId="3" fontId="156" fillId="0" borderId="0" xfId="0" applyNumberFormat="1" applyFont="1" applyAlignment="1">
      <alignment horizontal="right" indent="1"/>
    </xf>
    <xf numFmtId="3" fontId="43" fillId="0" borderId="0" xfId="0" applyNumberFormat="1" applyFont="1" applyAlignment="1">
      <alignment horizontal="right" indent="1"/>
    </xf>
    <xf numFmtId="0" fontId="39" fillId="0" borderId="0" xfId="0" applyFont="1" applyAlignment="1">
      <alignment vertical="top"/>
    </xf>
    <xf numFmtId="49" fontId="67" fillId="2" borderId="0" xfId="0" applyNumberFormat="1" applyFont="1" applyFill="1" applyBorder="1" applyAlignment="1">
      <alignment horizontal="center" vertical="center"/>
    </xf>
    <xf numFmtId="49" fontId="67" fillId="2" borderId="0" xfId="0" applyNumberFormat="1" applyFont="1" applyFill="1" applyBorder="1" applyAlignment="1">
      <alignment horizontal="center" vertical="center"/>
    </xf>
    <xf numFmtId="0" fontId="1" fillId="0" borderId="85" xfId="4" applyNumberFormat="1" applyFont="1" applyBorder="1" applyAlignment="1" applyProtection="1">
      <alignment horizontal="left" vertical="top" wrapText="1" indent="2"/>
    </xf>
    <xf numFmtId="0" fontId="1" fillId="0" borderId="86" xfId="4" applyNumberFormat="1" applyFont="1" applyBorder="1" applyAlignment="1" applyProtection="1">
      <alignment horizontal="left" vertical="top" wrapText="1" indent="2"/>
    </xf>
    <xf numFmtId="0" fontId="1" fillId="0" borderId="2" xfId="4" applyNumberFormat="1" applyFont="1" applyBorder="1" applyAlignment="1" applyProtection="1">
      <alignment horizontal="left" vertical="top" wrapText="1" indent="2"/>
    </xf>
    <xf numFmtId="0" fontId="7" fillId="0" borderId="86" xfId="4" applyNumberFormat="1" applyFont="1" applyBorder="1" applyAlignment="1" applyProtection="1">
      <alignment horizontal="left" vertical="top" wrapText="1" indent="6"/>
    </xf>
    <xf numFmtId="49" fontId="78" fillId="2" borderId="0" xfId="0" applyNumberFormat="1" applyFont="1" applyFill="1" applyAlignment="1">
      <alignment horizontal="left" vertical="center"/>
    </xf>
    <xf numFmtId="0" fontId="67" fillId="2" borderId="0" xfId="0" applyFont="1" applyFill="1" applyAlignment="1">
      <alignment horizontal="right" vertical="center"/>
    </xf>
    <xf numFmtId="0" fontId="67" fillId="2" borderId="0" xfId="0" applyFont="1" applyFill="1" applyBorder="1" applyAlignment="1">
      <alignment horizontal="right"/>
    </xf>
    <xf numFmtId="49" fontId="73" fillId="2" borderId="31" xfId="0" applyNumberFormat="1" applyFont="1" applyFill="1" applyBorder="1" applyAlignment="1">
      <alignment horizontal="right" vertical="center"/>
    </xf>
    <xf numFmtId="0" fontId="73" fillId="2" borderId="0" xfId="0" applyFont="1" applyFill="1" applyBorder="1" applyAlignment="1">
      <alignment horizontal="right" vertical="center"/>
    </xf>
    <xf numFmtId="49" fontId="66" fillId="2" borderId="35" xfId="0" applyNumberFormat="1" applyFont="1" applyFill="1" applyBorder="1" applyAlignment="1">
      <alignment horizontal="right" vertical="center"/>
    </xf>
    <xf numFmtId="0" fontId="0" fillId="0" borderId="0" xfId="0" applyAlignment="1">
      <alignment horizontal="right"/>
    </xf>
    <xf numFmtId="49" fontId="73" fillId="2" borderId="31" xfId="0" applyNumberFormat="1" applyFont="1" applyFill="1" applyBorder="1" applyAlignment="1">
      <alignment horizontal="center" vertical="center"/>
    </xf>
    <xf numFmtId="49" fontId="73" fillId="2" borderId="0" xfId="0" applyNumberFormat="1" applyFont="1" applyFill="1" applyBorder="1" applyAlignment="1">
      <alignment horizontal="center" vertical="center"/>
    </xf>
    <xf numFmtId="49" fontId="66" fillId="2" borderId="35" xfId="0" applyNumberFormat="1" applyFont="1" applyFill="1" applyBorder="1" applyAlignment="1">
      <alignment horizontal="center" vertical="center"/>
    </xf>
    <xf numFmtId="49" fontId="73" fillId="2" borderId="31" xfId="0" applyNumberFormat="1" applyFont="1" applyFill="1" applyBorder="1" applyAlignment="1">
      <alignment horizontal="center"/>
    </xf>
    <xf numFmtId="49" fontId="15" fillId="2" borderId="0" xfId="0" applyNumberFormat="1" applyFont="1" applyFill="1" applyAlignment="1">
      <alignment horizontal="center" vertical="center"/>
    </xf>
    <xf numFmtId="49" fontId="0" fillId="0" borderId="0" xfId="0" applyNumberFormat="1" applyAlignment="1">
      <alignment horizontal="center" vertical="center"/>
    </xf>
    <xf numFmtId="49" fontId="13" fillId="2" borderId="0" xfId="0" applyNumberFormat="1" applyFont="1" applyFill="1" applyAlignment="1">
      <alignment horizontal="right"/>
    </xf>
    <xf numFmtId="0" fontId="67" fillId="2" borderId="0" xfId="0" applyFont="1" applyFill="1" applyAlignment="1">
      <alignment horizontal="right"/>
    </xf>
    <xf numFmtId="49" fontId="73" fillId="3" borderId="13" xfId="0" applyNumberFormat="1" applyFont="1" applyFill="1" applyBorder="1" applyAlignment="1">
      <alignment horizontal="right"/>
    </xf>
    <xf numFmtId="49" fontId="73" fillId="2" borderId="13" xfId="0" applyNumberFormat="1" applyFont="1" applyFill="1" applyBorder="1" applyAlignment="1">
      <alignment horizontal="right"/>
    </xf>
    <xf numFmtId="49" fontId="66" fillId="2" borderId="0" xfId="0" applyNumberFormat="1" applyFont="1" applyFill="1" applyAlignment="1">
      <alignment horizontal="right"/>
    </xf>
    <xf numFmtId="49" fontId="78" fillId="2" borderId="0" xfId="0" applyNumberFormat="1" applyFont="1" applyFill="1" applyAlignment="1">
      <alignment horizontal="right"/>
    </xf>
    <xf numFmtId="49" fontId="7" fillId="2" borderId="0" xfId="4" applyNumberFormat="1" applyFont="1" applyFill="1" applyBorder="1" applyAlignment="1" applyProtection="1">
      <alignment horizontal="right"/>
    </xf>
    <xf numFmtId="49" fontId="67" fillId="2" borderId="0" xfId="0" applyNumberFormat="1" applyFont="1" applyFill="1" applyAlignment="1">
      <alignment horizontal="right"/>
    </xf>
    <xf numFmtId="49" fontId="15" fillId="2" borderId="0" xfId="0" applyNumberFormat="1" applyFont="1" applyFill="1" applyAlignment="1">
      <alignment horizontal="right"/>
    </xf>
    <xf numFmtId="49" fontId="0" fillId="0" borderId="0" xfId="0" applyNumberFormat="1" applyAlignment="1">
      <alignment horizontal="right"/>
    </xf>
    <xf numFmtId="49" fontId="13" fillId="2" borderId="0" xfId="0" applyNumberFormat="1" applyFont="1" applyFill="1" applyAlignment="1">
      <alignment horizontal="left"/>
    </xf>
    <xf numFmtId="1" fontId="78" fillId="2" borderId="0" xfId="0" applyNumberFormat="1" applyFont="1" applyFill="1" applyAlignment="1">
      <alignment horizontal="left"/>
    </xf>
    <xf numFmtId="3" fontId="13" fillId="2" borderId="0" xfId="0" applyNumberFormat="1" applyFont="1" applyFill="1" applyAlignment="1">
      <alignment horizontal="left" vertical="center" indent="1"/>
    </xf>
    <xf numFmtId="49" fontId="77" fillId="2" borderId="0" xfId="0" applyNumberFormat="1" applyFont="1" applyFill="1" applyAlignment="1">
      <alignment horizontal="left" vertical="center"/>
    </xf>
    <xf numFmtId="3" fontId="77" fillId="2" borderId="0" xfId="0" applyNumberFormat="1" applyFont="1" applyFill="1" applyAlignment="1">
      <alignment horizontal="left" vertical="center" indent="1"/>
    </xf>
    <xf numFmtId="49" fontId="79" fillId="2" borderId="0" xfId="0" applyNumberFormat="1" applyFont="1" applyFill="1" applyAlignment="1">
      <alignment horizontal="left" vertical="center"/>
    </xf>
    <xf numFmtId="3" fontId="79" fillId="2" borderId="0" xfId="0" applyNumberFormat="1" applyFont="1" applyFill="1" applyAlignment="1">
      <alignment horizontal="left" vertical="center" indent="1"/>
    </xf>
    <xf numFmtId="0" fontId="13" fillId="2" borderId="0" xfId="4" applyNumberFormat="1" applyFont="1" applyFill="1" applyBorder="1" applyAlignment="1" applyProtection="1">
      <alignment horizontal="center" vertical="center"/>
    </xf>
    <xf numFmtId="0" fontId="8" fillId="2" borderId="0" xfId="4" applyNumberFormat="1" applyFont="1" applyFill="1" applyBorder="1" applyAlignment="1" applyProtection="1">
      <alignment horizontal="center" vertical="center"/>
    </xf>
    <xf numFmtId="0" fontId="85" fillId="0" borderId="0" xfId="4" applyNumberFormat="1" applyFont="1" applyBorder="1" applyAlignment="1" applyProtection="1">
      <alignment vertical="center"/>
    </xf>
    <xf numFmtId="0" fontId="69" fillId="0" borderId="0" xfId="4" applyNumberFormat="1" applyFont="1" applyBorder="1" applyAlignment="1" applyProtection="1">
      <alignment vertical="center"/>
    </xf>
    <xf numFmtId="0" fontId="9" fillId="3" borderId="0" xfId="4" applyNumberFormat="1" applyFont="1" applyFill="1" applyBorder="1" applyAlignment="1" applyProtection="1">
      <alignment vertical="center" wrapText="1"/>
    </xf>
    <xf numFmtId="0" fontId="9" fillId="0" borderId="0" xfId="4" applyNumberFormat="1" applyFont="1" applyBorder="1" applyAlignment="1" applyProtection="1">
      <alignment vertical="center" wrapText="1"/>
    </xf>
    <xf numFmtId="0" fontId="86" fillId="0" borderId="0" xfId="4" applyNumberFormat="1" applyFont="1" applyBorder="1" applyAlignment="1" applyProtection="1">
      <alignment vertical="center" wrapText="1"/>
    </xf>
    <xf numFmtId="0" fontId="13" fillId="2" borderId="0" xfId="4" applyNumberFormat="1" applyFont="1" applyFill="1" applyBorder="1" applyAlignment="1" applyProtection="1">
      <alignment horizontal="left" vertical="center" wrapText="1"/>
    </xf>
    <xf numFmtId="0" fontId="8" fillId="2" borderId="0" xfId="4" applyNumberFormat="1" applyFont="1" applyFill="1" applyBorder="1" applyAlignment="1" applyProtection="1">
      <alignment horizontal="left" vertical="center" wrapText="1"/>
    </xf>
    <xf numFmtId="0" fontId="69" fillId="0" borderId="0" xfId="4" applyNumberFormat="1" applyFont="1" applyBorder="1" applyAlignment="1" applyProtection="1">
      <alignment horizontal="left" vertical="center"/>
    </xf>
    <xf numFmtId="0" fontId="1" fillId="3" borderId="0" xfId="4" applyNumberFormat="1" applyFont="1" applyFill="1" applyBorder="1" applyAlignment="1" applyProtection="1">
      <alignment horizontal="left"/>
    </xf>
    <xf numFmtId="0" fontId="30" fillId="2" borderId="0" xfId="4" applyNumberFormat="1" applyFont="1" applyFill="1" applyBorder="1" applyAlignment="1" applyProtection="1">
      <alignment horizontal="left" vertical="top"/>
    </xf>
    <xf numFmtId="0" fontId="157" fillId="0" borderId="0" xfId="4" applyNumberFormat="1" applyFont="1" applyBorder="1" applyAlignment="1" applyProtection="1">
      <alignment horizontal="center" vertical="center"/>
    </xf>
    <xf numFmtId="0" fontId="23" fillId="3" borderId="0" xfId="4" applyNumberFormat="1" applyFont="1" applyFill="1" applyBorder="1" applyAlignment="1" applyProtection="1">
      <alignment horizontal="center" vertical="top" wrapText="1"/>
    </xf>
    <xf numFmtId="0" fontId="23" fillId="0" borderId="0" xfId="4" applyNumberFormat="1" applyFont="1" applyBorder="1" applyAlignment="1" applyProtection="1">
      <alignment horizontal="center" vertical="top" wrapText="1"/>
    </xf>
    <xf numFmtId="0" fontId="158" fillId="0" borderId="0" xfId="4" applyNumberFormat="1" applyFont="1" applyBorder="1" applyAlignment="1" applyProtection="1">
      <alignment horizontal="left" vertical="top" wrapText="1"/>
    </xf>
    <xf numFmtId="0" fontId="159" fillId="0" borderId="0" xfId="4" applyNumberFormat="1" applyFont="1" applyBorder="1" applyAlignment="1" applyProtection="1">
      <alignment horizontal="left"/>
    </xf>
    <xf numFmtId="0" fontId="85" fillId="0" borderId="0" xfId="4" applyNumberFormat="1" applyFont="1" applyBorder="1" applyAlignment="1" applyProtection="1">
      <alignment horizontal="center"/>
    </xf>
    <xf numFmtId="0" fontId="9" fillId="0" borderId="0" xfId="4" applyNumberFormat="1" applyFont="1" applyBorder="1" applyAlignment="1" applyProtection="1">
      <alignment wrapText="1"/>
    </xf>
    <xf numFmtId="0" fontId="44" fillId="2" borderId="0" xfId="4" applyNumberFormat="1" applyFont="1" applyFill="1" applyBorder="1" applyAlignment="1" applyProtection="1">
      <alignment vertical="center"/>
    </xf>
    <xf numFmtId="0" fontId="30" fillId="0" borderId="0" xfId="4" applyNumberFormat="1" applyFont="1" applyBorder="1" applyAlignment="1" applyProtection="1">
      <alignment horizontal="left" vertical="top"/>
    </xf>
    <xf numFmtId="0" fontId="158" fillId="0" borderId="0" xfId="4" applyNumberFormat="1" applyFont="1" applyBorder="1" applyAlignment="1" applyProtection="1">
      <alignment horizontal="center" vertical="top" wrapText="1"/>
    </xf>
    <xf numFmtId="0" fontId="159" fillId="0" borderId="0" xfId="4" applyNumberFormat="1" applyFont="1" applyBorder="1" applyAlignment="1" applyProtection="1">
      <alignment horizontal="center"/>
    </xf>
    <xf numFmtId="49" fontId="79" fillId="2" borderId="0" xfId="0" applyNumberFormat="1" applyFont="1" applyFill="1" applyBorder="1" applyAlignment="1">
      <alignment horizontal="center" vertical="center"/>
    </xf>
    <xf numFmtId="49" fontId="74" fillId="2" borderId="0" xfId="0" applyNumberFormat="1" applyFont="1" applyFill="1" applyBorder="1" applyAlignment="1">
      <alignment horizontal="center" vertical="center"/>
    </xf>
    <xf numFmtId="0" fontId="86" fillId="0" borderId="0" xfId="4" applyNumberFormat="1" applyFont="1" applyBorder="1" applyAlignment="1" applyProtection="1">
      <alignment horizontal="center" vertical="top" wrapText="1"/>
    </xf>
    <xf numFmtId="0" fontId="41" fillId="2" borderId="0" xfId="4" applyNumberFormat="1" applyFont="1" applyFill="1" applyBorder="1" applyAlignment="1" applyProtection="1">
      <alignment horizontal="left" vertical="center"/>
    </xf>
    <xf numFmtId="0" fontId="44" fillId="2" borderId="0" xfId="4" applyNumberFormat="1" applyFont="1" applyFill="1" applyBorder="1" applyAlignment="1" applyProtection="1">
      <alignment horizontal="left" vertical="center"/>
    </xf>
    <xf numFmtId="0" fontId="39" fillId="2" borderId="0" xfId="4" applyNumberFormat="1" applyFont="1" applyFill="1" applyBorder="1" applyAlignment="1" applyProtection="1">
      <alignment horizontal="left" vertical="center"/>
    </xf>
    <xf numFmtId="0" fontId="39" fillId="2" borderId="0" xfId="4" applyNumberFormat="1" applyFont="1" applyFill="1" applyBorder="1" applyAlignment="1" applyProtection="1">
      <alignment vertical="center"/>
    </xf>
    <xf numFmtId="0" fontId="7" fillId="2" borderId="0" xfId="4" applyNumberFormat="1" applyFont="1" applyFill="1" applyBorder="1" applyAlignment="1" applyProtection="1">
      <alignment vertical="center"/>
    </xf>
    <xf numFmtId="3" fontId="73" fillId="2" borderId="87" xfId="0" applyNumberFormat="1" applyFont="1" applyFill="1" applyBorder="1" applyAlignment="1">
      <alignment horizontal="right" vertical="center" indent="1"/>
    </xf>
    <xf numFmtId="3" fontId="73" fillId="2" borderId="52" xfId="0" applyNumberFormat="1" applyFont="1" applyFill="1" applyBorder="1" applyAlignment="1">
      <alignment horizontal="right" vertical="center" indent="1"/>
    </xf>
    <xf numFmtId="3" fontId="73" fillId="3" borderId="54" xfId="0" applyNumberFormat="1" applyFont="1" applyFill="1" applyBorder="1" applyAlignment="1">
      <alignment horizontal="right" vertical="center" indent="1"/>
    </xf>
    <xf numFmtId="3" fontId="73" fillId="2" borderId="51" xfId="0" applyNumberFormat="1" applyFont="1" applyFill="1" applyBorder="1" applyAlignment="1">
      <alignment horizontal="right" vertical="center" indent="1"/>
    </xf>
    <xf numFmtId="3" fontId="73" fillId="3" borderId="53" xfId="0" applyNumberFormat="1" applyFont="1" applyFill="1" applyBorder="1" applyAlignment="1">
      <alignment horizontal="right" vertical="center" indent="1"/>
    </xf>
    <xf numFmtId="0" fontId="66" fillId="2" borderId="88" xfId="0" applyFont="1" applyFill="1" applyBorder="1" applyAlignment="1">
      <alignment horizontal="left"/>
    </xf>
    <xf numFmtId="49" fontId="73" fillId="2" borderId="89" xfId="0" applyNumberFormat="1" applyFont="1" applyFill="1" applyBorder="1" applyAlignment="1">
      <alignment horizontal="left" vertical="center"/>
    </xf>
    <xf numFmtId="49" fontId="73" fillId="2" borderId="90" xfId="0" applyNumberFormat="1" applyFont="1" applyFill="1" applyBorder="1" applyAlignment="1">
      <alignment horizontal="left" vertical="center"/>
    </xf>
    <xf numFmtId="49" fontId="73" fillId="3" borderId="88" xfId="0" applyNumberFormat="1" applyFont="1" applyFill="1" applyBorder="1" applyAlignment="1">
      <alignment horizontal="left" vertical="center"/>
    </xf>
    <xf numFmtId="49" fontId="73" fillId="3" borderId="91" xfId="0" applyNumberFormat="1" applyFont="1" applyFill="1" applyBorder="1" applyAlignment="1">
      <alignment horizontal="left" vertical="center"/>
    </xf>
    <xf numFmtId="49" fontId="73" fillId="2" borderId="92" xfId="0" applyNumberFormat="1" applyFont="1" applyFill="1" applyBorder="1" applyAlignment="1">
      <alignment horizontal="left" vertical="center"/>
    </xf>
    <xf numFmtId="3" fontId="66" fillId="2" borderId="88" xfId="0" applyNumberFormat="1" applyFont="1" applyFill="1" applyBorder="1" applyAlignment="1">
      <alignment horizontal="left" vertical="center"/>
    </xf>
    <xf numFmtId="0" fontId="67" fillId="2" borderId="88" xfId="0" applyFont="1" applyFill="1" applyBorder="1" applyAlignment="1">
      <alignment horizontal="left"/>
    </xf>
    <xf numFmtId="3" fontId="66" fillId="2" borderId="88" xfId="0" applyNumberFormat="1" applyFont="1" applyFill="1" applyBorder="1" applyAlignment="1">
      <alignment horizontal="right" vertical="center" indent="1"/>
    </xf>
    <xf numFmtId="3" fontId="81" fillId="2" borderId="88" xfId="0" applyNumberFormat="1" applyFont="1" applyFill="1" applyBorder="1" applyAlignment="1">
      <alignment horizontal="right" vertical="center" indent="1"/>
    </xf>
    <xf numFmtId="49" fontId="81" fillId="2" borderId="88" xfId="0" applyNumberFormat="1" applyFont="1" applyFill="1" applyBorder="1" applyAlignment="1">
      <alignment horizontal="left" vertical="center"/>
    </xf>
    <xf numFmtId="49" fontId="69" fillId="4" borderId="93" xfId="0" applyNumberFormat="1" applyFont="1" applyFill="1" applyBorder="1" applyAlignment="1">
      <alignment horizontal="left" vertical="center" wrapText="1"/>
    </xf>
    <xf numFmtId="3" fontId="69" fillId="4" borderId="21" xfId="0" applyNumberFormat="1" applyFont="1" applyFill="1" applyBorder="1" applyAlignment="1">
      <alignment horizontal="right" vertical="center" wrapText="1" indent="1"/>
    </xf>
    <xf numFmtId="49" fontId="73" fillId="2" borderId="94" xfId="0" applyNumberFormat="1" applyFont="1" applyFill="1" applyBorder="1" applyAlignment="1">
      <alignment horizontal="left" vertical="center"/>
    </xf>
    <xf numFmtId="49" fontId="73" fillId="3" borderId="95" xfId="0" applyNumberFormat="1" applyFont="1" applyFill="1" applyBorder="1" applyAlignment="1">
      <alignment horizontal="left" vertical="center"/>
    </xf>
    <xf numFmtId="49" fontId="73" fillId="2" borderId="88" xfId="0" applyNumberFormat="1" applyFont="1" applyFill="1" applyBorder="1" applyAlignment="1">
      <alignment horizontal="left" vertical="center"/>
    </xf>
    <xf numFmtId="0" fontId="69" fillId="2" borderId="88" xfId="0" applyFont="1" applyFill="1" applyBorder="1" applyAlignment="1">
      <alignment horizontal="left"/>
    </xf>
    <xf numFmtId="3" fontId="81" fillId="2" borderId="88" xfId="0" applyNumberFormat="1" applyFont="1" applyFill="1" applyBorder="1" applyAlignment="1">
      <alignment horizontal="right"/>
    </xf>
    <xf numFmtId="49" fontId="13" fillId="2" borderId="0" xfId="0" applyNumberFormat="1" applyFont="1" applyFill="1" applyAlignment="1"/>
    <xf numFmtId="49" fontId="77" fillId="2" borderId="0" xfId="0" applyNumberFormat="1" applyFont="1" applyFill="1" applyAlignment="1"/>
    <xf numFmtId="49" fontId="0" fillId="0" borderId="0" xfId="0" applyNumberFormat="1" applyAlignment="1">
      <alignment vertical="center"/>
    </xf>
    <xf numFmtId="49" fontId="13" fillId="2" borderId="0" xfId="0" applyNumberFormat="1" applyFont="1" applyFill="1" applyAlignment="1">
      <alignment horizontal="center" vertical="center"/>
    </xf>
    <xf numFmtId="49" fontId="77" fillId="2" borderId="0" xfId="0" applyNumberFormat="1" applyFont="1" applyFill="1" applyAlignment="1">
      <alignment horizontal="center" vertical="center"/>
    </xf>
    <xf numFmtId="1" fontId="78" fillId="2" borderId="0" xfId="0" applyNumberFormat="1" applyFont="1" applyFill="1" applyAlignment="1">
      <alignment horizontal="center" vertical="center"/>
    </xf>
    <xf numFmtId="0" fontId="67" fillId="2" borderId="0" xfId="0" applyFont="1" applyFill="1" applyBorder="1" applyAlignment="1">
      <alignment horizontal="center" vertical="center"/>
    </xf>
    <xf numFmtId="49" fontId="73" fillId="2" borderId="27" xfId="0" applyNumberFormat="1" applyFont="1" applyFill="1" applyBorder="1" applyAlignment="1">
      <alignment horizontal="center" vertical="center"/>
    </xf>
    <xf numFmtId="0" fontId="73" fillId="2" borderId="0" xfId="0" applyFont="1" applyFill="1" applyBorder="1" applyAlignment="1">
      <alignment horizontal="center" vertical="center"/>
    </xf>
    <xf numFmtId="49" fontId="66" fillId="2" borderId="0" xfId="0" applyNumberFormat="1" applyFont="1" applyFill="1" applyBorder="1" applyAlignment="1">
      <alignment horizontal="center" vertical="center"/>
    </xf>
    <xf numFmtId="0" fontId="15" fillId="2" borderId="0" xfId="0" applyFont="1" applyFill="1" applyAlignment="1">
      <alignment horizontal="center" vertical="center"/>
    </xf>
    <xf numFmtId="49" fontId="78" fillId="2" borderId="0" xfId="0" applyNumberFormat="1" applyFont="1" applyFill="1" applyAlignment="1">
      <alignment vertical="center"/>
    </xf>
    <xf numFmtId="0" fontId="67" fillId="2" borderId="0" xfId="0" applyFont="1" applyFill="1" applyAlignment="1">
      <alignment vertical="center"/>
    </xf>
    <xf numFmtId="49" fontId="67" fillId="2" borderId="0" xfId="0" applyNumberFormat="1" applyFont="1" applyFill="1" applyAlignment="1">
      <alignment vertical="center"/>
    </xf>
    <xf numFmtId="0" fontId="67" fillId="2" borderId="0" xfId="0" applyFont="1" applyFill="1" applyBorder="1" applyAlignment="1">
      <alignment vertical="center"/>
    </xf>
    <xf numFmtId="49" fontId="67" fillId="2" borderId="0" xfId="0" applyNumberFormat="1" applyFont="1" applyFill="1" applyBorder="1" applyAlignment="1">
      <alignment vertical="center"/>
    </xf>
    <xf numFmtId="49" fontId="73" fillId="2" borderId="0" xfId="0" applyNumberFormat="1" applyFont="1" applyFill="1" applyBorder="1" applyAlignment="1">
      <alignment vertical="center"/>
    </xf>
    <xf numFmtId="49" fontId="66" fillId="2" borderId="0" xfId="0" applyNumberFormat="1" applyFont="1" applyFill="1" applyBorder="1" applyAlignment="1">
      <alignment vertical="center"/>
    </xf>
    <xf numFmtId="49" fontId="73" fillId="2" borderId="31" xfId="0" applyNumberFormat="1" applyFont="1" applyFill="1" applyBorder="1" applyAlignment="1">
      <alignment vertical="center"/>
    </xf>
    <xf numFmtId="49" fontId="66" fillId="2" borderId="35" xfId="0" applyNumberFormat="1" applyFont="1" applyFill="1" applyBorder="1" applyAlignment="1">
      <alignment vertical="center"/>
    </xf>
    <xf numFmtId="0" fontId="15" fillId="2" borderId="0" xfId="0" applyFont="1" applyFill="1" applyAlignment="1">
      <alignment vertical="center"/>
    </xf>
    <xf numFmtId="49" fontId="15" fillId="2" borderId="0" xfId="0" applyNumberFormat="1" applyFont="1" applyFill="1" applyAlignment="1">
      <alignment vertical="center"/>
    </xf>
    <xf numFmtId="49" fontId="13" fillId="2" borderId="17" xfId="0" applyNumberFormat="1" applyFont="1" applyFill="1" applyBorder="1" applyAlignment="1">
      <alignment horizontal="left" vertical="center"/>
    </xf>
    <xf numFmtId="49" fontId="77" fillId="2" borderId="17" xfId="0" applyNumberFormat="1" applyFont="1" applyFill="1" applyBorder="1" applyAlignment="1">
      <alignment horizontal="left" vertical="center"/>
    </xf>
    <xf numFmtId="49" fontId="79" fillId="2" borderId="17" xfId="0" applyNumberFormat="1" applyFont="1" applyFill="1" applyBorder="1" applyAlignment="1">
      <alignment horizontal="left" vertical="center"/>
    </xf>
    <xf numFmtId="49" fontId="73" fillId="2" borderId="0" xfId="0" applyNumberFormat="1" applyFont="1" applyFill="1" applyAlignment="1">
      <alignment horizontal="center" vertical="center"/>
    </xf>
    <xf numFmtId="0" fontId="73" fillId="2" borderId="0" xfId="0" applyFont="1" applyFill="1" applyAlignment="1">
      <alignment horizontal="center" vertical="center"/>
    </xf>
    <xf numFmtId="49" fontId="66" fillId="2" borderId="0" xfId="0" applyNumberFormat="1" applyFont="1" applyFill="1" applyAlignment="1">
      <alignment horizontal="center" vertical="center"/>
    </xf>
    <xf numFmtId="49" fontId="73" fillId="2" borderId="0" xfId="0" applyNumberFormat="1" applyFont="1" applyFill="1" applyAlignment="1">
      <alignment vertical="center"/>
    </xf>
    <xf numFmtId="0" fontId="73" fillId="2" borderId="0" xfId="0" applyFont="1" applyFill="1" applyAlignment="1">
      <alignment vertical="center"/>
    </xf>
    <xf numFmtId="49" fontId="66" fillId="2" borderId="0" xfId="0" applyNumberFormat="1" applyFont="1" applyFill="1" applyAlignment="1">
      <alignment vertical="center"/>
    </xf>
    <xf numFmtId="3" fontId="13" fillId="2" borderId="0" xfId="0" applyNumberFormat="1" applyFont="1" applyFill="1" applyAlignment="1">
      <alignment horizontal="left" vertical="center"/>
    </xf>
    <xf numFmtId="3" fontId="77" fillId="2" borderId="0" xfId="0" applyNumberFormat="1" applyFont="1" applyFill="1" applyAlignment="1">
      <alignment horizontal="left" vertical="center"/>
    </xf>
    <xf numFmtId="3" fontId="79" fillId="2" borderId="0" xfId="0" applyNumberFormat="1" applyFont="1" applyFill="1" applyAlignment="1">
      <alignment horizontal="left" vertical="center"/>
    </xf>
    <xf numFmtId="49" fontId="13" fillId="2" borderId="0" xfId="0" applyNumberFormat="1" applyFont="1" applyFill="1" applyAlignment="1">
      <alignment horizontal="center"/>
    </xf>
    <xf numFmtId="49" fontId="77" fillId="2" borderId="0" xfId="0" applyNumberFormat="1" applyFont="1" applyFill="1" applyAlignment="1">
      <alignment horizontal="center"/>
    </xf>
    <xf numFmtId="1" fontId="78" fillId="2" borderId="0" xfId="0" applyNumberFormat="1" applyFont="1" applyFill="1" applyAlignment="1">
      <alignment horizontal="center"/>
    </xf>
    <xf numFmtId="0" fontId="67" fillId="2" borderId="0" xfId="0" applyFont="1" applyFill="1" applyAlignment="1">
      <alignment horizontal="center"/>
    </xf>
    <xf numFmtId="0" fontId="67" fillId="2" borderId="0" xfId="0" applyFont="1" applyFill="1" applyBorder="1" applyAlignment="1">
      <alignment horizontal="center"/>
    </xf>
    <xf numFmtId="0" fontId="73" fillId="2" borderId="0" xfId="0" applyFont="1" applyFill="1" applyBorder="1" applyAlignment="1">
      <alignment horizontal="center"/>
    </xf>
    <xf numFmtId="49" fontId="66" fillId="2" borderId="35" xfId="0" applyNumberFormat="1" applyFont="1" applyFill="1" applyBorder="1" applyAlignment="1">
      <alignment horizontal="center"/>
    </xf>
    <xf numFmtId="49" fontId="66" fillId="2" borderId="0" xfId="0" applyNumberFormat="1" applyFont="1" applyFill="1" applyBorder="1" applyAlignment="1">
      <alignment horizontal="center"/>
    </xf>
    <xf numFmtId="49" fontId="81" fillId="2" borderId="0" xfId="0" applyNumberFormat="1" applyFont="1" applyFill="1" applyBorder="1" applyAlignment="1">
      <alignment horizontal="center"/>
    </xf>
    <xf numFmtId="0" fontId="15" fillId="2" borderId="0" xfId="0" applyFont="1" applyFill="1" applyAlignment="1">
      <alignment horizontal="center"/>
    </xf>
    <xf numFmtId="0" fontId="66" fillId="2" borderId="0" xfId="0" applyFont="1" applyFill="1" applyBorder="1" applyAlignment="1">
      <alignment horizontal="center"/>
    </xf>
    <xf numFmtId="0" fontId="0" fillId="0" borderId="0" xfId="0" applyAlignment="1">
      <alignment horizontal="center"/>
    </xf>
    <xf numFmtId="1" fontId="78" fillId="2" borderId="0" xfId="0" applyNumberFormat="1" applyFont="1" applyFill="1" applyAlignment="1"/>
    <xf numFmtId="0" fontId="67" fillId="2" borderId="0" xfId="0" applyFont="1" applyFill="1" applyAlignment="1"/>
    <xf numFmtId="49" fontId="73" fillId="2" borderId="31" xfId="0" applyNumberFormat="1" applyFont="1" applyFill="1" applyBorder="1" applyAlignment="1"/>
    <xf numFmtId="0" fontId="73" fillId="2" borderId="0" xfId="0" applyFont="1" applyFill="1" applyBorder="1" applyAlignment="1"/>
    <xf numFmtId="49" fontId="66" fillId="2" borderId="35" xfId="0" applyNumberFormat="1" applyFont="1" applyFill="1" applyBorder="1" applyAlignment="1"/>
    <xf numFmtId="49" fontId="66" fillId="2" borderId="0" xfId="0" applyNumberFormat="1" applyFont="1" applyFill="1" applyBorder="1" applyAlignment="1"/>
    <xf numFmtId="0" fontId="15" fillId="2" borderId="0" xfId="0" applyFont="1" applyFill="1" applyAlignment="1"/>
    <xf numFmtId="49" fontId="160" fillId="2" borderId="0" xfId="0" applyNumberFormat="1" applyFont="1" applyFill="1" applyBorder="1" applyAlignment="1"/>
    <xf numFmtId="49" fontId="73" fillId="2" borderId="39" xfId="0" applyNumberFormat="1" applyFont="1" applyFill="1" applyBorder="1" applyAlignment="1">
      <alignment vertical="center"/>
    </xf>
    <xf numFmtId="49" fontId="66" fillId="2" borderId="43" xfId="0" applyNumberFormat="1" applyFont="1" applyFill="1" applyBorder="1" applyAlignment="1">
      <alignment vertical="center"/>
    </xf>
    <xf numFmtId="49" fontId="160" fillId="2" borderId="0" xfId="0" applyNumberFormat="1" applyFont="1" applyFill="1" applyBorder="1" applyAlignment="1">
      <alignment vertical="center"/>
    </xf>
    <xf numFmtId="49" fontId="161" fillId="2" borderId="0" xfId="0" applyNumberFormat="1" applyFont="1" applyFill="1" applyBorder="1" applyAlignment="1">
      <alignment vertical="center"/>
    </xf>
    <xf numFmtId="49" fontId="77" fillId="2" borderId="0" xfId="0" applyNumberFormat="1" applyFont="1" applyFill="1" applyAlignment="1">
      <alignment horizontal="left"/>
    </xf>
    <xf numFmtId="0" fontId="7" fillId="0" borderId="0" xfId="4" applyNumberFormat="1" applyFont="1" applyBorder="1" applyAlignment="1" applyProtection="1"/>
    <xf numFmtId="0" fontId="59" fillId="0" borderId="88" xfId="0" applyFont="1" applyBorder="1"/>
    <xf numFmtId="0" fontId="59" fillId="0" borderId="0" xfId="0" applyFont="1" applyAlignment="1">
      <alignment vertical="center"/>
    </xf>
    <xf numFmtId="49" fontId="162" fillId="2" borderId="0" xfId="0" applyNumberFormat="1" applyFont="1" applyFill="1" applyBorder="1" applyAlignment="1"/>
    <xf numFmtId="49" fontId="66" fillId="0" borderId="0" xfId="0" applyNumberFormat="1" applyFont="1" applyBorder="1" applyAlignment="1"/>
    <xf numFmtId="0" fontId="61" fillId="2" borderId="0" xfId="4" applyNumberFormat="1" applyFont="1" applyFill="1" applyBorder="1" applyAlignment="1" applyProtection="1">
      <alignment vertical="top"/>
    </xf>
    <xf numFmtId="49" fontId="67" fillId="2" borderId="0" xfId="4" applyNumberFormat="1" applyFont="1" applyFill="1" applyBorder="1" applyAlignment="1" applyProtection="1"/>
    <xf numFmtId="0" fontId="67" fillId="2" borderId="96" xfId="4" applyNumberFormat="1" applyFont="1" applyFill="1" applyBorder="1" applyAlignment="1" applyProtection="1"/>
    <xf numFmtId="49" fontId="1" fillId="2" borderId="72" xfId="4" applyNumberFormat="1" applyFont="1" applyFill="1" applyBorder="1" applyAlignment="1" applyProtection="1">
      <alignment vertical="center"/>
    </xf>
    <xf numFmtId="49" fontId="1" fillId="2" borderId="22" xfId="4" applyNumberFormat="1" applyFont="1" applyFill="1" applyBorder="1" applyAlignment="1" applyProtection="1">
      <alignment vertical="center"/>
    </xf>
    <xf numFmtId="3" fontId="1" fillId="3" borderId="37" xfId="4" applyNumberFormat="1" applyFont="1" applyFill="1" applyBorder="1" applyAlignment="1" applyProtection="1">
      <alignment vertical="center"/>
    </xf>
    <xf numFmtId="3" fontId="1" fillId="3" borderId="37" xfId="0" applyNumberFormat="1" applyFont="1" applyFill="1" applyBorder="1" applyAlignment="1">
      <alignment vertical="center"/>
    </xf>
    <xf numFmtId="3" fontId="66" fillId="2" borderId="0" xfId="0" applyNumberFormat="1" applyFont="1" applyFill="1" applyBorder="1" applyAlignment="1">
      <alignment vertical="center"/>
    </xf>
    <xf numFmtId="0" fontId="7" fillId="2" borderId="0" xfId="4" applyNumberFormat="1" applyFont="1" applyFill="1" applyBorder="1" applyAlignment="1" applyProtection="1">
      <alignment horizontal="left" vertical="center"/>
    </xf>
    <xf numFmtId="0" fontId="67" fillId="2" borderId="46" xfId="4" applyNumberFormat="1" applyFont="1" applyFill="1" applyBorder="1" applyAlignment="1" applyProtection="1"/>
    <xf numFmtId="49" fontId="142" fillId="2" borderId="34" xfId="4" applyNumberFormat="1" applyFont="1" applyFill="1" applyBorder="1" applyAlignment="1" applyProtection="1">
      <alignment vertical="center"/>
    </xf>
    <xf numFmtId="49" fontId="142" fillId="2" borderId="14" xfId="4" applyNumberFormat="1" applyFont="1" applyFill="1" applyBorder="1" applyAlignment="1" applyProtection="1">
      <alignment vertical="center"/>
    </xf>
    <xf numFmtId="3" fontId="163" fillId="3" borderId="71" xfId="0" applyNumberFormat="1" applyFont="1" applyFill="1" applyBorder="1" applyAlignment="1">
      <alignment vertical="center"/>
    </xf>
    <xf numFmtId="49" fontId="142" fillId="2" borderId="37" xfId="4" applyNumberFormat="1" applyFont="1" applyFill="1" applyBorder="1" applyAlignment="1" applyProtection="1"/>
    <xf numFmtId="0" fontId="163" fillId="2" borderId="0" xfId="4" applyNumberFormat="1" applyFont="1" applyFill="1" applyBorder="1" applyAlignment="1" applyProtection="1"/>
    <xf numFmtId="49" fontId="164" fillId="2" borderId="0" xfId="4" applyNumberFormat="1" applyFont="1" applyFill="1" applyBorder="1" applyAlignment="1" applyProtection="1"/>
    <xf numFmtId="3" fontId="23" fillId="3" borderId="37" xfId="4" applyNumberFormat="1" applyFont="1" applyFill="1" applyBorder="1" applyAlignment="1" applyProtection="1">
      <alignment vertical="center"/>
    </xf>
    <xf numFmtId="3" fontId="23" fillId="3" borderId="17" xfId="4" applyNumberFormat="1" applyFont="1" applyFill="1" applyBorder="1" applyAlignment="1" applyProtection="1">
      <alignment vertical="center"/>
    </xf>
    <xf numFmtId="0" fontId="142" fillId="0" borderId="0" xfId="0" applyFont="1" applyAlignment="1"/>
    <xf numFmtId="3" fontId="30" fillId="3" borderId="17" xfId="4" applyNumberFormat="1" applyFont="1" applyFill="1" applyBorder="1" applyAlignment="1" applyProtection="1">
      <alignment vertical="center"/>
    </xf>
    <xf numFmtId="49" fontId="165" fillId="2" borderId="34" xfId="4" applyNumberFormat="1" applyFont="1" applyFill="1" applyBorder="1" applyAlignment="1" applyProtection="1">
      <alignment vertical="center"/>
    </xf>
    <xf numFmtId="49" fontId="165" fillId="2" borderId="17" xfId="4" applyNumberFormat="1" applyFont="1" applyFill="1" applyBorder="1" applyAlignment="1" applyProtection="1">
      <alignment vertical="center"/>
    </xf>
    <xf numFmtId="49" fontId="165" fillId="2" borderId="14" xfId="4" applyNumberFormat="1" applyFont="1" applyFill="1" applyBorder="1" applyAlignment="1" applyProtection="1">
      <alignment vertical="center"/>
    </xf>
    <xf numFmtId="3" fontId="165" fillId="3" borderId="37" xfId="4" applyNumberFormat="1" applyFont="1" applyFill="1" applyBorder="1" applyAlignment="1" applyProtection="1">
      <alignment vertical="center"/>
    </xf>
    <xf numFmtId="3" fontId="166" fillId="2" borderId="0" xfId="0" applyNumberFormat="1" applyFont="1" applyFill="1" applyBorder="1" applyAlignment="1">
      <alignment vertical="center"/>
    </xf>
    <xf numFmtId="49" fontId="157" fillId="4" borderId="97" xfId="4" applyNumberFormat="1" applyFont="1" applyFill="1" applyBorder="1" applyAlignment="1" applyProtection="1">
      <alignment vertical="center"/>
    </xf>
    <xf numFmtId="49" fontId="157" fillId="4" borderId="98" xfId="4" applyNumberFormat="1" applyFont="1" applyFill="1" applyBorder="1" applyAlignment="1" applyProtection="1">
      <alignment vertical="center"/>
    </xf>
    <xf numFmtId="49" fontId="157" fillId="4" borderId="99" xfId="4" applyNumberFormat="1" applyFont="1" applyFill="1" applyBorder="1" applyAlignment="1" applyProtection="1">
      <alignment vertical="center"/>
    </xf>
    <xf numFmtId="0" fontId="120" fillId="2" borderId="0" xfId="4" applyNumberFormat="1" applyFont="1" applyFill="1" applyBorder="1" applyAlignment="1" applyProtection="1"/>
    <xf numFmtId="49" fontId="167" fillId="2" borderId="0" xfId="4" applyNumberFormat="1" applyFont="1" applyFill="1" applyBorder="1" applyAlignment="1" applyProtection="1">
      <alignment vertical="center"/>
    </xf>
    <xf numFmtId="49" fontId="122" fillId="2" borderId="0" xfId="4" applyNumberFormat="1" applyFont="1" applyFill="1" applyBorder="1" applyAlignment="1" applyProtection="1"/>
    <xf numFmtId="0" fontId="122" fillId="2" borderId="17" xfId="4" applyNumberFormat="1" applyFont="1" applyFill="1" applyBorder="1" applyAlignment="1" applyProtection="1"/>
    <xf numFmtId="49" fontId="23" fillId="2" borderId="34" xfId="4" applyNumberFormat="1" applyFont="1" applyFill="1" applyBorder="1" applyAlignment="1" applyProtection="1">
      <alignment vertical="center"/>
    </xf>
    <xf numFmtId="49" fontId="23" fillId="2" borderId="14" xfId="4" applyNumberFormat="1" applyFont="1" applyFill="1" applyBorder="1" applyAlignment="1" applyProtection="1">
      <alignment vertical="center"/>
    </xf>
    <xf numFmtId="0" fontId="0" fillId="0" borderId="0" xfId="0" applyFont="1" applyAlignment="1"/>
    <xf numFmtId="0" fontId="23" fillId="0" borderId="85" xfId="4" applyNumberFormat="1" applyFont="1" applyBorder="1" applyAlignment="1" applyProtection="1">
      <alignment horizontal="left" vertical="top" wrapText="1" indent="2"/>
    </xf>
    <xf numFmtId="0" fontId="129" fillId="2" borderId="0" xfId="4" applyNumberFormat="1" applyFont="1" applyFill="1" applyBorder="1" applyAlignment="1" applyProtection="1">
      <alignment horizontal="left" vertical="top"/>
    </xf>
    <xf numFmtId="1" fontId="168" fillId="2" borderId="0" xfId="0" applyNumberFormat="1" applyFont="1" applyFill="1" applyBorder="1" applyAlignment="1">
      <alignment horizontal="left" vertical="center"/>
    </xf>
    <xf numFmtId="3" fontId="9" fillId="0" borderId="0" xfId="4" applyNumberFormat="1" applyFont="1" applyBorder="1" applyAlignment="1" applyProtection="1">
      <alignment horizontal="center" vertical="top" wrapText="1"/>
    </xf>
    <xf numFmtId="3" fontId="9" fillId="0" borderId="5" xfId="4" applyNumberFormat="1" applyFont="1" applyBorder="1" applyAlignment="1" applyProtection="1">
      <alignment horizontal="center" vertical="top" wrapText="1"/>
    </xf>
    <xf numFmtId="3" fontId="9" fillId="0" borderId="59" xfId="4" applyNumberFormat="1" applyFont="1" applyBorder="1" applyAlignment="1" applyProtection="1">
      <alignment horizontal="center" vertical="top" wrapText="1"/>
    </xf>
    <xf numFmtId="3" fontId="1" fillId="0" borderId="0" xfId="4" applyNumberFormat="1" applyFont="1" applyBorder="1" applyAlignment="1" applyProtection="1">
      <alignment vertical="top"/>
    </xf>
    <xf numFmtId="3" fontId="1" fillId="0" borderId="0" xfId="4" applyNumberFormat="1" applyFont="1" applyBorder="1" applyAlignment="1" applyProtection="1">
      <alignment horizontal="center" vertical="top"/>
    </xf>
    <xf numFmtId="3" fontId="66" fillId="3" borderId="100" xfId="0" applyNumberFormat="1" applyFont="1" applyFill="1" applyBorder="1" applyAlignment="1">
      <alignment horizontal="right" indent="1"/>
    </xf>
    <xf numFmtId="3" fontId="66" fillId="3" borderId="101" xfId="0" applyNumberFormat="1" applyFont="1" applyFill="1" applyBorder="1" applyAlignment="1">
      <alignment horizontal="right" indent="1"/>
    </xf>
    <xf numFmtId="3" fontId="66" fillId="3" borderId="102" xfId="0" applyNumberFormat="1" applyFont="1" applyFill="1" applyBorder="1" applyAlignment="1">
      <alignment horizontal="right" indent="1"/>
    </xf>
    <xf numFmtId="3" fontId="66" fillId="3" borderId="64" xfId="0" applyNumberFormat="1" applyFont="1" applyFill="1" applyBorder="1" applyAlignment="1">
      <alignment horizontal="right" vertical="center" indent="1"/>
    </xf>
    <xf numFmtId="3" fontId="66" fillId="3" borderId="64" xfId="0" applyNumberFormat="1" applyFont="1" applyFill="1" applyBorder="1" applyAlignment="1">
      <alignment horizontal="right" indent="1"/>
    </xf>
    <xf numFmtId="3" fontId="66" fillId="0" borderId="100" xfId="0" applyNumberFormat="1" applyFont="1" applyBorder="1" applyAlignment="1">
      <alignment horizontal="right" indent="1"/>
    </xf>
    <xf numFmtId="3" fontId="66" fillId="0" borderId="101" xfId="0" applyNumberFormat="1" applyFont="1" applyBorder="1" applyAlignment="1">
      <alignment horizontal="right" indent="1"/>
    </xf>
    <xf numFmtId="3" fontId="66" fillId="0" borderId="102" xfId="0" applyNumberFormat="1" applyFont="1" applyBorder="1" applyAlignment="1">
      <alignment horizontal="right" indent="1"/>
    </xf>
    <xf numFmtId="3" fontId="66" fillId="0" borderId="64" xfId="0" applyNumberFormat="1" applyFont="1" applyBorder="1" applyAlignment="1">
      <alignment horizontal="right" vertical="center" indent="1"/>
    </xf>
    <xf numFmtId="3" fontId="66" fillId="0" borderId="64" xfId="0" applyNumberFormat="1" applyFont="1" applyBorder="1" applyAlignment="1">
      <alignment horizontal="right" indent="1"/>
    </xf>
    <xf numFmtId="3" fontId="66" fillId="0" borderId="52" xfId="0" applyNumberFormat="1" applyFont="1" applyBorder="1" applyAlignment="1">
      <alignment horizontal="right" indent="1"/>
    </xf>
    <xf numFmtId="3" fontId="66" fillId="0" borderId="13" xfId="0" applyNumberFormat="1" applyFont="1" applyBorder="1" applyAlignment="1">
      <alignment horizontal="right" indent="1"/>
    </xf>
    <xf numFmtId="3" fontId="66" fillId="0" borderId="24" xfId="0" applyNumberFormat="1" applyFont="1" applyBorder="1" applyAlignment="1">
      <alignment horizontal="right" indent="1"/>
    </xf>
    <xf numFmtId="3" fontId="66" fillId="0" borderId="61" xfId="0" applyNumberFormat="1" applyFont="1" applyBorder="1" applyAlignment="1">
      <alignment horizontal="right" vertical="center" indent="1"/>
    </xf>
    <xf numFmtId="3" fontId="66" fillId="0" borderId="61" xfId="0" applyNumberFormat="1" applyFont="1" applyBorder="1" applyAlignment="1">
      <alignment horizontal="right" indent="1"/>
    </xf>
    <xf numFmtId="3" fontId="66" fillId="3" borderId="24" xfId="0" applyNumberFormat="1" applyFont="1" applyFill="1" applyBorder="1" applyAlignment="1">
      <alignment horizontal="right" indent="1"/>
    </xf>
    <xf numFmtId="3" fontId="66" fillId="3" borderId="61" xfId="0" applyNumberFormat="1" applyFont="1" applyFill="1" applyBorder="1" applyAlignment="1">
      <alignment horizontal="right" vertical="center" indent="1"/>
    </xf>
    <xf numFmtId="3" fontId="66" fillId="3" borderId="61" xfId="0" applyNumberFormat="1" applyFont="1" applyFill="1" applyBorder="1" applyAlignment="1">
      <alignment horizontal="right" indent="1"/>
    </xf>
    <xf numFmtId="3" fontId="1" fillId="0" borderId="5" xfId="4" applyNumberFormat="1" applyFont="1" applyBorder="1" applyProtection="1"/>
    <xf numFmtId="3" fontId="1" fillId="0" borderId="59" xfId="4" applyNumberFormat="1" applyFont="1" applyBorder="1" applyProtection="1"/>
    <xf numFmtId="3" fontId="69" fillId="4" borderId="103" xfId="0" applyNumberFormat="1" applyFont="1" applyFill="1" applyBorder="1" applyAlignment="1">
      <alignment horizontal="center" vertical="center" wrapText="1"/>
    </xf>
    <xf numFmtId="0" fontId="169" fillId="12" borderId="105" xfId="4" applyNumberFormat="1" applyFont="1" applyFill="1" applyBorder="1" applyAlignment="1" applyProtection="1">
      <alignment horizontal="center" vertical="center"/>
    </xf>
    <xf numFmtId="0" fontId="70" fillId="0" borderId="0" xfId="4" applyNumberFormat="1" applyFont="1" applyBorder="1" applyAlignment="1" applyProtection="1">
      <alignment wrapText="1"/>
    </xf>
    <xf numFmtId="0" fontId="70" fillId="0" borderId="2" xfId="4" applyNumberFormat="1" applyFont="1" applyBorder="1" applyAlignment="1" applyProtection="1">
      <alignment vertical="center" wrapText="1"/>
    </xf>
    <xf numFmtId="49" fontId="170" fillId="0" borderId="2" xfId="4" applyNumberFormat="1" applyFont="1" applyBorder="1" applyAlignment="1" applyProtection="1">
      <alignment horizontal="right" vertical="center" wrapText="1"/>
    </xf>
    <xf numFmtId="3" fontId="30" fillId="13" borderId="106" xfId="0" applyNumberFormat="1" applyFont="1" applyFill="1" applyBorder="1" applyAlignment="1">
      <alignment horizontal="right" vertical="center" indent="1"/>
    </xf>
    <xf numFmtId="3" fontId="30" fillId="13" borderId="15" xfId="0" applyNumberFormat="1" applyFont="1" applyFill="1" applyBorder="1" applyAlignment="1">
      <alignment horizontal="right" vertical="center" indent="1"/>
    </xf>
    <xf numFmtId="3" fontId="30" fillId="13" borderId="13" xfId="0" applyNumberFormat="1" applyFont="1" applyFill="1" applyBorder="1" applyAlignment="1">
      <alignment horizontal="right" vertical="center" indent="1"/>
    </xf>
    <xf numFmtId="3" fontId="30" fillId="13" borderId="90" xfId="0" applyNumberFormat="1" applyFont="1" applyFill="1" applyBorder="1" applyAlignment="1">
      <alignment horizontal="right" vertical="center" indent="1"/>
    </xf>
    <xf numFmtId="3" fontId="30" fillId="10" borderId="15" xfId="0" applyNumberFormat="1" applyFont="1" applyFill="1" applyBorder="1" applyAlignment="1">
      <alignment horizontal="right" vertical="center" indent="1"/>
    </xf>
    <xf numFmtId="3" fontId="30" fillId="10" borderId="90" xfId="0" applyNumberFormat="1" applyFont="1" applyFill="1" applyBorder="1" applyAlignment="1">
      <alignment horizontal="right" vertical="center" indent="1"/>
    </xf>
    <xf numFmtId="3" fontId="30" fillId="10" borderId="106" xfId="0" applyNumberFormat="1" applyFont="1" applyFill="1" applyBorder="1" applyAlignment="1">
      <alignment horizontal="right" vertical="center" indent="1"/>
    </xf>
    <xf numFmtId="3" fontId="30" fillId="10" borderId="13" xfId="0" applyNumberFormat="1" applyFont="1" applyFill="1" applyBorder="1" applyAlignment="1">
      <alignment horizontal="right" vertical="center" indent="1"/>
    </xf>
    <xf numFmtId="0" fontId="170" fillId="0" borderId="2" xfId="1" applyFont="1" applyBorder="1" applyAlignment="1" applyProtection="1">
      <alignment horizontal="right" vertical="center"/>
    </xf>
    <xf numFmtId="49" fontId="73" fillId="3" borderId="13" xfId="0" applyNumberFormat="1" applyFont="1" applyFill="1" applyBorder="1" applyAlignment="1">
      <alignment horizontal="center"/>
    </xf>
    <xf numFmtId="49" fontId="73" fillId="2" borderId="13" xfId="0" applyNumberFormat="1" applyFont="1" applyFill="1" applyBorder="1" applyAlignment="1">
      <alignment horizontal="center"/>
    </xf>
    <xf numFmtId="49" fontId="73" fillId="3" borderId="13" xfId="0" applyNumberFormat="1" applyFont="1" applyFill="1" applyBorder="1" applyAlignment="1">
      <alignment horizontal="center" vertical="center"/>
    </xf>
    <xf numFmtId="49" fontId="73" fillId="2" borderId="13" xfId="0" applyNumberFormat="1" applyFont="1" applyFill="1" applyBorder="1" applyAlignment="1">
      <alignment horizontal="center" vertical="center"/>
    </xf>
    <xf numFmtId="49" fontId="73" fillId="3" borderId="0" xfId="0" applyNumberFormat="1" applyFont="1" applyFill="1" applyBorder="1" applyAlignment="1">
      <alignment horizontal="center" vertical="center"/>
    </xf>
    <xf numFmtId="0" fontId="7" fillId="2" borderId="0" xfId="4" applyNumberFormat="1" applyFont="1" applyFill="1" applyBorder="1" applyAlignment="1" applyProtection="1">
      <alignment horizontal="center" vertical="center"/>
    </xf>
    <xf numFmtId="49" fontId="70" fillId="2" borderId="0" xfId="0" applyNumberFormat="1" applyFont="1" applyFill="1" applyAlignment="1">
      <alignment horizontal="center" vertical="center"/>
    </xf>
    <xf numFmtId="49" fontId="75" fillId="2" borderId="0" xfId="0" applyNumberFormat="1" applyFont="1" applyFill="1" applyAlignment="1">
      <alignment horizontal="center" vertical="center"/>
    </xf>
    <xf numFmtId="3" fontId="120" fillId="2" borderId="0" xfId="4" applyNumberFormat="1" applyFont="1" applyFill="1" applyBorder="1" applyAlignment="1" applyProtection="1">
      <alignment horizontal="center" vertical="center"/>
    </xf>
    <xf numFmtId="0" fontId="45" fillId="2" borderId="0" xfId="0" applyFont="1" applyFill="1" applyAlignment="1">
      <alignment horizontal="left"/>
    </xf>
    <xf numFmtId="3" fontId="76" fillId="2" borderId="0" xfId="0" applyNumberFormat="1" applyFont="1" applyFill="1" applyBorder="1" applyAlignment="1">
      <alignment horizontal="right" vertical="center"/>
    </xf>
    <xf numFmtId="3" fontId="89" fillId="2" borderId="0" xfId="0" applyNumberFormat="1" applyFont="1" applyFill="1" applyBorder="1" applyAlignment="1">
      <alignment horizontal="right" vertical="center"/>
    </xf>
    <xf numFmtId="0" fontId="46" fillId="0" borderId="0" xfId="0" applyFont="1"/>
    <xf numFmtId="0" fontId="47" fillId="0" borderId="0" xfId="4" applyNumberFormat="1" applyFont="1" applyBorder="1" applyAlignment="1" applyProtection="1">
      <alignment vertical="center"/>
    </xf>
    <xf numFmtId="3" fontId="87" fillId="0" borderId="0" xfId="4" applyNumberFormat="1" applyFont="1" applyBorder="1" applyAlignment="1" applyProtection="1">
      <alignment horizontal="right"/>
    </xf>
    <xf numFmtId="3" fontId="171" fillId="0" borderId="0" xfId="4" applyNumberFormat="1" applyFont="1" applyBorder="1" applyAlignment="1" applyProtection="1">
      <alignment horizontal="right"/>
    </xf>
    <xf numFmtId="3" fontId="30" fillId="0" borderId="0" xfId="4" applyNumberFormat="1" applyFont="1" applyBorder="1" applyAlignment="1" applyProtection="1">
      <alignment horizontal="right"/>
    </xf>
    <xf numFmtId="3" fontId="1" fillId="0" borderId="0" xfId="4" applyNumberFormat="1" applyFont="1" applyBorder="1" applyAlignment="1" applyProtection="1">
      <alignment horizontal="right"/>
    </xf>
    <xf numFmtId="0" fontId="1" fillId="0" borderId="7" xfId="4" applyNumberFormat="1" applyFont="1" applyBorder="1" applyAlignment="1" applyProtection="1">
      <alignment horizontal="center" vertical="center"/>
    </xf>
    <xf numFmtId="0" fontId="48" fillId="0" borderId="0" xfId="0" applyFont="1"/>
    <xf numFmtId="0" fontId="0" fillId="0" borderId="18" xfId="0" applyBorder="1" applyAlignment="1">
      <alignment vertical="top"/>
    </xf>
    <xf numFmtId="49" fontId="74" fillId="2" borderId="0" xfId="4" applyNumberFormat="1" applyFont="1" applyFill="1" applyBorder="1" applyAlignment="1" applyProtection="1">
      <alignment vertical="top"/>
    </xf>
    <xf numFmtId="49" fontId="143" fillId="2" borderId="0" xfId="4" applyNumberFormat="1" applyFont="1" applyFill="1" applyBorder="1" applyAlignment="1" applyProtection="1">
      <alignment vertical="top"/>
    </xf>
    <xf numFmtId="3" fontId="120" fillId="2" borderId="0" xfId="4" applyNumberFormat="1" applyFont="1" applyFill="1" applyBorder="1" applyAlignment="1" applyProtection="1">
      <alignment horizontal="left" vertical="top"/>
    </xf>
    <xf numFmtId="3" fontId="115" fillId="2" borderId="0" xfId="4" applyNumberFormat="1" applyFont="1" applyFill="1" applyBorder="1" applyAlignment="1" applyProtection="1">
      <alignment horizontal="left" vertical="top"/>
    </xf>
    <xf numFmtId="0" fontId="66" fillId="2" borderId="0" xfId="0" applyFont="1" applyFill="1" applyAlignment="1">
      <alignment horizontal="left" vertical="top"/>
    </xf>
    <xf numFmtId="3" fontId="74" fillId="2" borderId="0" xfId="0" applyNumberFormat="1" applyFont="1" applyFill="1" applyAlignment="1">
      <alignment horizontal="right" vertical="top"/>
    </xf>
    <xf numFmtId="0" fontId="7" fillId="0" borderId="0" xfId="4" applyNumberFormat="1" applyFont="1" applyBorder="1" applyAlignment="1" applyProtection="1">
      <alignment horizontal="center" vertical="top"/>
    </xf>
    <xf numFmtId="0" fontId="1" fillId="2" borderId="0" xfId="4" applyNumberFormat="1" applyFont="1" applyFill="1" applyBorder="1" applyAlignment="1" applyProtection="1">
      <alignment vertical="top"/>
    </xf>
    <xf numFmtId="3" fontId="66" fillId="2" borderId="0" xfId="4" applyNumberFormat="1" applyFont="1" applyFill="1" applyBorder="1" applyAlignment="1" applyProtection="1">
      <alignment horizontal="left" vertical="top"/>
    </xf>
    <xf numFmtId="0" fontId="19" fillId="2" borderId="0" xfId="0" applyFont="1" applyFill="1" applyBorder="1" applyAlignment="1">
      <alignment horizontal="left"/>
    </xf>
    <xf numFmtId="0" fontId="172" fillId="0" borderId="0" xfId="0" applyFont="1"/>
    <xf numFmtId="49" fontId="73" fillId="14" borderId="61" xfId="0" applyNumberFormat="1" applyFont="1" applyFill="1" applyBorder="1" applyAlignment="1">
      <alignment horizontal="left"/>
    </xf>
    <xf numFmtId="167" fontId="109" fillId="8" borderId="83" xfId="0" applyNumberFormat="1" applyFont="1" applyFill="1" applyBorder="1" applyAlignment="1">
      <alignment horizontal="center" vertical="center" wrapText="1"/>
    </xf>
    <xf numFmtId="167" fontId="1" fillId="11" borderId="0" xfId="4" applyNumberFormat="1" applyFont="1" applyFill="1" applyBorder="1" applyAlignment="1" applyProtection="1">
      <alignment horizontal="right" vertical="center" indent="4"/>
    </xf>
    <xf numFmtId="167" fontId="69" fillId="15" borderId="4" xfId="0" applyNumberFormat="1" applyFont="1" applyFill="1" applyBorder="1" applyAlignment="1">
      <alignment horizontal="right" vertical="center" wrapText="1" indent="2"/>
    </xf>
    <xf numFmtId="165" fontId="1" fillId="0" borderId="4" xfId="4" applyNumberFormat="1" applyFont="1" applyBorder="1" applyAlignment="1" applyProtection="1">
      <alignment horizontal="center" vertical="center"/>
    </xf>
    <xf numFmtId="0" fontId="1" fillId="11" borderId="0" xfId="4" applyNumberFormat="1" applyFont="1" applyFill="1" applyBorder="1" applyAlignment="1" applyProtection="1">
      <alignment vertical="center"/>
    </xf>
    <xf numFmtId="3" fontId="76" fillId="14" borderId="13" xfId="0" applyNumberFormat="1" applyFont="1" applyFill="1" applyBorder="1" applyAlignment="1">
      <alignment horizontal="right" indent="1"/>
    </xf>
    <xf numFmtId="3" fontId="76" fillId="14" borderId="14" xfId="0" applyNumberFormat="1" applyFont="1" applyFill="1" applyBorder="1" applyAlignment="1">
      <alignment horizontal="right" indent="1"/>
    </xf>
    <xf numFmtId="3" fontId="76" fillId="14" borderId="52" xfId="0" applyNumberFormat="1" applyFont="1" applyFill="1" applyBorder="1" applyAlignment="1">
      <alignment horizontal="right" indent="1"/>
    </xf>
    <xf numFmtId="3" fontId="173" fillId="3" borderId="107" xfId="0" applyNumberFormat="1" applyFont="1" applyFill="1" applyBorder="1" applyAlignment="1">
      <alignment horizontal="right" vertical="center" indent="1"/>
    </xf>
    <xf numFmtId="3" fontId="174" fillId="2" borderId="32" xfId="0" applyNumberFormat="1" applyFont="1" applyFill="1" applyBorder="1" applyAlignment="1">
      <alignment horizontal="right" vertical="center" indent="1"/>
    </xf>
    <xf numFmtId="3" fontId="174" fillId="2" borderId="108" xfId="0" applyNumberFormat="1" applyFont="1" applyFill="1" applyBorder="1" applyAlignment="1">
      <alignment horizontal="right" vertical="center" indent="1"/>
    </xf>
    <xf numFmtId="3" fontId="174" fillId="2" borderId="23" xfId="0" applyNumberFormat="1" applyFont="1" applyFill="1" applyBorder="1" applyAlignment="1">
      <alignment horizontal="right" vertical="center" indent="1"/>
    </xf>
    <xf numFmtId="3" fontId="173" fillId="3" borderId="36" xfId="0" applyNumberFormat="1" applyFont="1" applyFill="1" applyBorder="1" applyAlignment="1">
      <alignment horizontal="right" vertical="center" indent="1"/>
    </xf>
    <xf numFmtId="3" fontId="174" fillId="2" borderId="109" xfId="0" applyNumberFormat="1" applyFont="1" applyFill="1" applyBorder="1" applyAlignment="1">
      <alignment horizontal="right" vertical="center" indent="1"/>
    </xf>
    <xf numFmtId="3" fontId="174" fillId="2" borderId="33" xfId="0" applyNumberFormat="1" applyFont="1" applyFill="1" applyBorder="1" applyAlignment="1">
      <alignment horizontal="right" vertical="center" indent="1"/>
    </xf>
    <xf numFmtId="3" fontId="174" fillId="2" borderId="13" xfId="0" applyNumberFormat="1" applyFont="1" applyFill="1" applyBorder="1" applyAlignment="1">
      <alignment horizontal="right" vertical="center" indent="1"/>
    </xf>
    <xf numFmtId="3" fontId="30" fillId="0" borderId="14" xfId="4" applyNumberFormat="1" applyFont="1" applyBorder="1" applyAlignment="1" applyProtection="1">
      <alignment horizontal="right" indent="1"/>
    </xf>
    <xf numFmtId="3" fontId="30" fillId="2" borderId="13" xfId="0" applyNumberFormat="1" applyFont="1" applyFill="1" applyBorder="1" applyAlignment="1">
      <alignment horizontal="right" vertical="center" indent="1"/>
    </xf>
    <xf numFmtId="3" fontId="30" fillId="2" borderId="23" xfId="0" applyNumberFormat="1" applyFont="1" applyFill="1" applyBorder="1" applyAlignment="1">
      <alignment horizontal="right" vertical="center" indent="1"/>
    </xf>
    <xf numFmtId="3" fontId="30" fillId="3" borderId="37" xfId="4" applyNumberFormat="1" applyFont="1" applyFill="1" applyBorder="1" applyAlignment="1" applyProtection="1">
      <alignment horizontal="right" vertical="center" indent="1"/>
    </xf>
    <xf numFmtId="3" fontId="30" fillId="3" borderId="36" xfId="0" applyNumberFormat="1" applyFont="1" applyFill="1" applyBorder="1" applyAlignment="1">
      <alignment horizontal="right" vertical="center" indent="1"/>
    </xf>
    <xf numFmtId="3" fontId="30" fillId="2" borderId="14" xfId="4" applyNumberFormat="1" applyFont="1" applyFill="1" applyBorder="1" applyAlignment="1" applyProtection="1">
      <alignment horizontal="right" vertical="center" indent="1"/>
    </xf>
    <xf numFmtId="3" fontId="30" fillId="3" borderId="107" xfId="4" applyNumberFormat="1" applyFont="1" applyFill="1" applyBorder="1" applyAlignment="1" applyProtection="1">
      <alignment horizontal="right" vertical="center" indent="1"/>
    </xf>
    <xf numFmtId="3" fontId="30" fillId="2" borderId="34" xfId="4" applyNumberFormat="1" applyFont="1" applyFill="1" applyBorder="1" applyAlignment="1" applyProtection="1">
      <alignment horizontal="right" vertical="center" indent="1"/>
    </xf>
    <xf numFmtId="3" fontId="7" fillId="0" borderId="35" xfId="0" applyNumberFormat="1" applyFont="1" applyBorder="1" applyAlignment="1">
      <alignment horizontal="right" vertical="center" indent="1"/>
    </xf>
    <xf numFmtId="3" fontId="7" fillId="0" borderId="36" xfId="0" applyNumberFormat="1" applyFont="1" applyBorder="1" applyAlignment="1">
      <alignment horizontal="right" vertical="center" indent="1"/>
    </xf>
    <xf numFmtId="3" fontId="76" fillId="14" borderId="0" xfId="0" applyNumberFormat="1" applyFont="1" applyFill="1" applyBorder="1" applyAlignment="1">
      <alignment horizontal="right" indent="1"/>
    </xf>
    <xf numFmtId="3" fontId="0" fillId="11" borderId="0" xfId="0" applyNumberFormat="1" applyFill="1" applyBorder="1"/>
    <xf numFmtId="3" fontId="15" fillId="2" borderId="13" xfId="0" applyNumberFormat="1" applyFont="1" applyFill="1" applyBorder="1" applyAlignment="1">
      <alignment horizontal="right" indent="1"/>
    </xf>
    <xf numFmtId="3" fontId="15" fillId="2" borderId="14" xfId="0" applyNumberFormat="1" applyFont="1" applyFill="1" applyBorder="1" applyAlignment="1">
      <alignment horizontal="right" indent="1"/>
    </xf>
    <xf numFmtId="3" fontId="15" fillId="2" borderId="52" xfId="0" applyNumberFormat="1" applyFont="1" applyFill="1" applyBorder="1" applyAlignment="1">
      <alignment horizontal="right" indent="1"/>
    </xf>
    <xf numFmtId="0" fontId="13" fillId="2" borderId="0" xfId="4" applyNumberFormat="1" applyFont="1" applyFill="1" applyBorder="1" applyAlignment="1" applyProtection="1">
      <alignment horizontal="center" vertical="center" wrapText="1"/>
    </xf>
    <xf numFmtId="1" fontId="13" fillId="2" borderId="0" xfId="4" applyNumberFormat="1" applyFont="1" applyFill="1" applyBorder="1" applyAlignment="1" applyProtection="1">
      <alignment horizontal="center" vertical="center" wrapText="1"/>
    </xf>
    <xf numFmtId="0" fontId="14" fillId="2" borderId="0" xfId="4" applyNumberFormat="1" applyFont="1" applyFill="1" applyBorder="1" applyAlignment="1" applyProtection="1">
      <alignment horizontal="center" vertical="center"/>
    </xf>
    <xf numFmtId="0" fontId="8" fillId="2" borderId="0" xfId="4" applyNumberFormat="1" applyFont="1" applyFill="1" applyBorder="1" applyAlignment="1" applyProtection="1">
      <alignment horizontal="center" vertical="center" wrapText="1"/>
    </xf>
    <xf numFmtId="1" fontId="8" fillId="2" borderId="0" xfId="4" applyNumberFormat="1" applyFont="1" applyFill="1" applyBorder="1" applyAlignment="1" applyProtection="1">
      <alignment horizontal="center" vertical="center" wrapText="1"/>
    </xf>
    <xf numFmtId="1" fontId="1" fillId="2" borderId="0" xfId="4" applyNumberFormat="1" applyFont="1" applyFill="1" applyBorder="1" applyAlignment="1" applyProtection="1">
      <alignment horizontal="center" vertical="center"/>
    </xf>
    <xf numFmtId="0" fontId="59" fillId="3" borderId="5" xfId="4" applyNumberFormat="1" applyFont="1" applyFill="1" applyBorder="1" applyAlignment="1" applyProtection="1">
      <alignment horizontal="center" vertical="center" wrapText="1"/>
    </xf>
    <xf numFmtId="1" fontId="1" fillId="3" borderId="110" xfId="4" applyNumberFormat="1" applyFont="1" applyFill="1" applyBorder="1" applyAlignment="1" applyProtection="1">
      <alignment horizontal="center" vertical="center" wrapText="1"/>
    </xf>
    <xf numFmtId="0" fontId="59" fillId="0" borderId="5" xfId="4" applyNumberFormat="1" applyFont="1" applyBorder="1" applyAlignment="1" applyProtection="1">
      <alignment horizontal="center" vertical="center" wrapText="1"/>
    </xf>
    <xf numFmtId="1" fontId="1" fillId="0" borderId="111" xfId="4" applyNumberFormat="1" applyFont="1" applyBorder="1" applyAlignment="1" applyProtection="1">
      <alignment horizontal="center" vertical="center" wrapText="1"/>
    </xf>
    <xf numFmtId="0" fontId="49" fillId="0" borderId="0" xfId="4" applyNumberFormat="1" applyFont="1" applyBorder="1" applyProtection="1"/>
    <xf numFmtId="0" fontId="176" fillId="0" borderId="0" xfId="4" applyNumberFormat="1" applyFont="1" applyBorder="1" applyAlignment="1" applyProtection="1">
      <alignment horizontal="center" vertical="center"/>
    </xf>
    <xf numFmtId="0" fontId="50" fillId="0" borderId="0" xfId="4" applyNumberFormat="1" applyFont="1" applyBorder="1" applyAlignment="1" applyProtection="1">
      <alignment vertical="center"/>
    </xf>
    <xf numFmtId="0" fontId="177" fillId="0" borderId="0" xfId="0" applyFont="1"/>
    <xf numFmtId="0" fontId="131" fillId="0" borderId="0" xfId="4" applyNumberFormat="1" applyFont="1" applyBorder="1" applyAlignment="1" applyProtection="1">
      <alignment horizontal="center" vertical="center"/>
    </xf>
    <xf numFmtId="0" fontId="122" fillId="0" borderId="0" xfId="4" applyNumberFormat="1" applyFont="1" applyBorder="1" applyAlignment="1" applyProtection="1">
      <alignment horizontal="center" vertical="center"/>
    </xf>
    <xf numFmtId="164" fontId="1" fillId="3" borderId="112" xfId="4" applyFont="1" applyFill="1" applyBorder="1" applyAlignment="1" applyProtection="1">
      <alignment horizontal="center"/>
    </xf>
    <xf numFmtId="164" fontId="1" fillId="3" borderId="110" xfId="4" applyFont="1" applyFill="1" applyBorder="1" applyAlignment="1" applyProtection="1">
      <alignment horizontal="center"/>
    </xf>
    <xf numFmtId="164" fontId="1" fillId="0" borderId="6" xfId="4" applyFont="1" applyBorder="1" applyAlignment="1" applyProtection="1">
      <alignment horizontal="center"/>
    </xf>
    <xf numFmtId="164" fontId="1" fillId="0" borderId="111" xfId="4" applyFont="1" applyBorder="1" applyAlignment="1" applyProtection="1">
      <alignment horizontal="center"/>
    </xf>
    <xf numFmtId="164" fontId="1" fillId="3" borderId="6" xfId="4" applyFont="1" applyFill="1" applyBorder="1" applyAlignment="1" applyProtection="1">
      <alignment horizontal="center"/>
    </xf>
    <xf numFmtId="164" fontId="11" fillId="2" borderId="6" xfId="4" applyFont="1" applyFill="1" applyBorder="1" applyAlignment="1" applyProtection="1">
      <alignment horizontal="center"/>
    </xf>
    <xf numFmtId="164" fontId="11" fillId="2" borderId="7" xfId="4" applyFont="1" applyFill="1" applyBorder="1" applyAlignment="1" applyProtection="1">
      <alignment horizontal="center"/>
    </xf>
    <xf numFmtId="0" fontId="1" fillId="0" borderId="7" xfId="4" applyNumberFormat="1" applyFont="1" applyBorder="1" applyAlignment="1" applyProtection="1">
      <alignment horizontal="center"/>
    </xf>
    <xf numFmtId="0" fontId="23" fillId="0" borderId="7" xfId="4" applyNumberFormat="1" applyFont="1" applyBorder="1" applyAlignment="1" applyProtection="1">
      <alignment horizontal="center"/>
    </xf>
    <xf numFmtId="9" fontId="13" fillId="2" borderId="0" xfId="4" applyNumberFormat="1" applyFont="1" applyFill="1" applyBorder="1" applyAlignment="1" applyProtection="1">
      <alignment horizontal="center" vertical="center" wrapText="1"/>
    </xf>
    <xf numFmtId="9" fontId="8" fillId="2" borderId="0" xfId="4" applyNumberFormat="1" applyFont="1" applyFill="1" applyBorder="1" applyAlignment="1" applyProtection="1">
      <alignment horizontal="center" vertical="center" wrapText="1"/>
    </xf>
    <xf numFmtId="0" fontId="61" fillId="2" borderId="0" xfId="4" applyNumberFormat="1" applyFont="1" applyFill="1" applyBorder="1" applyAlignment="1" applyProtection="1">
      <alignment horizontal="center" vertical="center"/>
    </xf>
    <xf numFmtId="9" fontId="61" fillId="2" borderId="0" xfId="4" applyNumberFormat="1" applyFont="1" applyFill="1" applyBorder="1" applyAlignment="1" applyProtection="1">
      <alignment horizontal="center" vertical="center"/>
    </xf>
    <xf numFmtId="1" fontId="61" fillId="2" borderId="0" xfId="4" applyNumberFormat="1" applyFont="1" applyFill="1" applyBorder="1" applyAlignment="1" applyProtection="1">
      <alignment horizontal="center" vertical="center"/>
    </xf>
    <xf numFmtId="0" fontId="176" fillId="0" borderId="0" xfId="4" applyNumberFormat="1" applyFont="1" applyBorder="1" applyAlignment="1" applyProtection="1">
      <alignment vertical="center"/>
    </xf>
    <xf numFmtId="0" fontId="50" fillId="0" borderId="0" xfId="4" applyNumberFormat="1" applyFont="1" applyBorder="1" applyAlignment="1" applyProtection="1">
      <alignment horizontal="left" vertical="center"/>
    </xf>
    <xf numFmtId="0" fontId="122" fillId="0" borderId="0" xfId="4" applyNumberFormat="1" applyFont="1" applyBorder="1" applyAlignment="1" applyProtection="1">
      <alignment horizontal="left" vertical="center"/>
    </xf>
    <xf numFmtId="164" fontId="175" fillId="2" borderId="47" xfId="4" applyFont="1" applyFill="1" applyBorder="1" applyAlignment="1" applyProtection="1">
      <alignment horizontal="center" vertical="center" wrapText="1"/>
    </xf>
    <xf numFmtId="0" fontId="11" fillId="2" borderId="0" xfId="4" applyNumberFormat="1" applyFont="1" applyFill="1" applyBorder="1" applyAlignment="1" applyProtection="1">
      <alignment horizontal="center" vertical="center" wrapText="1"/>
    </xf>
    <xf numFmtId="9" fontId="175" fillId="2" borderId="0" xfId="4" applyNumberFormat="1" applyFont="1" applyFill="1" applyBorder="1" applyAlignment="1" applyProtection="1">
      <alignment horizontal="center" vertical="center" wrapText="1"/>
    </xf>
    <xf numFmtId="1" fontId="11" fillId="2" borderId="0" xfId="4" applyNumberFormat="1" applyFont="1" applyFill="1" applyBorder="1" applyAlignment="1" applyProtection="1">
      <alignment horizontal="center" vertical="center" wrapText="1"/>
    </xf>
    <xf numFmtId="1" fontId="11" fillId="2" borderId="0" xfId="4" applyNumberFormat="1" applyFont="1" applyFill="1" applyBorder="1" applyAlignment="1" applyProtection="1">
      <alignment horizontal="center" vertical="center"/>
    </xf>
    <xf numFmtId="0" fontId="1" fillId="3" borderId="48" xfId="4" applyNumberFormat="1" applyFont="1" applyFill="1" applyBorder="1" applyAlignment="1" applyProtection="1">
      <alignment horizontal="center" vertical="center" wrapText="1"/>
    </xf>
    <xf numFmtId="9" fontId="59" fillId="3" borderId="48" xfId="4" applyNumberFormat="1" applyFont="1" applyFill="1" applyBorder="1" applyAlignment="1" applyProtection="1">
      <alignment horizontal="center" vertical="center" wrapText="1"/>
    </xf>
    <xf numFmtId="0" fontId="1" fillId="0" borderId="1" xfId="4" applyNumberFormat="1" applyFont="1" applyBorder="1" applyAlignment="1" applyProtection="1">
      <alignment horizontal="center" vertical="center" wrapText="1"/>
    </xf>
    <xf numFmtId="9" fontId="59" fillId="0" borderId="1" xfId="4" applyNumberFormat="1" applyFont="1" applyBorder="1" applyAlignment="1" applyProtection="1">
      <alignment horizontal="center" vertical="center" wrapText="1"/>
    </xf>
    <xf numFmtId="0" fontId="69" fillId="5" borderId="76" xfId="4" applyNumberFormat="1" applyFont="1" applyFill="1" applyBorder="1" applyAlignment="1" applyProtection="1">
      <alignment horizontal="center" vertical="center" wrapText="1"/>
    </xf>
    <xf numFmtId="9" fontId="69" fillId="5" borderId="18" xfId="4" applyNumberFormat="1" applyFont="1" applyFill="1" applyBorder="1" applyAlignment="1" applyProtection="1">
      <alignment horizontal="center" vertical="center"/>
    </xf>
    <xf numFmtId="0" fontId="1" fillId="3" borderId="1" xfId="4" applyNumberFormat="1" applyFont="1" applyFill="1" applyBorder="1" applyAlignment="1" applyProtection="1">
      <alignment horizontal="center" vertical="center" wrapText="1"/>
    </xf>
    <xf numFmtId="9" fontId="59" fillId="3" borderId="1" xfId="4" applyNumberFormat="1" applyFont="1" applyFill="1" applyBorder="1" applyAlignment="1" applyProtection="1">
      <alignment horizontal="center" vertical="center" wrapText="1"/>
    </xf>
    <xf numFmtId="1" fontId="1" fillId="3" borderId="111" xfId="4" applyNumberFormat="1" applyFont="1" applyFill="1" applyBorder="1" applyAlignment="1" applyProtection="1">
      <alignment horizontal="center" vertical="center" wrapText="1"/>
    </xf>
    <xf numFmtId="0" fontId="131" fillId="5" borderId="76" xfId="4" applyNumberFormat="1" applyFont="1" applyFill="1" applyBorder="1" applyAlignment="1" applyProtection="1">
      <alignment horizontal="center" vertical="center" wrapText="1"/>
    </xf>
    <xf numFmtId="3" fontId="131" fillId="5" borderId="18" xfId="4" applyNumberFormat="1" applyFont="1" applyFill="1" applyBorder="1" applyAlignment="1" applyProtection="1">
      <alignment horizontal="center" vertical="center" wrapText="1"/>
    </xf>
    <xf numFmtId="9" fontId="131" fillId="5" borderId="18" xfId="4" applyNumberFormat="1" applyFont="1" applyFill="1" applyBorder="1" applyAlignment="1" applyProtection="1">
      <alignment horizontal="center" vertical="center"/>
    </xf>
    <xf numFmtId="9" fontId="1" fillId="0" borderId="0" xfId="4" applyNumberFormat="1" applyFont="1" applyBorder="1" applyAlignment="1" applyProtection="1">
      <alignment horizontal="center" vertical="center"/>
    </xf>
    <xf numFmtId="164" fontId="11" fillId="2" borderId="0" xfId="4" applyFont="1" applyFill="1" applyBorder="1" applyAlignment="1" applyProtection="1">
      <alignment horizontal="center" vertical="center"/>
    </xf>
    <xf numFmtId="164" fontId="131" fillId="5" borderId="76" xfId="4" applyFont="1" applyFill="1" applyBorder="1" applyAlignment="1" applyProtection="1">
      <alignment horizontal="center" vertical="center"/>
    </xf>
    <xf numFmtId="164" fontId="131" fillId="5" borderId="18" xfId="4" applyFont="1" applyFill="1" applyBorder="1" applyAlignment="1" applyProtection="1">
      <alignment horizontal="center" vertical="center"/>
    </xf>
    <xf numFmtId="164" fontId="1" fillId="3" borderId="6" xfId="4" quotePrefix="1" applyFont="1" applyFill="1" applyBorder="1" applyAlignment="1" applyProtection="1">
      <alignment horizontal="center"/>
    </xf>
    <xf numFmtId="164" fontId="131" fillId="5" borderId="112" xfId="4" applyFont="1" applyFill="1" applyBorder="1" applyAlignment="1" applyProtection="1">
      <alignment horizontal="center" vertical="center"/>
    </xf>
    <xf numFmtId="164" fontId="131" fillId="5" borderId="12" xfId="4" applyFont="1" applyFill="1" applyBorder="1" applyAlignment="1" applyProtection="1">
      <alignment horizontal="center" vertical="center"/>
    </xf>
    <xf numFmtId="3" fontId="131" fillId="4" borderId="12" xfId="0" applyNumberFormat="1" applyFont="1" applyFill="1" applyBorder="1" applyAlignment="1">
      <alignment horizontal="center" vertical="center" wrapText="1"/>
    </xf>
    <xf numFmtId="3" fontId="178" fillId="2" borderId="0" xfId="0" applyNumberFormat="1" applyFont="1" applyFill="1" applyBorder="1" applyAlignment="1"/>
    <xf numFmtId="3" fontId="167" fillId="3" borderId="16" xfId="0" applyNumberFormat="1" applyFont="1" applyFill="1" applyBorder="1" applyAlignment="1">
      <alignment horizontal="right" vertical="center" indent="1"/>
    </xf>
    <xf numFmtId="3" fontId="167" fillId="3" borderId="15" xfId="0" applyNumberFormat="1" applyFont="1" applyFill="1" applyBorder="1" applyAlignment="1">
      <alignment horizontal="right" vertical="center" indent="1"/>
    </xf>
    <xf numFmtId="3" fontId="167" fillId="2" borderId="16" xfId="0" applyNumberFormat="1" applyFont="1" applyFill="1" applyBorder="1" applyAlignment="1">
      <alignment horizontal="right" vertical="center" indent="1"/>
    </xf>
    <xf numFmtId="3" fontId="167" fillId="2" borderId="15" xfId="0" applyNumberFormat="1" applyFont="1" applyFill="1" applyBorder="1" applyAlignment="1">
      <alignment horizontal="right" vertical="center" indent="1"/>
    </xf>
    <xf numFmtId="3" fontId="131" fillId="4" borderId="10" xfId="0" applyNumberFormat="1" applyFont="1" applyFill="1" applyBorder="1" applyAlignment="1">
      <alignment horizontal="center" vertical="center" wrapText="1"/>
    </xf>
    <xf numFmtId="3" fontId="178" fillId="2" borderId="17" xfId="0" applyNumberFormat="1" applyFont="1" applyFill="1" applyBorder="1" applyAlignment="1"/>
    <xf numFmtId="3" fontId="167" fillId="3" borderId="14" xfId="0" applyNumberFormat="1" applyFont="1" applyFill="1" applyBorder="1" applyAlignment="1">
      <alignment horizontal="right" vertical="center" indent="1"/>
    </xf>
    <xf numFmtId="3" fontId="167" fillId="2" borderId="14" xfId="0" applyNumberFormat="1" applyFont="1" applyFill="1" applyBorder="1" applyAlignment="1">
      <alignment horizontal="right" vertical="center" indent="1"/>
    </xf>
    <xf numFmtId="3" fontId="167" fillId="3" borderId="13" xfId="0" applyNumberFormat="1" applyFont="1" applyFill="1" applyBorder="1" applyAlignment="1">
      <alignment horizontal="right" vertical="center" indent="1"/>
    </xf>
    <xf numFmtId="3" fontId="167" fillId="2" borderId="13" xfId="0" applyNumberFormat="1" applyFont="1" applyFill="1" applyBorder="1" applyAlignment="1">
      <alignment horizontal="right" vertical="center" indent="1"/>
    </xf>
    <xf numFmtId="3" fontId="131" fillId="4" borderId="9" xfId="0" applyNumberFormat="1" applyFont="1" applyFill="1" applyBorder="1" applyAlignment="1">
      <alignment horizontal="center" vertical="center" wrapText="1"/>
    </xf>
    <xf numFmtId="3" fontId="167" fillId="2" borderId="23" xfId="0" applyNumberFormat="1" applyFont="1" applyFill="1" applyBorder="1" applyAlignment="1">
      <alignment horizontal="right" vertical="center" indent="1"/>
    </xf>
    <xf numFmtId="3" fontId="167" fillId="3" borderId="26" xfId="0" applyNumberFormat="1" applyFont="1" applyFill="1" applyBorder="1" applyAlignment="1">
      <alignment horizontal="right" vertical="center" indent="1"/>
    </xf>
    <xf numFmtId="0" fontId="167" fillId="3" borderId="13" xfId="4" applyNumberFormat="1" applyFont="1" applyFill="1" applyBorder="1" applyAlignment="1" applyProtection="1">
      <alignment horizontal="right" indent="1"/>
    </xf>
    <xf numFmtId="0" fontId="167" fillId="2" borderId="13" xfId="4" applyNumberFormat="1" applyFont="1" applyFill="1" applyBorder="1" applyAlignment="1" applyProtection="1">
      <alignment horizontal="right" indent="1"/>
    </xf>
    <xf numFmtId="3" fontId="39" fillId="2" borderId="0" xfId="0" applyNumberFormat="1" applyFont="1" applyFill="1" applyAlignment="1">
      <alignment horizontal="right" vertical="center" indent="1"/>
    </xf>
    <xf numFmtId="3" fontId="119" fillId="2" borderId="0" xfId="0" applyNumberFormat="1" applyFont="1" applyFill="1" applyAlignment="1">
      <alignment horizontal="right" vertical="center" indent="1"/>
    </xf>
    <xf numFmtId="3" fontId="121" fillId="2" borderId="0" xfId="0" applyNumberFormat="1" applyFont="1" applyFill="1" applyAlignment="1">
      <alignment horizontal="right" vertical="center" indent="1"/>
    </xf>
    <xf numFmtId="3" fontId="167" fillId="2" borderId="0" xfId="0" applyNumberFormat="1" applyFont="1" applyFill="1" applyAlignment="1">
      <alignment horizontal="right" vertical="top"/>
    </xf>
    <xf numFmtId="3" fontId="131" fillId="4" borderId="7" xfId="0" applyNumberFormat="1" applyFont="1" applyFill="1" applyBorder="1" applyAlignment="1">
      <alignment horizontal="center" vertical="center" wrapText="1"/>
    </xf>
    <xf numFmtId="3" fontId="131" fillId="4" borderId="4" xfId="0" applyNumberFormat="1" applyFont="1" applyFill="1" applyBorder="1" applyAlignment="1">
      <alignment horizontal="center" vertical="center" wrapText="1"/>
    </xf>
    <xf numFmtId="0" fontId="131" fillId="2" borderId="0" xfId="0" applyFont="1" applyFill="1" applyBorder="1" applyAlignment="1">
      <alignment horizontal="right" indent="1"/>
    </xf>
    <xf numFmtId="0" fontId="167" fillId="2" borderId="32" xfId="0" applyFont="1" applyFill="1" applyBorder="1" applyAlignment="1">
      <alignment horizontal="right" vertical="center" indent="1"/>
    </xf>
    <xf numFmtId="3" fontId="167" fillId="2" borderId="33" xfId="0" applyNumberFormat="1" applyFont="1" applyFill="1" applyBorder="1" applyAlignment="1">
      <alignment horizontal="right" vertical="center" indent="1"/>
    </xf>
    <xf numFmtId="0" fontId="167" fillId="2" borderId="13" xfId="0" applyFont="1" applyFill="1" applyBorder="1" applyAlignment="1">
      <alignment horizontal="right" vertical="center" indent="1"/>
    </xf>
    <xf numFmtId="0" fontId="167" fillId="3" borderId="35" xfId="0" applyFont="1" applyFill="1" applyBorder="1" applyAlignment="1">
      <alignment horizontal="right" vertical="center" indent="1"/>
    </xf>
    <xf numFmtId="3" fontId="167" fillId="3" borderId="36" xfId="0" applyNumberFormat="1" applyFont="1" applyFill="1" applyBorder="1" applyAlignment="1">
      <alignment horizontal="right" vertical="center" indent="1"/>
    </xf>
    <xf numFmtId="0" fontId="167" fillId="3" borderId="0" xfId="0" applyFont="1" applyFill="1" applyBorder="1" applyAlignment="1">
      <alignment horizontal="right" vertical="center" indent="1"/>
    </xf>
    <xf numFmtId="3" fontId="179" fillId="2" borderId="0" xfId="0" applyNumberFormat="1" applyFont="1" applyFill="1" applyBorder="1" applyAlignment="1">
      <alignment horizontal="right" vertical="center" indent="1"/>
    </xf>
    <xf numFmtId="0" fontId="0" fillId="0" borderId="0" xfId="0" applyFont="1" applyAlignment="1">
      <alignment horizontal="right" indent="1"/>
    </xf>
    <xf numFmtId="3" fontId="131" fillId="4" borderId="3" xfId="0" applyNumberFormat="1" applyFont="1" applyFill="1" applyBorder="1" applyAlignment="1">
      <alignment horizontal="center" vertical="center" wrapText="1"/>
    </xf>
    <xf numFmtId="3" fontId="167" fillId="2" borderId="32" xfId="0" applyNumberFormat="1" applyFont="1" applyFill="1" applyBorder="1" applyAlignment="1">
      <alignment horizontal="right" vertical="center" indent="1"/>
    </xf>
    <xf numFmtId="3" fontId="167" fillId="3" borderId="35" xfId="0" applyNumberFormat="1" applyFont="1" applyFill="1" applyBorder="1" applyAlignment="1">
      <alignment horizontal="right" vertical="center" indent="1"/>
    </xf>
    <xf numFmtId="3" fontId="167" fillId="3" borderId="0" xfId="0" applyNumberFormat="1" applyFont="1" applyFill="1" applyBorder="1" applyAlignment="1">
      <alignment horizontal="right" vertical="center" indent="1"/>
    </xf>
    <xf numFmtId="0" fontId="179" fillId="2" borderId="0" xfId="0" applyFont="1" applyFill="1" applyBorder="1" applyAlignment="1">
      <alignment horizontal="left"/>
    </xf>
    <xf numFmtId="3" fontId="39" fillId="2" borderId="17" xfId="0" applyNumberFormat="1" applyFont="1" applyFill="1" applyBorder="1" applyAlignment="1">
      <alignment horizontal="right" vertical="center" indent="1"/>
    </xf>
    <xf numFmtId="3" fontId="119" fillId="2" borderId="17" xfId="0" applyNumberFormat="1" applyFont="1" applyFill="1" applyBorder="1" applyAlignment="1">
      <alignment horizontal="right" vertical="center" indent="1"/>
    </xf>
    <xf numFmtId="3" fontId="121" fillId="2" borderId="17" xfId="0" applyNumberFormat="1" applyFont="1" applyFill="1" applyBorder="1" applyAlignment="1">
      <alignment horizontal="right" vertical="center" indent="1"/>
    </xf>
    <xf numFmtId="3" fontId="167" fillId="2" borderId="17" xfId="0" applyNumberFormat="1" applyFont="1" applyFill="1" applyBorder="1" applyAlignment="1">
      <alignment horizontal="right" vertical="top"/>
    </xf>
    <xf numFmtId="3" fontId="131" fillId="4" borderId="17" xfId="0" applyNumberFormat="1" applyFont="1" applyFill="1" applyBorder="1" applyAlignment="1">
      <alignment horizontal="center" vertical="center" wrapText="1"/>
    </xf>
    <xf numFmtId="0" fontId="131" fillId="2" borderId="17" xfId="0" applyFont="1" applyFill="1" applyBorder="1" applyAlignment="1">
      <alignment horizontal="right" indent="1"/>
    </xf>
    <xf numFmtId="3" fontId="167" fillId="2" borderId="34" xfId="0" applyNumberFormat="1" applyFont="1" applyFill="1" applyBorder="1" applyAlignment="1">
      <alignment horizontal="right" vertical="center" indent="1"/>
    </xf>
    <xf numFmtId="3" fontId="167" fillId="3" borderId="37" xfId="0" applyNumberFormat="1" applyFont="1" applyFill="1" applyBorder="1" applyAlignment="1">
      <alignment horizontal="right" vertical="center" indent="1"/>
    </xf>
    <xf numFmtId="3" fontId="167" fillId="3" borderId="17" xfId="0" applyNumberFormat="1" applyFont="1" applyFill="1" applyBorder="1" applyAlignment="1">
      <alignment horizontal="right" vertical="center" indent="1"/>
    </xf>
    <xf numFmtId="0" fontId="0" fillId="0" borderId="17" xfId="0" applyFont="1" applyBorder="1" applyAlignment="1">
      <alignment horizontal="right" indent="1"/>
    </xf>
    <xf numFmtId="0" fontId="131" fillId="2" borderId="0" xfId="0" applyFont="1" applyFill="1" applyBorder="1" applyAlignment="1">
      <alignment horizontal="left"/>
    </xf>
    <xf numFmtId="3" fontId="179" fillId="2" borderId="0" xfId="0" applyNumberFormat="1" applyFont="1" applyFill="1" applyBorder="1" applyAlignment="1">
      <alignment horizontal="right"/>
    </xf>
    <xf numFmtId="0" fontId="131" fillId="2" borderId="17" xfId="0" applyFont="1" applyFill="1" applyBorder="1" applyAlignment="1">
      <alignment horizontal="left"/>
    </xf>
    <xf numFmtId="3" fontId="167" fillId="3" borderId="0" xfId="0" applyNumberFormat="1" applyFont="1" applyFill="1" applyAlignment="1">
      <alignment horizontal="right" vertical="center" indent="1"/>
    </xf>
    <xf numFmtId="0" fontId="41" fillId="2" borderId="0" xfId="0" applyFont="1" applyFill="1" applyAlignment="1">
      <alignment horizontal="left"/>
    </xf>
    <xf numFmtId="49" fontId="39" fillId="2" borderId="0" xfId="0" applyNumberFormat="1" applyFont="1" applyFill="1" applyAlignment="1">
      <alignment vertical="center"/>
    </xf>
    <xf numFmtId="49" fontId="39" fillId="2" borderId="0" xfId="0" applyNumberFormat="1" applyFont="1" applyFill="1" applyAlignment="1">
      <alignment horizontal="left" vertical="center"/>
    </xf>
    <xf numFmtId="49" fontId="39" fillId="2" borderId="0" xfId="0" applyNumberFormat="1" applyFont="1" applyFill="1" applyAlignment="1">
      <alignment horizontal="center" vertical="center"/>
    </xf>
    <xf numFmtId="3" fontId="167" fillId="2" borderId="0" xfId="0" applyNumberFormat="1" applyFont="1" applyFill="1" applyAlignment="1">
      <alignment horizontal="right" vertical="center" indent="1"/>
    </xf>
    <xf numFmtId="3" fontId="167" fillId="2" borderId="17" xfId="0" applyNumberFormat="1" applyFont="1" applyFill="1" applyBorder="1" applyAlignment="1">
      <alignment horizontal="right" vertical="center" indent="1"/>
    </xf>
    <xf numFmtId="0" fontId="0" fillId="0" borderId="17" xfId="0" applyFont="1" applyBorder="1"/>
    <xf numFmtId="3" fontId="0" fillId="0" borderId="0" xfId="0" applyNumberFormat="1" applyFont="1" applyBorder="1" applyAlignment="1">
      <alignment horizontal="right" indent="1"/>
    </xf>
    <xf numFmtId="3" fontId="0" fillId="0" borderId="0" xfId="0" applyNumberFormat="1" applyFont="1" applyAlignment="1">
      <alignment horizontal="right" indent="1"/>
    </xf>
    <xf numFmtId="3" fontId="0" fillId="0" borderId="17" xfId="0" applyNumberFormat="1" applyFont="1" applyBorder="1" applyAlignment="1">
      <alignment horizontal="right" indent="1"/>
    </xf>
    <xf numFmtId="49" fontId="39" fillId="2" borderId="0" xfId="0" applyNumberFormat="1" applyFont="1" applyFill="1" applyAlignment="1"/>
    <xf numFmtId="3" fontId="180" fillId="2" borderId="5" xfId="0" applyNumberFormat="1" applyFont="1" applyFill="1" applyBorder="1" applyAlignment="1">
      <alignment horizontal="right"/>
    </xf>
    <xf numFmtId="3" fontId="167" fillId="2" borderId="72" xfId="0" applyNumberFormat="1" applyFont="1" applyFill="1" applyBorder="1" applyAlignment="1">
      <alignment horizontal="right" vertical="center" indent="1"/>
    </xf>
    <xf numFmtId="3" fontId="167" fillId="2" borderId="22" xfId="0" applyNumberFormat="1" applyFont="1" applyFill="1" applyBorder="1" applyAlignment="1">
      <alignment horizontal="right" vertical="center" indent="1"/>
    </xf>
    <xf numFmtId="3" fontId="167" fillId="3" borderId="73" xfId="0" applyNumberFormat="1" applyFont="1" applyFill="1" applyBorder="1" applyAlignment="1">
      <alignment horizontal="right" vertical="center" indent="1"/>
    </xf>
    <xf numFmtId="3" fontId="167" fillId="3" borderId="5" xfId="0" applyNumberFormat="1" applyFont="1" applyFill="1" applyBorder="1" applyAlignment="1">
      <alignment horizontal="right" vertical="center" indent="1"/>
    </xf>
    <xf numFmtId="3" fontId="131" fillId="4" borderId="76" xfId="0" applyNumberFormat="1" applyFont="1" applyFill="1" applyBorder="1" applyAlignment="1">
      <alignment horizontal="right" vertical="center" wrapText="1" indent="1"/>
    </xf>
    <xf numFmtId="3" fontId="179" fillId="2" borderId="5" xfId="0" applyNumberFormat="1" applyFont="1" applyFill="1" applyBorder="1" applyAlignment="1">
      <alignment horizontal="right" vertical="center" indent="1"/>
    </xf>
    <xf numFmtId="0" fontId="181" fillId="0" borderId="0" xfId="0" applyFont="1" applyBorder="1"/>
    <xf numFmtId="3" fontId="120" fillId="2" borderId="5" xfId="0" applyNumberFormat="1" applyFont="1" applyFill="1" applyBorder="1" applyAlignment="1">
      <alignment horizontal="right" vertical="center"/>
    </xf>
    <xf numFmtId="3" fontId="180" fillId="2" borderId="0" xfId="0" applyNumberFormat="1" applyFont="1" applyFill="1" applyBorder="1" applyAlignment="1">
      <alignment horizontal="right"/>
    </xf>
    <xf numFmtId="3" fontId="131" fillId="4" borderId="18" xfId="0" applyNumberFormat="1" applyFont="1" applyFill="1" applyBorder="1" applyAlignment="1">
      <alignment horizontal="right" vertical="center" wrapText="1" indent="1"/>
    </xf>
    <xf numFmtId="0" fontId="120" fillId="2" borderId="0" xfId="0" applyFont="1" applyFill="1" applyBorder="1" applyAlignment="1">
      <alignment horizontal="left" vertical="center"/>
    </xf>
    <xf numFmtId="49" fontId="125" fillId="2" borderId="59" xfId="0" applyNumberFormat="1" applyFont="1" applyFill="1" applyBorder="1" applyAlignment="1">
      <alignment horizontal="left"/>
    </xf>
    <xf numFmtId="0" fontId="30" fillId="2" borderId="0" xfId="4" applyNumberFormat="1" applyFont="1" applyFill="1" applyBorder="1" applyAlignment="1" applyProtection="1">
      <alignment vertical="center"/>
    </xf>
    <xf numFmtId="0" fontId="30" fillId="0" borderId="0" xfId="4" applyNumberFormat="1" applyFont="1" applyBorder="1" applyAlignment="1" applyProtection="1">
      <alignment vertical="center"/>
    </xf>
    <xf numFmtId="0" fontId="30" fillId="0" borderId="0" xfId="4" applyNumberFormat="1" applyFont="1" applyBorder="1" applyAlignment="1" applyProtection="1">
      <alignment horizontal="center"/>
    </xf>
    <xf numFmtId="0" fontId="182" fillId="2" borderId="0" xfId="4" applyNumberFormat="1" applyFont="1" applyFill="1" applyBorder="1" applyAlignment="1" applyProtection="1">
      <alignment horizontal="left" vertical="top"/>
    </xf>
    <xf numFmtId="1" fontId="182" fillId="2" borderId="0" xfId="4" applyNumberFormat="1" applyFont="1" applyFill="1" applyBorder="1" applyAlignment="1" applyProtection="1">
      <alignment horizontal="left" vertical="top"/>
    </xf>
    <xf numFmtId="0" fontId="30" fillId="2" borderId="0" xfId="4" applyNumberFormat="1" applyFont="1" applyFill="1" applyBorder="1" applyAlignment="1" applyProtection="1">
      <alignment vertical="top"/>
    </xf>
    <xf numFmtId="0" fontId="30" fillId="0" borderId="0" xfId="4" applyNumberFormat="1" applyFont="1" applyBorder="1" applyAlignment="1" applyProtection="1">
      <alignment vertical="top"/>
    </xf>
    <xf numFmtId="3" fontId="118" fillId="4" borderId="17" xfId="4" applyNumberFormat="1" applyFont="1" applyFill="1" applyBorder="1" applyAlignment="1" applyProtection="1">
      <alignment horizontal="center" vertical="center" wrapText="1"/>
    </xf>
    <xf numFmtId="3" fontId="118" fillId="2" borderId="17" xfId="4" applyNumberFormat="1" applyFont="1" applyFill="1" applyBorder="1" applyAlignment="1" applyProtection="1">
      <alignment horizontal="center" vertical="center"/>
    </xf>
    <xf numFmtId="3" fontId="127" fillId="0" borderId="17" xfId="0" applyNumberFormat="1" applyFont="1" applyBorder="1"/>
    <xf numFmtId="3" fontId="131" fillId="4" borderId="17" xfId="4" applyNumberFormat="1" applyFont="1" applyFill="1" applyBorder="1" applyAlignment="1" applyProtection="1">
      <alignment horizontal="center" vertical="center" wrapText="1"/>
    </xf>
    <xf numFmtId="3" fontId="23" fillId="3" borderId="37" xfId="4" applyNumberFormat="1" applyFont="1" applyFill="1" applyBorder="1" applyAlignment="1" applyProtection="1">
      <alignment horizontal="right" vertical="center" indent="1"/>
    </xf>
    <xf numFmtId="3" fontId="131" fillId="2" borderId="46" xfId="4" applyNumberFormat="1" applyFont="1" applyFill="1" applyBorder="1" applyAlignment="1" applyProtection="1">
      <alignment horizontal="center" vertical="center"/>
    </xf>
    <xf numFmtId="3" fontId="165" fillId="2" borderId="32" xfId="0" applyNumberFormat="1" applyFont="1" applyFill="1" applyBorder="1" applyAlignment="1">
      <alignment horizontal="right" vertical="center" indent="1"/>
    </xf>
    <xf numFmtId="3" fontId="172" fillId="0" borderId="0" xfId="0" applyNumberFormat="1" applyFont="1"/>
    <xf numFmtId="3" fontId="183" fillId="2" borderId="20" xfId="4" applyNumberFormat="1" applyFont="1" applyFill="1" applyBorder="1" applyAlignment="1" applyProtection="1">
      <alignment horizontal="center" vertical="center"/>
    </xf>
    <xf numFmtId="3" fontId="165" fillId="2" borderId="113" xfId="0" applyNumberFormat="1" applyFont="1" applyFill="1" applyBorder="1" applyAlignment="1">
      <alignment horizontal="right" vertical="center" indent="1"/>
    </xf>
    <xf numFmtId="3" fontId="165" fillId="2" borderId="61" xfId="0" applyNumberFormat="1" applyFont="1" applyFill="1" applyBorder="1" applyAlignment="1">
      <alignment horizontal="right" vertical="center" indent="1"/>
    </xf>
    <xf numFmtId="3" fontId="166" fillId="3" borderId="71" xfId="0" applyNumberFormat="1" applyFont="1" applyFill="1" applyBorder="1" applyAlignment="1">
      <alignment horizontal="right" vertical="center" indent="1"/>
    </xf>
    <xf numFmtId="3" fontId="131" fillId="4" borderId="0" xfId="4" applyNumberFormat="1" applyFont="1" applyFill="1" applyBorder="1" applyAlignment="1" applyProtection="1">
      <alignment horizontal="center" vertical="center" wrapText="1"/>
    </xf>
    <xf numFmtId="3" fontId="165" fillId="0" borderId="32" xfId="0" applyNumberFormat="1" applyFont="1" applyBorder="1" applyAlignment="1">
      <alignment horizontal="right" vertical="center" indent="1"/>
    </xf>
    <xf numFmtId="3" fontId="23" fillId="0" borderId="35" xfId="0" applyNumberFormat="1" applyFont="1" applyBorder="1" applyAlignment="1">
      <alignment horizontal="right" vertical="center" indent="1"/>
    </xf>
    <xf numFmtId="3" fontId="23" fillId="0" borderId="49" xfId="0" applyNumberFormat="1" applyFont="1" applyBorder="1" applyAlignment="1">
      <alignment horizontal="right" vertical="center" indent="1"/>
    </xf>
    <xf numFmtId="3" fontId="165" fillId="0" borderId="49" xfId="0" applyNumberFormat="1" applyFont="1" applyBorder="1" applyAlignment="1">
      <alignment horizontal="right" vertical="center" indent="1"/>
    </xf>
    <xf numFmtId="3" fontId="0" fillId="0" borderId="0" xfId="0" applyNumberFormat="1" applyFont="1" applyAlignment="1">
      <alignment horizontal="center" vertical="center"/>
    </xf>
    <xf numFmtId="3" fontId="165" fillId="0" borderId="34" xfId="0" applyNumberFormat="1" applyFont="1" applyBorder="1" applyAlignment="1">
      <alignment horizontal="right" vertical="center" indent="1"/>
    </xf>
    <xf numFmtId="3" fontId="23" fillId="0" borderId="37" xfId="0" applyNumberFormat="1" applyFont="1" applyBorder="1" applyAlignment="1">
      <alignment horizontal="right" vertical="center" indent="1"/>
    </xf>
    <xf numFmtId="3" fontId="23" fillId="0" borderId="114" xfId="0" applyNumberFormat="1" applyFont="1" applyBorder="1" applyAlignment="1">
      <alignment horizontal="right" vertical="center" indent="1"/>
    </xf>
    <xf numFmtId="3" fontId="165" fillId="0" borderId="114" xfId="0" applyNumberFormat="1" applyFont="1" applyBorder="1" applyAlignment="1">
      <alignment horizontal="right" vertical="center" indent="1"/>
    </xf>
    <xf numFmtId="3" fontId="120" fillId="2" borderId="17" xfId="0" applyNumberFormat="1" applyFont="1" applyFill="1" applyBorder="1" applyAlignment="1">
      <alignment horizontal="right" vertical="center" indent="1"/>
    </xf>
    <xf numFmtId="3" fontId="0" fillId="0" borderId="0" xfId="0" applyNumberFormat="1" applyFont="1" applyAlignment="1">
      <alignment vertical="center"/>
    </xf>
    <xf numFmtId="3" fontId="131" fillId="4" borderId="77" xfId="4" applyNumberFormat="1" applyFont="1" applyFill="1" applyBorder="1" applyAlignment="1" applyProtection="1">
      <alignment horizontal="center" vertical="center" wrapText="1"/>
    </xf>
    <xf numFmtId="3" fontId="23" fillId="2" borderId="14" xfId="4" applyNumberFormat="1" applyFont="1" applyFill="1" applyBorder="1" applyAlignment="1" applyProtection="1">
      <alignment horizontal="right" vertical="center" indent="1"/>
    </xf>
    <xf numFmtId="3" fontId="23" fillId="2" borderId="34" xfId="4" applyNumberFormat="1" applyFont="1" applyFill="1" applyBorder="1" applyAlignment="1" applyProtection="1">
      <alignment horizontal="right" vertical="center" indent="1"/>
    </xf>
    <xf numFmtId="3" fontId="120" fillId="2" borderId="0" xfId="0" applyNumberFormat="1" applyFont="1" applyFill="1" applyBorder="1" applyAlignment="1">
      <alignment horizontal="right" indent="1"/>
    </xf>
    <xf numFmtId="3" fontId="157" fillId="4" borderId="52" xfId="0" applyNumberFormat="1" applyFont="1" applyFill="1" applyBorder="1" applyAlignment="1">
      <alignment horizontal="center" vertical="center" wrapText="1"/>
    </xf>
    <xf numFmtId="170" fontId="157" fillId="4" borderId="115" xfId="0" applyNumberFormat="1" applyFont="1" applyFill="1" applyBorder="1" applyAlignment="1">
      <alignment horizontal="center" vertical="center" wrapText="1"/>
    </xf>
    <xf numFmtId="170" fontId="157" fillId="4" borderId="116" xfId="0" applyNumberFormat="1" applyFont="1" applyFill="1" applyBorder="1" applyAlignment="1">
      <alignment horizontal="center" vertical="center" wrapText="1"/>
    </xf>
    <xf numFmtId="170" fontId="157" fillId="4" borderId="13" xfId="0" applyNumberFormat="1" applyFont="1" applyFill="1" applyBorder="1" applyAlignment="1">
      <alignment horizontal="center" vertical="center" wrapText="1"/>
    </xf>
    <xf numFmtId="3" fontId="157" fillId="4" borderId="24" xfId="0" applyNumberFormat="1" applyFont="1" applyFill="1" applyBorder="1" applyAlignment="1">
      <alignment horizontal="center" vertical="center" wrapText="1"/>
    </xf>
    <xf numFmtId="3" fontId="69" fillId="4" borderId="117" xfId="0" applyNumberFormat="1" applyFont="1" applyFill="1" applyBorder="1" applyAlignment="1">
      <alignment horizontal="center" vertical="center" wrapText="1"/>
    </xf>
    <xf numFmtId="3" fontId="71" fillId="2" borderId="88" xfId="0" applyNumberFormat="1" applyFont="1" applyFill="1" applyBorder="1" applyAlignment="1">
      <alignment horizontal="right"/>
    </xf>
    <xf numFmtId="3" fontId="74" fillId="3" borderId="53" xfId="0" applyNumberFormat="1" applyFont="1" applyFill="1" applyBorder="1" applyAlignment="1">
      <alignment horizontal="right" vertical="center" indent="1"/>
    </xf>
    <xf numFmtId="3" fontId="74" fillId="3" borderId="54" xfId="0" applyNumberFormat="1" applyFont="1" applyFill="1" applyBorder="1" applyAlignment="1">
      <alignment horizontal="right" vertical="center" indent="1"/>
    </xf>
    <xf numFmtId="3" fontId="69" fillId="4" borderId="88" xfId="0" applyNumberFormat="1" applyFont="1" applyFill="1" applyBorder="1" applyAlignment="1">
      <alignment horizontal="center" vertical="center" wrapText="1"/>
    </xf>
    <xf numFmtId="3" fontId="69" fillId="2" borderId="88" xfId="0" applyNumberFormat="1" applyFont="1" applyFill="1" applyBorder="1" applyAlignment="1">
      <alignment horizontal="right" vertical="top" indent="1"/>
    </xf>
    <xf numFmtId="3" fontId="73" fillId="2" borderId="92" xfId="0" applyNumberFormat="1" applyFont="1" applyFill="1" applyBorder="1" applyAlignment="1">
      <alignment horizontal="right" vertical="center" indent="1"/>
    </xf>
    <xf numFmtId="3" fontId="73" fillId="2" borderId="90" xfId="0" applyNumberFormat="1" applyFont="1" applyFill="1" applyBorder="1" applyAlignment="1">
      <alignment horizontal="right" vertical="center" indent="1"/>
    </xf>
    <xf numFmtId="3" fontId="73" fillId="3" borderId="91" xfId="0" applyNumberFormat="1" applyFont="1" applyFill="1" applyBorder="1" applyAlignment="1">
      <alignment horizontal="right" vertical="center" indent="1"/>
    </xf>
    <xf numFmtId="3" fontId="73" fillId="3" borderId="88" xfId="0" applyNumberFormat="1" applyFont="1" applyFill="1" applyBorder="1" applyAlignment="1">
      <alignment horizontal="right" vertical="center" indent="1"/>
    </xf>
    <xf numFmtId="3" fontId="124" fillId="3" borderId="118" xfId="0" applyNumberFormat="1" applyFont="1" applyFill="1" applyBorder="1" applyAlignment="1">
      <alignment horizontal="right" vertical="center" indent="1"/>
    </xf>
    <xf numFmtId="3" fontId="124" fillId="2" borderId="119" xfId="0" applyNumberFormat="1" applyFont="1" applyFill="1" applyBorder="1" applyAlignment="1">
      <alignment horizontal="right" vertical="center" indent="1"/>
    </xf>
    <xf numFmtId="3" fontId="124" fillId="2" borderId="120" xfId="0" applyNumberFormat="1" applyFont="1" applyFill="1" applyBorder="1" applyAlignment="1">
      <alignment horizontal="right" vertical="center" indent="1"/>
    </xf>
    <xf numFmtId="3" fontId="124" fillId="3" borderId="121" xfId="0" applyNumberFormat="1" applyFont="1" applyFill="1" applyBorder="1" applyAlignment="1">
      <alignment horizontal="right" vertical="center" indent="1"/>
    </xf>
    <xf numFmtId="3" fontId="124" fillId="2" borderId="122" xfId="0" applyNumberFormat="1" applyFont="1" applyFill="1" applyBorder="1" applyAlignment="1">
      <alignment horizontal="right" vertical="center" indent="1"/>
    </xf>
    <xf numFmtId="3" fontId="124" fillId="3" borderId="123" xfId="0" applyNumberFormat="1" applyFont="1" applyFill="1" applyBorder="1" applyAlignment="1">
      <alignment horizontal="right" vertical="center" indent="1"/>
    </xf>
    <xf numFmtId="3" fontId="30" fillId="2" borderId="119" xfId="0" applyNumberFormat="1" applyFont="1" applyFill="1" applyBorder="1" applyAlignment="1">
      <alignment horizontal="right" vertical="center" indent="1"/>
    </xf>
    <xf numFmtId="3" fontId="30" fillId="3" borderId="121" xfId="0" applyNumberFormat="1" applyFont="1" applyFill="1" applyBorder="1" applyAlignment="1">
      <alignment horizontal="right" vertical="center" indent="1"/>
    </xf>
    <xf numFmtId="3" fontId="131" fillId="4" borderId="88" xfId="0" applyNumberFormat="1" applyFont="1" applyFill="1" applyBorder="1" applyAlignment="1">
      <alignment horizontal="center" vertical="center" wrapText="1"/>
    </xf>
    <xf numFmtId="3" fontId="180" fillId="2" borderId="88" xfId="0" applyNumberFormat="1" applyFont="1" applyFill="1" applyBorder="1" applyAlignment="1">
      <alignment horizontal="right"/>
    </xf>
    <xf numFmtId="3" fontId="167" fillId="2" borderId="92" xfId="0" applyNumberFormat="1" applyFont="1" applyFill="1" applyBorder="1" applyAlignment="1">
      <alignment horizontal="right" vertical="center" indent="1"/>
    </xf>
    <xf numFmtId="3" fontId="167" fillId="2" borderId="90" xfId="0" applyNumberFormat="1" applyFont="1" applyFill="1" applyBorder="1" applyAlignment="1">
      <alignment horizontal="right" vertical="center" indent="1"/>
    </xf>
    <xf numFmtId="3" fontId="167" fillId="3" borderId="125" xfId="0" applyNumberFormat="1" applyFont="1" applyFill="1" applyBorder="1" applyAlignment="1">
      <alignment horizontal="right" vertical="center" indent="1"/>
    </xf>
    <xf numFmtId="3" fontId="167" fillId="3" borderId="88" xfId="0" applyNumberFormat="1" applyFont="1" applyFill="1" applyBorder="1" applyAlignment="1">
      <alignment horizontal="right" vertical="center" indent="1"/>
    </xf>
    <xf numFmtId="3" fontId="131" fillId="4" borderId="93" xfId="0" applyNumberFormat="1" applyFont="1" applyFill="1" applyBorder="1" applyAlignment="1">
      <alignment horizontal="right" vertical="center" wrapText="1" indent="1"/>
    </xf>
    <xf numFmtId="3" fontId="179" fillId="2" borderId="88" xfId="0" applyNumberFormat="1" applyFont="1" applyFill="1" applyBorder="1" applyAlignment="1">
      <alignment horizontal="right" vertical="center" indent="1"/>
    </xf>
    <xf numFmtId="0" fontId="181" fillId="0" borderId="88" xfId="0" applyFont="1" applyBorder="1"/>
    <xf numFmtId="3" fontId="120" fillId="2" borderId="88" xfId="0" applyNumberFormat="1" applyFont="1" applyFill="1" applyBorder="1" applyAlignment="1">
      <alignment horizontal="right" vertical="center"/>
    </xf>
    <xf numFmtId="0" fontId="136" fillId="0" borderId="0" xfId="4" applyNumberFormat="1" applyFont="1" applyBorder="1" applyProtection="1"/>
    <xf numFmtId="0" fontId="136" fillId="0" borderId="0" xfId="4" applyNumberFormat="1" applyFont="1" applyBorder="1" applyAlignment="1" applyProtection="1">
      <alignment horizontal="left"/>
    </xf>
    <xf numFmtId="0" fontId="136" fillId="0" borderId="0" xfId="4" applyNumberFormat="1" applyFont="1" applyBorder="1" applyAlignment="1" applyProtection="1">
      <alignment vertical="center"/>
    </xf>
    <xf numFmtId="3" fontId="184" fillId="0" borderId="0" xfId="4" applyNumberFormat="1" applyFont="1" applyBorder="1" applyAlignment="1" applyProtection="1">
      <alignment vertical="center" wrapText="1"/>
    </xf>
    <xf numFmtId="0" fontId="136" fillId="0" borderId="0" xfId="4" applyNumberFormat="1" applyFont="1" applyBorder="1" applyAlignment="1" applyProtection="1">
      <alignment horizontal="center" vertical="center"/>
    </xf>
    <xf numFmtId="9" fontId="136" fillId="0" borderId="0" xfId="4" applyNumberFormat="1" applyFont="1" applyBorder="1" applyAlignment="1" applyProtection="1">
      <alignment horizontal="center" vertical="center"/>
    </xf>
    <xf numFmtId="3" fontId="136" fillId="0" borderId="7" xfId="4" applyNumberFormat="1" applyFont="1" applyBorder="1" applyAlignment="1" applyProtection="1">
      <alignment horizontal="center" vertical="center"/>
    </xf>
    <xf numFmtId="171" fontId="136" fillId="0" borderId="3" xfId="4" applyNumberFormat="1" applyFont="1" applyBorder="1" applyAlignment="1" applyProtection="1">
      <alignment horizontal="center" vertical="center"/>
    </xf>
    <xf numFmtId="0" fontId="136" fillId="0" borderId="0" xfId="0" applyFont="1"/>
    <xf numFmtId="0" fontId="136" fillId="0" borderId="7" xfId="4" applyNumberFormat="1" applyFont="1" applyBorder="1" applyAlignment="1" applyProtection="1">
      <alignment horizontal="center" vertical="center"/>
    </xf>
    <xf numFmtId="0" fontId="164" fillId="0" borderId="4" xfId="4" applyNumberFormat="1" applyFont="1" applyFill="1" applyBorder="1" applyAlignment="1" applyProtection="1"/>
    <xf numFmtId="3" fontId="30" fillId="0" borderId="126" xfId="4" applyNumberFormat="1" applyFont="1" applyFill="1" applyBorder="1" applyAlignment="1" applyProtection="1">
      <alignment horizontal="right" vertical="center" indent="1"/>
    </xf>
    <xf numFmtId="0" fontId="0" fillId="0" borderId="4" xfId="0" applyFill="1" applyBorder="1"/>
    <xf numFmtId="0" fontId="185" fillId="2" borderId="0" xfId="0" applyFont="1" applyFill="1" applyAlignment="1">
      <alignment horizontal="left"/>
    </xf>
    <xf numFmtId="0" fontId="185" fillId="2" borderId="0" xfId="0" applyFont="1" applyFill="1" applyBorder="1" applyAlignment="1">
      <alignment horizontal="left"/>
    </xf>
    <xf numFmtId="3" fontId="185" fillId="2" borderId="0" xfId="0" applyNumberFormat="1" applyFont="1" applyFill="1" applyBorder="1" applyAlignment="1">
      <alignment horizontal="right"/>
    </xf>
    <xf numFmtId="3" fontId="67" fillId="4" borderId="104" xfId="0" quotePrefix="1" applyNumberFormat="1" applyFont="1" applyFill="1" applyBorder="1" applyAlignment="1">
      <alignment horizontal="center" vertical="center"/>
    </xf>
    <xf numFmtId="0" fontId="31" fillId="0" borderId="0" xfId="4" applyNumberFormat="1" applyFont="1" applyBorder="1" applyProtection="1"/>
    <xf numFmtId="49" fontId="90" fillId="2" borderId="0" xfId="0" applyNumberFormat="1" applyFont="1" applyFill="1" applyBorder="1" applyAlignment="1"/>
    <xf numFmtId="0" fontId="66" fillId="2" borderId="88" xfId="0" applyFont="1" applyFill="1" applyBorder="1" applyAlignment="1">
      <alignment horizontal="center" vertical="center"/>
    </xf>
    <xf numFmtId="3" fontId="73" fillId="3" borderId="90" xfId="0" applyNumberFormat="1" applyFont="1" applyFill="1" applyBorder="1" applyAlignment="1">
      <alignment horizontal="right" indent="1"/>
    </xf>
    <xf numFmtId="3" fontId="73" fillId="2" borderId="90" xfId="0" applyNumberFormat="1" applyFont="1" applyFill="1" applyBorder="1" applyAlignment="1">
      <alignment horizontal="right" indent="1"/>
    </xf>
    <xf numFmtId="3" fontId="90" fillId="2" borderId="88" xfId="0" applyNumberFormat="1" applyFont="1" applyFill="1" applyBorder="1" applyAlignment="1">
      <alignment horizontal="right"/>
    </xf>
    <xf numFmtId="3" fontId="66" fillId="2" borderId="88" xfId="0" applyNumberFormat="1" applyFont="1" applyFill="1" applyBorder="1" applyAlignment="1">
      <alignment horizontal="right"/>
    </xf>
    <xf numFmtId="3" fontId="69" fillId="4" borderId="128" xfId="0" applyNumberFormat="1" applyFont="1" applyFill="1" applyBorder="1" applyAlignment="1">
      <alignment horizontal="center" vertical="center" wrapText="1"/>
    </xf>
    <xf numFmtId="49" fontId="69" fillId="2" borderId="0" xfId="0" applyNumberFormat="1" applyFont="1" applyFill="1" applyBorder="1" applyAlignment="1">
      <alignment horizontal="center" vertical="center"/>
    </xf>
    <xf numFmtId="0" fontId="120" fillId="10" borderId="0" xfId="0" applyFont="1" applyFill="1" applyAlignment="1">
      <alignment horizontal="center" vertical="center"/>
    </xf>
    <xf numFmtId="0" fontId="47" fillId="0" borderId="0" xfId="0" applyFont="1"/>
    <xf numFmtId="3" fontId="30" fillId="0" borderId="129" xfId="4" applyNumberFormat="1" applyFont="1" applyBorder="1" applyAlignment="1" applyProtection="1">
      <alignment horizontal="right" vertical="center" indent="1"/>
    </xf>
    <xf numFmtId="3" fontId="30" fillId="0" borderId="88" xfId="4" applyNumberFormat="1" applyFont="1" applyBorder="1" applyAlignment="1" applyProtection="1">
      <alignment horizontal="right" vertical="center" indent="1"/>
    </xf>
    <xf numFmtId="3" fontId="136" fillId="2" borderId="0" xfId="0" applyNumberFormat="1" applyFont="1" applyFill="1" applyBorder="1" applyAlignment="1">
      <alignment horizontal="right"/>
    </xf>
    <xf numFmtId="0" fontId="19" fillId="0" borderId="0" xfId="4" applyNumberFormat="1" applyFont="1" applyBorder="1" applyAlignment="1" applyProtection="1">
      <alignment horizontal="center" vertical="center"/>
    </xf>
    <xf numFmtId="0" fontId="85" fillId="0" borderId="0" xfId="0" applyFont="1"/>
    <xf numFmtId="49" fontId="131" fillId="2" borderId="0" xfId="0" applyNumberFormat="1" applyFont="1" applyFill="1" applyAlignment="1">
      <alignment horizontal="center" vertical="center"/>
    </xf>
    <xf numFmtId="3" fontId="118" fillId="4" borderId="12" xfId="0" applyNumberFormat="1" applyFont="1" applyFill="1" applyBorder="1" applyAlignment="1">
      <alignment horizontal="center" vertical="center" wrapText="1"/>
    </xf>
    <xf numFmtId="3" fontId="118" fillId="4" borderId="9" xfId="0" applyNumberFormat="1" applyFont="1" applyFill="1" applyBorder="1" applyAlignment="1">
      <alignment horizontal="center" vertical="center" wrapText="1"/>
    </xf>
    <xf numFmtId="3" fontId="118" fillId="4" borderId="10" xfId="0" applyNumberFormat="1" applyFont="1" applyFill="1" applyBorder="1" applyAlignment="1">
      <alignment horizontal="center" vertical="center" wrapText="1"/>
    </xf>
    <xf numFmtId="3" fontId="118" fillId="4" borderId="11" xfId="0" applyNumberFormat="1" applyFont="1" applyFill="1" applyBorder="1" applyAlignment="1">
      <alignment horizontal="center" vertical="center" wrapText="1"/>
    </xf>
    <xf numFmtId="3" fontId="19" fillId="0" borderId="0" xfId="4" applyNumberFormat="1" applyFont="1" applyBorder="1" applyAlignment="1" applyProtection="1"/>
    <xf numFmtId="0" fontId="19" fillId="0" borderId="0" xfId="4" applyNumberFormat="1" applyFont="1" applyBorder="1" applyAlignment="1" applyProtection="1">
      <alignment horizontal="left"/>
    </xf>
    <xf numFmtId="0" fontId="81" fillId="0" borderId="0" xfId="4" applyNumberFormat="1" applyFont="1" applyBorder="1" applyAlignment="1" applyProtection="1">
      <alignment horizontal="left"/>
    </xf>
    <xf numFmtId="0" fontId="19" fillId="0" borderId="0" xfId="4" applyNumberFormat="1" applyFont="1" applyBorder="1" applyAlignment="1" applyProtection="1">
      <alignment horizontal="left" vertical="top"/>
    </xf>
    <xf numFmtId="0" fontId="85" fillId="0" borderId="0" xfId="0" applyFont="1" applyAlignment="1">
      <alignment vertical="top"/>
    </xf>
    <xf numFmtId="1" fontId="170" fillId="0" borderId="0" xfId="4" applyNumberFormat="1" applyFont="1" applyBorder="1" applyAlignment="1" applyProtection="1">
      <alignment horizontal="right" vertical="center" wrapText="1"/>
    </xf>
    <xf numFmtId="0" fontId="170" fillId="0" borderId="85" xfId="1" applyFont="1" applyBorder="1" applyAlignment="1" applyProtection="1">
      <alignment horizontal="right" vertical="center" wrapText="1"/>
    </xf>
    <xf numFmtId="1" fontId="186" fillId="0" borderId="0" xfId="4" applyNumberFormat="1" applyFont="1" applyBorder="1" applyAlignment="1" applyProtection="1">
      <alignment horizontal="right" vertical="center" wrapText="1"/>
    </xf>
    <xf numFmtId="1" fontId="170" fillId="0" borderId="85" xfId="4" applyNumberFormat="1" applyFont="1" applyBorder="1" applyAlignment="1" applyProtection="1">
      <alignment horizontal="right" vertical="center" wrapText="1"/>
    </xf>
    <xf numFmtId="0" fontId="170" fillId="0" borderId="86" xfId="1" applyFont="1" applyBorder="1" applyAlignment="1" applyProtection="1">
      <alignment horizontal="right" vertical="center"/>
    </xf>
    <xf numFmtId="1" fontId="170" fillId="0" borderId="86" xfId="4" applyNumberFormat="1" applyFont="1" applyBorder="1" applyAlignment="1" applyProtection="1">
      <alignment horizontal="right" vertical="center" wrapText="1"/>
    </xf>
    <xf numFmtId="1" fontId="170" fillId="0" borderId="2" xfId="4" applyNumberFormat="1" applyFont="1" applyBorder="1" applyAlignment="1" applyProtection="1">
      <alignment horizontal="right" vertical="center" wrapText="1"/>
    </xf>
    <xf numFmtId="0" fontId="170" fillId="0" borderId="85" xfId="1" applyFont="1" applyBorder="1" applyAlignment="1" applyProtection="1">
      <alignment horizontal="right" vertical="center"/>
    </xf>
    <xf numFmtId="0" fontId="170" fillId="0" borderId="0" xfId="1" applyFont="1" applyBorder="1" applyAlignment="1" applyProtection="1">
      <alignment horizontal="right" vertical="center"/>
    </xf>
    <xf numFmtId="49" fontId="187" fillId="0" borderId="0" xfId="4" applyNumberFormat="1" applyFont="1" applyBorder="1" applyAlignment="1" applyProtection="1">
      <alignment horizontal="right" vertical="center"/>
    </xf>
    <xf numFmtId="0" fontId="124" fillId="3" borderId="120" xfId="4" applyNumberFormat="1" applyFont="1" applyFill="1" applyBorder="1" applyAlignment="1" applyProtection="1">
      <alignment horizontal="right" indent="1"/>
    </xf>
    <xf numFmtId="0" fontId="124" fillId="2" borderId="120" xfId="4" applyNumberFormat="1" applyFont="1" applyFill="1" applyBorder="1" applyAlignment="1" applyProtection="1">
      <alignment horizontal="right" indent="1"/>
    </xf>
    <xf numFmtId="0" fontId="188" fillId="0" borderId="2" xfId="4" applyNumberFormat="1" applyFont="1" applyBorder="1" applyAlignment="1" applyProtection="1">
      <alignment horizontal="left" vertical="center" wrapText="1" indent="2"/>
    </xf>
    <xf numFmtId="3" fontId="167" fillId="3" borderId="130" xfId="0" applyNumberFormat="1" applyFont="1" applyFill="1" applyBorder="1" applyAlignment="1">
      <alignment horizontal="right" vertical="center" indent="1"/>
    </xf>
    <xf numFmtId="3" fontId="167" fillId="2" borderId="130" xfId="0" applyNumberFormat="1" applyFont="1" applyFill="1" applyBorder="1" applyAlignment="1">
      <alignment horizontal="right" vertical="center" indent="1"/>
    </xf>
    <xf numFmtId="3" fontId="167" fillId="3" borderId="131" xfId="0" applyNumberFormat="1" applyFont="1" applyFill="1" applyBorder="1" applyAlignment="1">
      <alignment horizontal="right" vertical="center" indent="1"/>
    </xf>
    <xf numFmtId="3" fontId="72" fillId="2" borderId="5" xfId="0" applyNumberFormat="1" applyFont="1" applyFill="1" applyBorder="1" applyAlignment="1">
      <alignment horizontal="right" indent="1"/>
    </xf>
    <xf numFmtId="3" fontId="72" fillId="2" borderId="0" xfId="0" applyNumberFormat="1" applyFont="1" applyFill="1" applyBorder="1" applyAlignment="1">
      <alignment horizontal="right" indent="1"/>
    </xf>
    <xf numFmtId="0" fontId="76" fillId="2" borderId="0" xfId="0" applyFont="1" applyFill="1" applyBorder="1" applyAlignment="1">
      <alignment horizontal="right" indent="1"/>
    </xf>
    <xf numFmtId="0" fontId="76" fillId="2" borderId="0" xfId="0" applyFont="1" applyFill="1" applyAlignment="1">
      <alignment horizontal="right" indent="1"/>
    </xf>
    <xf numFmtId="0" fontId="189" fillId="0" borderId="0" xfId="0" applyFont="1" applyAlignment="1">
      <alignment horizontal="left" vertical="center"/>
    </xf>
    <xf numFmtId="0" fontId="189" fillId="0" borderId="0" xfId="0" applyFont="1" applyAlignment="1">
      <alignment horizontal="center" vertical="center"/>
    </xf>
    <xf numFmtId="0" fontId="189" fillId="0" borderId="0" xfId="0" applyFont="1" applyAlignment="1">
      <alignment vertical="center"/>
    </xf>
    <xf numFmtId="3" fontId="189" fillId="0" borderId="5" xfId="0" applyNumberFormat="1" applyFont="1" applyBorder="1" applyAlignment="1">
      <alignment horizontal="right" vertical="center" indent="1"/>
    </xf>
    <xf numFmtId="3" fontId="189" fillId="0" borderId="0" xfId="0" applyNumberFormat="1" applyFont="1" applyAlignment="1">
      <alignment horizontal="right" vertical="center" indent="1"/>
    </xf>
    <xf numFmtId="3" fontId="118" fillId="4" borderId="0" xfId="0" applyNumberFormat="1" applyFont="1" applyFill="1" applyBorder="1" applyAlignment="1">
      <alignment horizontal="right" vertical="center" indent="1"/>
    </xf>
    <xf numFmtId="3" fontId="118" fillId="4" borderId="26" xfId="0" applyNumberFormat="1" applyFont="1" applyFill="1" applyBorder="1" applyAlignment="1">
      <alignment horizontal="right" vertical="center" indent="1"/>
    </xf>
    <xf numFmtId="0" fontId="179" fillId="2" borderId="0" xfId="4" applyNumberFormat="1" applyFont="1" applyFill="1" applyBorder="1" applyAlignment="1" applyProtection="1">
      <alignment horizontal="left"/>
    </xf>
    <xf numFmtId="49" fontId="131" fillId="4" borderId="93" xfId="0" applyNumberFormat="1" applyFont="1" applyFill="1" applyBorder="1" applyAlignment="1">
      <alignment horizontal="left" vertical="center" wrapText="1"/>
    </xf>
    <xf numFmtId="3" fontId="131" fillId="4" borderId="21" xfId="0" applyNumberFormat="1" applyFont="1" applyFill="1" applyBorder="1" applyAlignment="1">
      <alignment horizontal="right" vertical="center" wrapText="1" indent="1"/>
    </xf>
    <xf numFmtId="3" fontId="118" fillId="4" borderId="46" xfId="0" applyNumberFormat="1" applyFont="1" applyFill="1" applyBorder="1" applyAlignment="1">
      <alignment horizontal="right" vertical="center" wrapText="1" indent="1"/>
    </xf>
    <xf numFmtId="0" fontId="179" fillId="0" borderId="0" xfId="0" applyFont="1" applyAlignment="1">
      <alignment horizontal="left"/>
    </xf>
    <xf numFmtId="49" fontId="131" fillId="4" borderId="132" xfId="0" applyNumberFormat="1" applyFont="1" applyFill="1" applyBorder="1" applyAlignment="1">
      <alignment horizontal="left" vertical="center" wrapText="1"/>
    </xf>
    <xf numFmtId="3" fontId="118" fillId="4" borderId="55" xfId="0" applyNumberFormat="1" applyFont="1" applyFill="1" applyBorder="1" applyAlignment="1">
      <alignment horizontal="right" vertical="center" wrapText="1" indent="1"/>
    </xf>
    <xf numFmtId="3" fontId="118" fillId="4" borderId="84" xfId="0" applyNumberFormat="1" applyFont="1" applyFill="1" applyBorder="1" applyAlignment="1">
      <alignment horizontal="right" vertical="center" wrapText="1" indent="1"/>
    </xf>
    <xf numFmtId="0" fontId="189" fillId="0" borderId="0" xfId="0" applyFont="1"/>
    <xf numFmtId="49" fontId="190" fillId="2" borderId="0" xfId="0" applyNumberFormat="1" applyFont="1" applyFill="1" applyAlignment="1">
      <alignment vertical="center"/>
    </xf>
    <xf numFmtId="49" fontId="190" fillId="2" borderId="0" xfId="0" applyNumberFormat="1" applyFont="1" applyFill="1" applyAlignment="1">
      <alignment horizontal="left" vertical="center"/>
    </xf>
    <xf numFmtId="49" fontId="190" fillId="2" borderId="88" xfId="0" applyNumberFormat="1" applyFont="1" applyFill="1" applyBorder="1" applyAlignment="1">
      <alignment horizontal="left" vertical="center"/>
    </xf>
    <xf numFmtId="49" fontId="191" fillId="2" borderId="0" xfId="0" applyNumberFormat="1" applyFont="1" applyFill="1" applyBorder="1" applyAlignment="1">
      <alignment horizontal="right" vertical="center" indent="1"/>
    </xf>
    <xf numFmtId="49" fontId="191" fillId="2" borderId="0" xfId="0" applyNumberFormat="1" applyFont="1" applyFill="1" applyAlignment="1">
      <alignment horizontal="right" vertical="center" indent="1"/>
    </xf>
    <xf numFmtId="3" fontId="131" fillId="4" borderId="132" xfId="0" applyNumberFormat="1" applyFont="1" applyFill="1" applyBorder="1" applyAlignment="1">
      <alignment horizontal="left" vertical="center" wrapText="1"/>
    </xf>
    <xf numFmtId="3" fontId="131" fillId="4" borderId="134" xfId="0" applyNumberFormat="1" applyFont="1" applyFill="1" applyBorder="1" applyAlignment="1">
      <alignment horizontal="right" vertical="center" wrapText="1" indent="1"/>
    </xf>
    <xf numFmtId="3" fontId="131" fillId="4" borderId="93" xfId="0" applyNumberFormat="1" applyFont="1" applyFill="1" applyBorder="1" applyAlignment="1">
      <alignment horizontal="left" vertical="center" wrapText="1"/>
    </xf>
    <xf numFmtId="3" fontId="131" fillId="4" borderId="135" xfId="0" applyNumberFormat="1" applyFont="1" applyFill="1" applyBorder="1" applyAlignment="1">
      <alignment horizontal="right" vertical="center" wrapText="1" indent="1"/>
    </xf>
    <xf numFmtId="3" fontId="131" fillId="4" borderId="117" xfId="0" applyNumberFormat="1" applyFont="1" applyFill="1" applyBorder="1" applyAlignment="1">
      <alignment horizontal="left" vertical="center" wrapText="1"/>
    </xf>
    <xf numFmtId="3" fontId="131" fillId="4" borderId="137" xfId="0" applyNumberFormat="1" applyFont="1" applyFill="1" applyBorder="1" applyAlignment="1">
      <alignment horizontal="right" vertical="center" wrapText="1" indent="1"/>
    </xf>
    <xf numFmtId="3" fontId="118" fillId="4" borderId="11" xfId="0" applyNumberFormat="1" applyFont="1" applyFill="1" applyBorder="1" applyAlignment="1">
      <alignment horizontal="right" vertical="center" wrapText="1" indent="1"/>
    </xf>
    <xf numFmtId="3" fontId="118" fillId="4" borderId="12" xfId="0" applyNumberFormat="1" applyFont="1" applyFill="1" applyBorder="1" applyAlignment="1">
      <alignment horizontal="right" vertical="center" wrapText="1" indent="1"/>
    </xf>
    <xf numFmtId="3" fontId="177" fillId="0" borderId="0" xfId="0" applyNumberFormat="1" applyFont="1"/>
    <xf numFmtId="49" fontId="131" fillId="4" borderId="97" xfId="4" applyNumberFormat="1" applyFont="1" applyFill="1" applyBorder="1" applyAlignment="1" applyProtection="1">
      <alignment vertical="center"/>
    </xf>
    <xf numFmtId="3" fontId="118" fillId="4" borderId="138" xfId="4" applyNumberFormat="1" applyFont="1" applyFill="1" applyBorder="1" applyAlignment="1" applyProtection="1">
      <alignment horizontal="right" vertical="center" indent="1"/>
    </xf>
    <xf numFmtId="3" fontId="118" fillId="4" borderId="139" xfId="4" applyNumberFormat="1" applyFont="1" applyFill="1" applyBorder="1" applyAlignment="1" applyProtection="1">
      <alignment horizontal="right" vertical="center" indent="1"/>
    </xf>
    <xf numFmtId="3" fontId="118" fillId="4" borderId="140" xfId="4" applyNumberFormat="1" applyFont="1" applyFill="1" applyBorder="1" applyAlignment="1" applyProtection="1">
      <alignment horizontal="right" vertical="center" indent="1"/>
    </xf>
    <xf numFmtId="49" fontId="131" fillId="4" borderId="98" xfId="4" applyNumberFormat="1" applyFont="1" applyFill="1" applyBorder="1" applyAlignment="1" applyProtection="1">
      <alignment vertical="center"/>
    </xf>
    <xf numFmtId="3" fontId="118" fillId="4" borderId="141" xfId="4" applyNumberFormat="1" applyFont="1" applyFill="1" applyBorder="1" applyAlignment="1" applyProtection="1">
      <alignment horizontal="right" vertical="center" indent="1"/>
    </xf>
    <xf numFmtId="3" fontId="118" fillId="4" borderId="142" xfId="4" applyNumberFormat="1" applyFont="1" applyFill="1" applyBorder="1" applyAlignment="1" applyProtection="1">
      <alignment horizontal="right" vertical="center" indent="1"/>
    </xf>
    <xf numFmtId="3" fontId="118" fillId="4" borderId="143" xfId="4" applyNumberFormat="1" applyFont="1" applyFill="1" applyBorder="1" applyAlignment="1" applyProtection="1">
      <alignment horizontal="right" vertical="center" indent="1"/>
    </xf>
    <xf numFmtId="49" fontId="131" fillId="4" borderId="99" xfId="4" applyNumberFormat="1" applyFont="1" applyFill="1" applyBorder="1" applyAlignment="1" applyProtection="1">
      <alignment vertical="center"/>
    </xf>
    <xf numFmtId="3" fontId="118" fillId="4" borderId="144" xfId="4" applyNumberFormat="1" applyFont="1" applyFill="1" applyBorder="1" applyAlignment="1" applyProtection="1">
      <alignment horizontal="right" vertical="center" indent="1"/>
    </xf>
    <xf numFmtId="3" fontId="118" fillId="4" borderId="145" xfId="4" applyNumberFormat="1" applyFont="1" applyFill="1" applyBorder="1" applyAlignment="1" applyProtection="1">
      <alignment horizontal="right" vertical="center" indent="1"/>
    </xf>
    <xf numFmtId="3" fontId="118" fillId="4" borderId="146" xfId="4" applyNumberFormat="1" applyFont="1" applyFill="1" applyBorder="1" applyAlignment="1" applyProtection="1">
      <alignment horizontal="right" vertical="center" indent="1"/>
    </xf>
    <xf numFmtId="3" fontId="131" fillId="4" borderId="146" xfId="4" applyNumberFormat="1" applyFont="1" applyFill="1" applyBorder="1" applyAlignment="1" applyProtection="1">
      <alignment horizontal="right" vertical="center" indent="1"/>
    </xf>
    <xf numFmtId="3" fontId="131" fillId="4" borderId="141" xfId="4" applyNumberFormat="1" applyFont="1" applyFill="1" applyBorder="1" applyAlignment="1" applyProtection="1">
      <alignment horizontal="right" vertical="center" indent="1"/>
    </xf>
    <xf numFmtId="3" fontId="131" fillId="4" borderId="148" xfId="4" applyNumberFormat="1" applyFont="1" applyFill="1" applyBorder="1" applyAlignment="1" applyProtection="1">
      <alignment horizontal="right" vertical="center" indent="1"/>
    </xf>
    <xf numFmtId="3" fontId="131" fillId="4" borderId="138" xfId="4" applyNumberFormat="1" applyFont="1" applyFill="1" applyBorder="1" applyAlignment="1" applyProtection="1">
      <alignment horizontal="right" vertical="center" indent="1"/>
    </xf>
    <xf numFmtId="3" fontId="131" fillId="9" borderId="133" xfId="0" applyNumberFormat="1" applyFont="1" applyFill="1" applyBorder="1" applyAlignment="1">
      <alignment horizontal="right" vertical="center" indent="1"/>
    </xf>
    <xf numFmtId="3" fontId="118" fillId="9" borderId="149" xfId="0" applyNumberFormat="1" applyFont="1" applyFill="1" applyBorder="1" applyAlignment="1">
      <alignment horizontal="right" vertical="center" indent="1"/>
    </xf>
    <xf numFmtId="3" fontId="131" fillId="9" borderId="20" xfId="0" applyNumberFormat="1" applyFont="1" applyFill="1" applyBorder="1" applyAlignment="1">
      <alignment horizontal="right" vertical="center" indent="1"/>
    </xf>
    <xf numFmtId="3" fontId="118" fillId="9" borderId="150" xfId="0" applyNumberFormat="1" applyFont="1" applyFill="1" applyBorder="1" applyAlignment="1">
      <alignment horizontal="right" vertical="center" indent="1"/>
    </xf>
    <xf numFmtId="3" fontId="131" fillId="4" borderId="20" xfId="0" applyNumberFormat="1" applyFont="1" applyFill="1" applyBorder="1" applyAlignment="1">
      <alignment horizontal="right" vertical="center" indent="1"/>
    </xf>
    <xf numFmtId="3" fontId="118" fillId="4" borderId="150" xfId="0" applyNumberFormat="1" applyFont="1" applyFill="1" applyBorder="1" applyAlignment="1">
      <alignment horizontal="right" vertical="center" indent="1"/>
    </xf>
    <xf numFmtId="49" fontId="131" fillId="4" borderId="138" xfId="4" applyNumberFormat="1" applyFont="1" applyFill="1" applyBorder="1" applyAlignment="1" applyProtection="1">
      <alignment vertical="center"/>
    </xf>
    <xf numFmtId="3" fontId="118" fillId="4" borderId="141" xfId="0" applyNumberFormat="1" applyFont="1" applyFill="1" applyBorder="1" applyAlignment="1">
      <alignment horizontal="right" vertical="center" indent="1"/>
    </xf>
    <xf numFmtId="3" fontId="118" fillId="4" borderId="140" xfId="0" applyNumberFormat="1" applyFont="1" applyFill="1" applyBorder="1" applyAlignment="1">
      <alignment horizontal="right" vertical="center" indent="1"/>
    </xf>
    <xf numFmtId="49" fontId="131" fillId="4" borderId="141" xfId="4" applyNumberFormat="1" applyFont="1" applyFill="1" applyBorder="1" applyAlignment="1" applyProtection="1">
      <alignment vertical="center"/>
    </xf>
    <xf numFmtId="3" fontId="118" fillId="4" borderId="143" xfId="0" applyNumberFormat="1" applyFont="1" applyFill="1" applyBorder="1" applyAlignment="1">
      <alignment horizontal="right" vertical="center" indent="1"/>
    </xf>
    <xf numFmtId="49" fontId="131" fillId="4" borderId="147" xfId="4" applyNumberFormat="1" applyFont="1" applyFill="1" applyBorder="1" applyAlignment="1" applyProtection="1">
      <alignment vertical="center"/>
    </xf>
    <xf numFmtId="3" fontId="118" fillId="4" borderId="147" xfId="0" applyNumberFormat="1" applyFont="1" applyFill="1" applyBorder="1" applyAlignment="1">
      <alignment horizontal="right" vertical="center" indent="1"/>
    </xf>
    <xf numFmtId="3" fontId="118" fillId="4" borderId="145" xfId="0" applyNumberFormat="1" applyFont="1" applyFill="1" applyBorder="1" applyAlignment="1">
      <alignment horizontal="right" vertical="center" indent="1"/>
    </xf>
    <xf numFmtId="3" fontId="118" fillId="9" borderId="8" xfId="0" applyNumberFormat="1" applyFont="1" applyFill="1" applyBorder="1" applyAlignment="1">
      <alignment horizontal="right" vertical="center" indent="1"/>
    </xf>
    <xf numFmtId="3" fontId="118" fillId="9" borderId="151" xfId="0" applyNumberFormat="1" applyFont="1" applyFill="1" applyBorder="1" applyAlignment="1">
      <alignment horizontal="right" vertical="center" indent="1"/>
    </xf>
    <xf numFmtId="49" fontId="142" fillId="0" borderId="0" xfId="0" applyNumberFormat="1" applyFont="1" applyBorder="1" applyAlignment="1">
      <alignment horizontal="left" vertical="center"/>
    </xf>
    <xf numFmtId="3" fontId="23" fillId="0" borderId="17" xfId="0" applyNumberFormat="1" applyFont="1" applyBorder="1" applyAlignment="1">
      <alignment horizontal="right" vertical="center" indent="1"/>
    </xf>
    <xf numFmtId="3" fontId="7" fillId="0" borderId="0" xfId="0" applyNumberFormat="1" applyFont="1" applyBorder="1" applyAlignment="1">
      <alignment horizontal="right" vertical="center" indent="1"/>
    </xf>
    <xf numFmtId="3" fontId="7" fillId="0" borderId="26" xfId="0" applyNumberFormat="1" applyFont="1" applyBorder="1" applyAlignment="1">
      <alignment horizontal="right" vertical="center" indent="1"/>
    </xf>
    <xf numFmtId="3" fontId="23" fillId="0" borderId="0" xfId="0" applyNumberFormat="1" applyFont="1" applyBorder="1" applyAlignment="1">
      <alignment horizontal="right" vertical="center" indent="1"/>
    </xf>
    <xf numFmtId="3" fontId="118" fillId="9" borderId="152" xfId="0" applyNumberFormat="1" applyFont="1" applyFill="1" applyBorder="1" applyAlignment="1">
      <alignment horizontal="right" vertical="center" indent="1"/>
    </xf>
    <xf numFmtId="3" fontId="118" fillId="9" borderId="136" xfId="0" applyNumberFormat="1" applyFont="1" applyFill="1" applyBorder="1" applyAlignment="1">
      <alignment horizontal="right" vertical="center" indent="1"/>
    </xf>
    <xf numFmtId="3" fontId="118" fillId="4" borderId="136" xfId="0" applyNumberFormat="1" applyFont="1" applyFill="1" applyBorder="1" applyAlignment="1">
      <alignment horizontal="right" vertical="center" indent="1"/>
    </xf>
    <xf numFmtId="49" fontId="131" fillId="4" borderId="0" xfId="0" applyNumberFormat="1" applyFont="1" applyFill="1" applyAlignment="1"/>
    <xf numFmtId="0" fontId="179" fillId="2" borderId="0" xfId="0" applyFont="1" applyFill="1" applyAlignment="1">
      <alignment horizontal="left"/>
    </xf>
    <xf numFmtId="49" fontId="131" fillId="4" borderId="153" xfId="0" applyNumberFormat="1" applyFont="1" applyFill="1" applyBorder="1" applyAlignment="1">
      <alignment horizontal="left" vertical="center"/>
    </xf>
    <xf numFmtId="49" fontId="131" fillId="4" borderId="59" xfId="0" applyNumberFormat="1" applyFont="1" applyFill="1" applyBorder="1" applyAlignment="1">
      <alignment horizontal="left" vertical="center"/>
    </xf>
    <xf numFmtId="49" fontId="131" fillId="4" borderId="0" xfId="0" applyNumberFormat="1" applyFont="1" applyFill="1" applyBorder="1" applyAlignment="1">
      <alignment horizontal="left" vertical="center"/>
    </xf>
    <xf numFmtId="3" fontId="131" fillId="4" borderId="59" xfId="0" applyNumberFormat="1" applyFont="1" applyFill="1" applyBorder="1" applyAlignment="1">
      <alignment vertical="center" wrapText="1"/>
    </xf>
    <xf numFmtId="3" fontId="118" fillId="4" borderId="7" xfId="0" applyNumberFormat="1" applyFont="1" applyFill="1" applyBorder="1" applyAlignment="1">
      <alignment horizontal="right" vertical="center" indent="1"/>
    </xf>
    <xf numFmtId="3" fontId="118" fillId="4" borderId="4" xfId="0" applyNumberFormat="1" applyFont="1" applyFill="1" applyBorder="1" applyAlignment="1">
      <alignment horizontal="right" vertical="center" indent="1"/>
    </xf>
    <xf numFmtId="3" fontId="118" fillId="4" borderId="3" xfId="0" applyNumberFormat="1" applyFont="1" applyFill="1" applyBorder="1" applyAlignment="1">
      <alignment horizontal="right" vertical="center" indent="1"/>
    </xf>
    <xf numFmtId="3" fontId="118" fillId="4" borderId="88" xfId="0" applyNumberFormat="1" applyFont="1" applyFill="1" applyBorder="1" applyAlignment="1">
      <alignment horizontal="right" vertical="center" indent="1"/>
    </xf>
    <xf numFmtId="3" fontId="131" fillId="4" borderId="59" xfId="0" applyNumberFormat="1" applyFont="1" applyFill="1" applyBorder="1" applyAlignment="1">
      <alignment horizontal="left" vertical="center" wrapText="1"/>
    </xf>
    <xf numFmtId="3" fontId="118" fillId="4" borderId="7" xfId="0" applyNumberFormat="1" applyFont="1" applyFill="1" applyBorder="1" applyAlignment="1">
      <alignment horizontal="right" vertical="center" wrapText="1" indent="1"/>
    </xf>
    <xf numFmtId="3" fontId="118" fillId="4" borderId="0" xfId="0" applyNumberFormat="1" applyFont="1" applyFill="1" applyBorder="1" applyAlignment="1">
      <alignment horizontal="right" vertical="center" wrapText="1" indent="1"/>
    </xf>
    <xf numFmtId="3" fontId="118" fillId="4" borderId="17" xfId="0" applyNumberFormat="1" applyFont="1" applyFill="1" applyBorder="1" applyAlignment="1">
      <alignment horizontal="right" vertical="center" wrapText="1" indent="1"/>
    </xf>
    <xf numFmtId="3" fontId="131" fillId="4" borderId="17" xfId="0" applyNumberFormat="1" applyFont="1" applyFill="1" applyBorder="1" applyAlignment="1">
      <alignment horizontal="left" vertical="center" wrapText="1"/>
    </xf>
    <xf numFmtId="3" fontId="131" fillId="4" borderId="7" xfId="0" applyNumberFormat="1" applyFont="1" applyFill="1" applyBorder="1" applyAlignment="1">
      <alignment horizontal="right" vertical="center" wrapText="1" indent="1"/>
    </xf>
    <xf numFmtId="3" fontId="131" fillId="4" borderId="77" xfId="0" applyNumberFormat="1" applyFont="1" applyFill="1" applyBorder="1" applyAlignment="1">
      <alignment horizontal="left" vertical="center" wrapText="1"/>
    </xf>
    <xf numFmtId="3" fontId="118" fillId="4" borderId="154" xfId="0" applyNumberFormat="1" applyFont="1" applyFill="1" applyBorder="1" applyAlignment="1">
      <alignment horizontal="right" vertical="center" wrapText="1" indent="1"/>
    </xf>
    <xf numFmtId="3" fontId="118" fillId="4" borderId="69" xfId="0" applyNumberFormat="1" applyFont="1" applyFill="1" applyBorder="1" applyAlignment="1">
      <alignment horizontal="right" vertical="center" wrapText="1" indent="1"/>
    </xf>
    <xf numFmtId="3" fontId="118" fillId="4" borderId="77" xfId="0" applyNumberFormat="1" applyFont="1" applyFill="1" applyBorder="1" applyAlignment="1">
      <alignment horizontal="right" vertical="center" wrapText="1" indent="1"/>
    </xf>
    <xf numFmtId="49" fontId="67" fillId="2" borderId="133" xfId="0" applyNumberFormat="1" applyFont="1" applyFill="1" applyBorder="1" applyAlignment="1">
      <alignment horizontal="center"/>
    </xf>
    <xf numFmtId="3" fontId="93" fillId="2" borderId="8" xfId="0" applyNumberFormat="1" applyFont="1" applyFill="1" applyBorder="1" applyAlignment="1">
      <alignment horizontal="right" indent="1"/>
    </xf>
    <xf numFmtId="3" fontId="93" fillId="2" borderId="133" xfId="0" applyNumberFormat="1" applyFont="1" applyFill="1" applyBorder="1" applyAlignment="1">
      <alignment horizontal="right" indent="1"/>
    </xf>
    <xf numFmtId="3" fontId="93" fillId="2" borderId="55" xfId="0" applyNumberFormat="1" applyFont="1" applyFill="1" applyBorder="1" applyAlignment="1">
      <alignment horizontal="right" indent="1"/>
    </xf>
    <xf numFmtId="3" fontId="93" fillId="2" borderId="84" xfId="0" applyNumberFormat="1" applyFont="1" applyFill="1" applyBorder="1" applyAlignment="1">
      <alignment horizontal="right" indent="1"/>
    </xf>
    <xf numFmtId="3" fontId="122" fillId="4" borderId="77" xfId="0" applyNumberFormat="1" applyFont="1" applyFill="1" applyBorder="1" applyAlignment="1">
      <alignment horizontal="left" vertical="center" wrapText="1"/>
    </xf>
    <xf numFmtId="3" fontId="117" fillId="4" borderId="69" xfId="0" applyNumberFormat="1" applyFont="1" applyFill="1" applyBorder="1" applyAlignment="1">
      <alignment horizontal="right" vertical="center" indent="1"/>
    </xf>
    <xf numFmtId="3" fontId="117" fillId="4" borderId="77" xfId="0" applyNumberFormat="1" applyFont="1" applyFill="1" applyBorder="1" applyAlignment="1">
      <alignment horizontal="right" vertical="center" indent="1"/>
    </xf>
    <xf numFmtId="3" fontId="74" fillId="3" borderId="155" xfId="0" applyNumberFormat="1" applyFont="1" applyFill="1" applyBorder="1" applyAlignment="1">
      <alignment horizontal="right" vertical="center" indent="1"/>
    </xf>
    <xf numFmtId="3" fontId="74" fillId="2" borderId="155" xfId="0" applyNumberFormat="1" applyFont="1" applyFill="1" applyBorder="1" applyAlignment="1">
      <alignment horizontal="right" vertical="center" indent="1"/>
    </xf>
    <xf numFmtId="3" fontId="66" fillId="3" borderId="101" xfId="0" applyNumberFormat="1" applyFont="1" applyFill="1" applyBorder="1" applyAlignment="1"/>
    <xf numFmtId="3" fontId="66" fillId="0" borderId="101" xfId="0" applyNumberFormat="1" applyFont="1" applyBorder="1" applyAlignment="1"/>
    <xf numFmtId="3" fontId="66" fillId="3" borderId="101" xfId="0" applyNumberFormat="1" applyFont="1" applyFill="1" applyBorder="1" applyAlignment="1">
      <alignment horizontal="right"/>
    </xf>
    <xf numFmtId="3" fontId="66" fillId="0" borderId="13" xfId="0" applyNumberFormat="1" applyFont="1" applyBorder="1" applyAlignment="1"/>
    <xf numFmtId="3" fontId="66" fillId="3" borderId="13" xfId="0" applyNumberFormat="1" applyFont="1" applyFill="1" applyBorder="1" applyAlignment="1"/>
    <xf numFmtId="3" fontId="9" fillId="0" borderId="156" xfId="4" applyNumberFormat="1" applyFont="1" applyBorder="1" applyAlignment="1" applyProtection="1">
      <alignment horizontal="center" vertical="top" wrapText="1"/>
    </xf>
    <xf numFmtId="3" fontId="66" fillId="3" borderId="157" xfId="0" applyNumberFormat="1" applyFont="1" applyFill="1" applyBorder="1" applyAlignment="1">
      <alignment horizontal="right" indent="1"/>
    </xf>
    <xf numFmtId="3" fontId="66" fillId="0" borderId="157" xfId="0" applyNumberFormat="1" applyFont="1" applyBorder="1" applyAlignment="1">
      <alignment horizontal="right" indent="1"/>
    </xf>
    <xf numFmtId="3" fontId="9" fillId="0" borderId="129" xfId="4" applyNumberFormat="1" applyFont="1" applyBorder="1" applyAlignment="1" applyProtection="1">
      <alignment horizontal="center" vertical="top" wrapText="1"/>
    </xf>
    <xf numFmtId="3" fontId="66" fillId="0" borderId="130" xfId="0" applyNumberFormat="1" applyFont="1" applyBorder="1" applyAlignment="1">
      <alignment horizontal="right" indent="1"/>
    </xf>
    <xf numFmtId="3" fontId="66" fillId="3" borderId="130" xfId="0" applyNumberFormat="1" applyFont="1" applyFill="1" applyBorder="1" applyAlignment="1">
      <alignment horizontal="right" indent="1"/>
    </xf>
    <xf numFmtId="3" fontId="1" fillId="0" borderId="129" xfId="4" applyNumberFormat="1" applyFont="1" applyBorder="1" applyProtection="1"/>
    <xf numFmtId="3" fontId="30" fillId="2" borderId="52" xfId="4" applyNumberFormat="1" applyFont="1" applyFill="1" applyBorder="1" applyAlignment="1" applyProtection="1">
      <alignment horizontal="right" vertical="center" indent="1"/>
    </xf>
    <xf numFmtId="3" fontId="30" fillId="2" borderId="51" xfId="4" applyNumberFormat="1" applyFont="1" applyFill="1" applyBorder="1" applyAlignment="1" applyProtection="1">
      <alignment horizontal="right" vertical="center" indent="1"/>
    </xf>
    <xf numFmtId="3" fontId="30" fillId="3" borderId="54" xfId="4" applyNumberFormat="1" applyFont="1" applyFill="1" applyBorder="1" applyAlignment="1" applyProtection="1">
      <alignment horizontal="right" vertical="center" indent="1"/>
    </xf>
    <xf numFmtId="3" fontId="30" fillId="3" borderId="26" xfId="4" applyNumberFormat="1" applyFont="1" applyFill="1" applyBorder="1" applyAlignment="1" applyProtection="1">
      <alignment horizontal="right" vertical="center" indent="1"/>
    </xf>
    <xf numFmtId="0" fontId="192" fillId="0" borderId="4" xfId="4" applyNumberFormat="1" applyFont="1" applyFill="1" applyBorder="1" applyAlignment="1" applyProtection="1"/>
    <xf numFmtId="3" fontId="131" fillId="4" borderId="138" xfId="0" applyNumberFormat="1" applyFont="1" applyFill="1" applyBorder="1" applyAlignment="1">
      <alignment horizontal="right" vertical="center" indent="1"/>
    </xf>
    <xf numFmtId="3" fontId="118" fillId="4" borderId="139" xfId="0" applyNumberFormat="1" applyFont="1" applyFill="1" applyBorder="1" applyAlignment="1">
      <alignment horizontal="right" vertical="center" indent="1"/>
    </xf>
    <xf numFmtId="3" fontId="131" fillId="4" borderId="141" xfId="0" applyNumberFormat="1" applyFont="1" applyFill="1" applyBorder="1" applyAlignment="1">
      <alignment horizontal="right" vertical="center" indent="1"/>
    </xf>
    <xf numFmtId="3" fontId="118" fillId="4" borderId="142" xfId="0" applyNumberFormat="1" applyFont="1" applyFill="1" applyBorder="1" applyAlignment="1">
      <alignment horizontal="right" vertical="center" indent="1"/>
    </xf>
    <xf numFmtId="3" fontId="131" fillId="4" borderId="147" xfId="0" applyNumberFormat="1" applyFont="1" applyFill="1" applyBorder="1" applyAlignment="1">
      <alignment horizontal="right" vertical="center" indent="1"/>
    </xf>
    <xf numFmtId="3" fontId="118" fillId="4" borderId="144" xfId="0" applyNumberFormat="1" applyFont="1" applyFill="1" applyBorder="1" applyAlignment="1">
      <alignment horizontal="right" vertical="center" indent="1"/>
    </xf>
    <xf numFmtId="0" fontId="15" fillId="2" borderId="127" xfId="0" applyFont="1" applyFill="1" applyBorder="1" applyAlignment="1">
      <alignment horizontal="left"/>
    </xf>
    <xf numFmtId="3" fontId="19" fillId="2" borderId="127" xfId="0" applyNumberFormat="1" applyFont="1" applyFill="1" applyBorder="1" applyAlignment="1">
      <alignment horizontal="left"/>
    </xf>
    <xf numFmtId="3" fontId="19" fillId="2" borderId="127" xfId="0" applyNumberFormat="1" applyFont="1" applyFill="1" applyBorder="1" applyAlignment="1">
      <alignment horizontal="right"/>
    </xf>
    <xf numFmtId="170" fontId="157" fillId="4" borderId="158" xfId="0" applyNumberFormat="1" applyFont="1" applyFill="1" applyBorder="1" applyAlignment="1">
      <alignment horizontal="center" vertical="center" wrapText="1"/>
    </xf>
    <xf numFmtId="170" fontId="157" fillId="4" borderId="159" xfId="0" applyNumberFormat="1" applyFont="1" applyFill="1" applyBorder="1" applyAlignment="1">
      <alignment horizontal="center" vertical="center" wrapText="1"/>
    </xf>
    <xf numFmtId="3" fontId="1" fillId="0" borderId="0" xfId="4" applyNumberFormat="1" applyFont="1" applyBorder="1" applyAlignment="1" applyProtection="1">
      <alignment horizontal="center"/>
    </xf>
    <xf numFmtId="3" fontId="19" fillId="3" borderId="101" xfId="0" applyNumberFormat="1" applyFont="1" applyFill="1" applyBorder="1" applyAlignment="1">
      <alignment horizontal="right" indent="1"/>
    </xf>
    <xf numFmtId="3" fontId="19" fillId="0" borderId="101" xfId="0" applyNumberFormat="1" applyFont="1" applyBorder="1" applyAlignment="1">
      <alignment horizontal="right" indent="1"/>
    </xf>
    <xf numFmtId="3" fontId="19" fillId="0" borderId="13" xfId="0" applyNumberFormat="1" applyFont="1" applyBorder="1" applyAlignment="1">
      <alignment horizontal="right" indent="1"/>
    </xf>
    <xf numFmtId="3" fontId="19" fillId="3" borderId="13" xfId="0" applyNumberFormat="1" applyFont="1" applyFill="1" applyBorder="1" applyAlignment="1">
      <alignment horizontal="right" indent="1"/>
    </xf>
    <xf numFmtId="0" fontId="170" fillId="0" borderId="0" xfId="4" applyNumberFormat="1" applyFont="1" applyBorder="1" applyProtection="1"/>
    <xf numFmtId="0" fontId="87" fillId="0" borderId="0" xfId="4" applyNumberFormat="1" applyFont="1" applyBorder="1" applyAlignment="1" applyProtection="1">
      <alignment horizontal="left" vertical="center"/>
    </xf>
    <xf numFmtId="3" fontId="1" fillId="3" borderId="61" xfId="0" applyNumberFormat="1" applyFont="1" applyFill="1" applyBorder="1" applyAlignment="1">
      <alignment horizontal="left" vertical="center"/>
    </xf>
    <xf numFmtId="3" fontId="1" fillId="2" borderId="61" xfId="0" applyNumberFormat="1" applyFont="1" applyFill="1" applyBorder="1" applyAlignment="1">
      <alignment horizontal="left" vertical="center"/>
    </xf>
    <xf numFmtId="3" fontId="7" fillId="2" borderId="13" xfId="0" applyNumberFormat="1" applyFont="1" applyFill="1" applyBorder="1" applyAlignment="1">
      <alignment horizontal="right" vertical="center" indent="1"/>
    </xf>
    <xf numFmtId="3" fontId="131" fillId="4" borderId="69" xfId="0" applyNumberFormat="1" applyFont="1" applyFill="1" applyBorder="1" applyAlignment="1">
      <alignment horizontal="right" vertical="center" wrapText="1" indent="1"/>
    </xf>
    <xf numFmtId="3" fontId="131" fillId="4" borderId="77" xfId="0" applyNumberFormat="1" applyFont="1" applyFill="1" applyBorder="1" applyAlignment="1">
      <alignment horizontal="right" vertical="center" wrapText="1" indent="1"/>
    </xf>
    <xf numFmtId="3" fontId="131" fillId="4" borderId="154" xfId="0" applyNumberFormat="1" applyFont="1" applyFill="1" applyBorder="1" applyAlignment="1">
      <alignment horizontal="right" vertical="center" wrapText="1" indent="1"/>
    </xf>
    <xf numFmtId="3" fontId="45" fillId="2" borderId="52" xfId="0" applyNumberFormat="1" applyFont="1" applyFill="1" applyBorder="1" applyAlignment="1">
      <alignment horizontal="right" indent="1"/>
    </xf>
    <xf numFmtId="3" fontId="31" fillId="2" borderId="13" xfId="0" applyNumberFormat="1" applyFont="1" applyFill="1" applyBorder="1" applyAlignment="1">
      <alignment horizontal="right" indent="1"/>
    </xf>
    <xf numFmtId="3" fontId="45" fillId="2" borderId="14" xfId="0" applyNumberFormat="1" applyFont="1" applyFill="1" applyBorder="1" applyAlignment="1">
      <alignment horizontal="right" indent="1"/>
    </xf>
    <xf numFmtId="3" fontId="31" fillId="2" borderId="52" xfId="0" applyNumberFormat="1" applyFont="1" applyFill="1" applyBorder="1" applyAlignment="1">
      <alignment horizontal="right" indent="1"/>
    </xf>
    <xf numFmtId="3" fontId="45" fillId="2" borderId="13" xfId="0" applyNumberFormat="1" applyFont="1" applyFill="1" applyBorder="1" applyAlignment="1">
      <alignment horizontal="right" indent="1"/>
    </xf>
    <xf numFmtId="3" fontId="45" fillId="3" borderId="52" xfId="0" applyNumberFormat="1" applyFont="1" applyFill="1" applyBorder="1" applyAlignment="1">
      <alignment horizontal="right" indent="1"/>
    </xf>
    <xf numFmtId="3" fontId="31" fillId="3" borderId="13" xfId="0" applyNumberFormat="1" applyFont="1" applyFill="1" applyBorder="1" applyAlignment="1">
      <alignment horizontal="right" indent="1"/>
    </xf>
    <xf numFmtId="3" fontId="45" fillId="3" borderId="14" xfId="0" applyNumberFormat="1" applyFont="1" applyFill="1" applyBorder="1" applyAlignment="1">
      <alignment horizontal="right" indent="1"/>
    </xf>
    <xf numFmtId="3" fontId="31" fillId="3" borderId="52" xfId="0" applyNumberFormat="1" applyFont="1" applyFill="1" applyBorder="1" applyAlignment="1">
      <alignment horizontal="right" indent="1"/>
    </xf>
    <xf numFmtId="3" fontId="45" fillId="3" borderId="13" xfId="0" applyNumberFormat="1" applyFont="1" applyFill="1" applyBorder="1" applyAlignment="1">
      <alignment horizontal="right" indent="1"/>
    </xf>
    <xf numFmtId="0" fontId="193" fillId="0" borderId="59" xfId="0" applyFont="1" applyBorder="1" applyAlignment="1">
      <alignment horizontal="left" vertical="center"/>
    </xf>
    <xf numFmtId="0" fontId="0" fillId="0" borderId="0" xfId="0" applyBorder="1" applyAlignment="1">
      <alignment vertical="center"/>
    </xf>
    <xf numFmtId="3" fontId="0" fillId="0" borderId="0" xfId="0" applyNumberFormat="1" applyAlignment="1">
      <alignment horizontal="right" vertical="center"/>
    </xf>
    <xf numFmtId="3" fontId="41" fillId="0" borderId="0" xfId="0" applyNumberFormat="1" applyFont="1" applyAlignment="1">
      <alignment horizontal="right" indent="1"/>
    </xf>
    <xf numFmtId="3" fontId="120" fillId="2" borderId="0" xfId="0" applyNumberFormat="1" applyFont="1" applyFill="1" applyAlignment="1">
      <alignment horizontal="right"/>
    </xf>
    <xf numFmtId="3" fontId="120" fillId="2" borderId="0" xfId="0" applyNumberFormat="1" applyFont="1" applyFill="1" applyAlignment="1">
      <alignment horizontal="right" indent="1"/>
    </xf>
    <xf numFmtId="3" fontId="131" fillId="4" borderId="112" xfId="0" applyNumberFormat="1" applyFont="1" applyFill="1" applyBorder="1" applyAlignment="1">
      <alignment horizontal="center" vertical="center" wrapText="1"/>
    </xf>
    <xf numFmtId="3" fontId="178" fillId="2" borderId="129" xfId="0" applyNumberFormat="1" applyFont="1" applyFill="1" applyBorder="1" applyAlignment="1">
      <alignment horizontal="right"/>
    </xf>
    <xf numFmtId="3" fontId="178" fillId="2" borderId="0" xfId="0" applyNumberFormat="1" applyFont="1" applyFill="1" applyBorder="1" applyAlignment="1">
      <alignment horizontal="right"/>
    </xf>
    <xf numFmtId="3" fontId="171" fillId="10" borderId="106" xfId="0" applyNumberFormat="1" applyFont="1" applyFill="1" applyBorder="1" applyAlignment="1">
      <alignment horizontal="right" vertical="center" indent="1"/>
    </xf>
    <xf numFmtId="3" fontId="171" fillId="10" borderId="15" xfId="0" applyNumberFormat="1" applyFont="1" applyFill="1" applyBorder="1" applyAlignment="1">
      <alignment horizontal="right" vertical="center" indent="1"/>
    </xf>
    <xf numFmtId="3" fontId="171" fillId="10" borderId="13" xfId="0" applyNumberFormat="1" applyFont="1" applyFill="1" applyBorder="1" applyAlignment="1">
      <alignment horizontal="right" vertical="center" indent="1"/>
    </xf>
    <xf numFmtId="0" fontId="15" fillId="2" borderId="0" xfId="4" applyNumberFormat="1" applyFont="1" applyFill="1" applyBorder="1" applyAlignment="1" applyProtection="1"/>
    <xf numFmtId="0" fontId="19" fillId="2" borderId="0" xfId="4" applyNumberFormat="1" applyFont="1" applyFill="1" applyBorder="1" applyAlignment="1" applyProtection="1"/>
    <xf numFmtId="0" fontId="7" fillId="0" borderId="0" xfId="0" applyFont="1"/>
    <xf numFmtId="49" fontId="74" fillId="2" borderId="0" xfId="0" applyNumberFormat="1" applyFont="1" applyFill="1" applyBorder="1" applyAlignment="1">
      <alignment vertical="top" wrapText="1"/>
    </xf>
    <xf numFmtId="167" fontId="1" fillId="3" borderId="7" xfId="0" applyNumberFormat="1" applyFont="1" applyFill="1" applyBorder="1" applyAlignment="1">
      <alignment horizontal="center" vertical="center"/>
    </xf>
    <xf numFmtId="0" fontId="60" fillId="2" borderId="0" xfId="4" applyNumberFormat="1" applyFont="1" applyFill="1" applyBorder="1" applyAlignment="1" applyProtection="1">
      <alignment horizontal="center" vertical="center" wrapText="1"/>
    </xf>
    <xf numFmtId="1" fontId="1" fillId="2" borderId="3" xfId="4" applyNumberFormat="1" applyFont="1" applyFill="1" applyBorder="1" applyAlignment="1" applyProtection="1">
      <alignment horizontal="center" vertical="top"/>
    </xf>
    <xf numFmtId="167" fontId="194" fillId="8" borderId="83" xfId="0" applyNumberFormat="1" applyFont="1" applyFill="1" applyBorder="1" applyAlignment="1">
      <alignment horizontal="center" vertical="center" wrapText="1"/>
    </xf>
    <xf numFmtId="167" fontId="69" fillId="9" borderId="0" xfId="4" applyNumberFormat="1" applyFont="1" applyFill="1" applyBorder="1" applyAlignment="1" applyProtection="1">
      <alignment horizontal="center" vertical="center" wrapText="1"/>
    </xf>
    <xf numFmtId="167" fontId="69" fillId="9" borderId="4" xfId="0" applyNumberFormat="1" applyFont="1" applyFill="1" applyBorder="1" applyAlignment="1">
      <alignment horizontal="center" vertical="center" wrapText="1"/>
    </xf>
    <xf numFmtId="0" fontId="0" fillId="11" borderId="0" xfId="0" applyFill="1" applyAlignment="1">
      <alignment horizontal="center"/>
    </xf>
    <xf numFmtId="167" fontId="69" fillId="15" borderId="4" xfId="0" applyNumberFormat="1" applyFont="1" applyFill="1" applyBorder="1" applyAlignment="1">
      <alignment horizontal="center" vertical="center" wrapText="1"/>
    </xf>
    <xf numFmtId="167" fontId="1" fillId="11" borderId="0" xfId="4" applyNumberFormat="1" applyFont="1" applyFill="1" applyBorder="1" applyAlignment="1" applyProtection="1">
      <alignment horizontal="center" vertical="center"/>
    </xf>
    <xf numFmtId="167" fontId="1" fillId="0" borderId="0" xfId="4" applyNumberFormat="1" applyFont="1" applyBorder="1" applyAlignment="1" applyProtection="1">
      <alignment horizontal="center" vertical="center"/>
    </xf>
    <xf numFmtId="3" fontId="108" fillId="8" borderId="160" xfId="4" applyNumberFormat="1" applyFont="1" applyFill="1" applyBorder="1" applyAlignment="1" applyProtection="1">
      <alignment horizontal="center" vertical="center"/>
    </xf>
    <xf numFmtId="167" fontId="194" fillId="8" borderId="68" xfId="0" applyNumberFormat="1" applyFont="1" applyFill="1" applyBorder="1" applyAlignment="1">
      <alignment horizontal="center" vertical="center" wrapText="1"/>
    </xf>
    <xf numFmtId="0" fontId="109" fillId="8" borderId="160" xfId="4" applyNumberFormat="1" applyFont="1" applyFill="1" applyBorder="1" applyAlignment="1" applyProtection="1">
      <alignment horizontal="center" vertical="center"/>
    </xf>
    <xf numFmtId="167" fontId="109" fillId="8" borderId="68" xfId="0" applyNumberFormat="1" applyFont="1" applyFill="1" applyBorder="1" applyAlignment="1">
      <alignment horizontal="center" vertical="center" wrapText="1"/>
    </xf>
    <xf numFmtId="3" fontId="109" fillId="8" borderId="160" xfId="4" applyNumberFormat="1" applyFont="1" applyFill="1" applyBorder="1" applyAlignment="1" applyProtection="1">
      <alignment horizontal="center" vertical="center" wrapText="1"/>
    </xf>
    <xf numFmtId="3" fontId="108" fillId="8" borderId="78" xfId="4" applyNumberFormat="1" applyFont="1" applyFill="1" applyBorder="1" applyAlignment="1" applyProtection="1">
      <alignment horizontal="center" vertical="center"/>
    </xf>
    <xf numFmtId="167" fontId="108" fillId="8" borderId="154" xfId="4" applyNumberFormat="1" applyFont="1" applyFill="1" applyBorder="1" applyAlignment="1" applyProtection="1">
      <alignment horizontal="center" vertical="center" wrapText="1"/>
    </xf>
    <xf numFmtId="0" fontId="136" fillId="0" borderId="0" xfId="0" applyFont="1" applyBorder="1"/>
    <xf numFmtId="0" fontId="177" fillId="0" borderId="0" xfId="0" applyFont="1" applyBorder="1"/>
    <xf numFmtId="0" fontId="66" fillId="2" borderId="4" xfId="0" applyFont="1" applyFill="1" applyBorder="1" applyAlignment="1">
      <alignment horizontal="left"/>
    </xf>
    <xf numFmtId="3" fontId="165" fillId="2" borderId="13" xfId="0" applyNumberFormat="1" applyFont="1" applyFill="1" applyBorder="1" applyAlignment="1">
      <alignment horizontal="right" vertical="center" indent="1"/>
    </xf>
    <xf numFmtId="3" fontId="166" fillId="3" borderId="35" xfId="0" applyNumberFormat="1" applyFont="1" applyFill="1" applyBorder="1" applyAlignment="1">
      <alignment horizontal="right" vertical="center" indent="1"/>
    </xf>
    <xf numFmtId="3" fontId="131" fillId="4" borderId="146" xfId="0" applyNumberFormat="1" applyFont="1" applyFill="1" applyBorder="1" applyAlignment="1">
      <alignment horizontal="right" vertical="center" indent="1"/>
    </xf>
    <xf numFmtId="3" fontId="131" fillId="4" borderId="161" xfId="0" applyNumberFormat="1" applyFont="1" applyFill="1" applyBorder="1" applyAlignment="1">
      <alignment horizontal="right" vertical="center" indent="1"/>
    </xf>
    <xf numFmtId="3" fontId="131" fillId="4" borderId="162" xfId="0" applyNumberFormat="1" applyFont="1" applyFill="1" applyBorder="1" applyAlignment="1">
      <alignment horizontal="right" vertical="center" indent="1"/>
    </xf>
    <xf numFmtId="0" fontId="0" fillId="0" borderId="0" xfId="0" applyBorder="1" applyAlignment="1">
      <alignment vertical="top"/>
    </xf>
    <xf numFmtId="0" fontId="142" fillId="0" borderId="0" xfId="0" applyFont="1" applyBorder="1"/>
    <xf numFmtId="0" fontId="59" fillId="0" borderId="0" xfId="0" applyFont="1" applyBorder="1"/>
    <xf numFmtId="3" fontId="163" fillId="3" borderId="59" xfId="0" applyNumberFormat="1" applyFont="1" applyFill="1" applyBorder="1" applyAlignment="1">
      <alignment vertical="center"/>
    </xf>
    <xf numFmtId="3" fontId="166" fillId="3" borderId="59" xfId="0" applyNumberFormat="1" applyFont="1" applyFill="1" applyBorder="1" applyAlignment="1">
      <alignment horizontal="right" vertical="center" indent="1"/>
    </xf>
    <xf numFmtId="3" fontId="173" fillId="3" borderId="0" xfId="0" applyNumberFormat="1" applyFont="1" applyFill="1" applyBorder="1" applyAlignment="1">
      <alignment horizontal="right" vertical="center" indent="1"/>
    </xf>
    <xf numFmtId="3" fontId="173" fillId="3" borderId="26" xfId="0" applyNumberFormat="1" applyFont="1" applyFill="1" applyBorder="1" applyAlignment="1">
      <alignment horizontal="right" vertical="center" indent="1"/>
    </xf>
    <xf numFmtId="3" fontId="166" fillId="3" borderId="0" xfId="0" applyNumberFormat="1" applyFont="1" applyFill="1" applyBorder="1" applyAlignment="1">
      <alignment horizontal="right" vertical="center" indent="1"/>
    </xf>
    <xf numFmtId="3" fontId="1" fillId="3" borderId="17" xfId="0" applyNumberFormat="1" applyFont="1" applyFill="1" applyBorder="1" applyAlignment="1">
      <alignment vertical="center"/>
    </xf>
    <xf numFmtId="3" fontId="30" fillId="3" borderId="17" xfId="0" applyNumberFormat="1" applyFont="1" applyFill="1" applyBorder="1" applyAlignment="1">
      <alignment horizontal="right" vertical="center" indent="1"/>
    </xf>
    <xf numFmtId="3" fontId="118" fillId="4" borderId="138" xfId="0" applyNumberFormat="1" applyFont="1" applyFill="1" applyBorder="1" applyAlignment="1">
      <alignment horizontal="right" vertical="center" indent="1"/>
    </xf>
    <xf numFmtId="0" fontId="1" fillId="0" borderId="0" xfId="0" applyFont="1" applyBorder="1"/>
    <xf numFmtId="49" fontId="131" fillId="9" borderId="8" xfId="0" applyNumberFormat="1" applyFont="1" applyFill="1" applyBorder="1" applyAlignment="1">
      <alignment horizontal="left" vertical="center" indent="1"/>
    </xf>
    <xf numFmtId="49" fontId="131" fillId="9" borderId="46" xfId="0" applyNumberFormat="1" applyFont="1" applyFill="1" applyBorder="1" applyAlignment="1">
      <alignment horizontal="left" vertical="center" indent="1"/>
    </xf>
    <xf numFmtId="49" fontId="131" fillId="4" borderId="163" xfId="0" applyNumberFormat="1" applyFont="1" applyFill="1" applyBorder="1" applyAlignment="1">
      <alignment horizontal="left" vertical="center" indent="1"/>
    </xf>
    <xf numFmtId="3" fontId="131" fillId="9" borderId="8" xfId="0" applyNumberFormat="1" applyFont="1" applyFill="1" applyBorder="1" applyAlignment="1">
      <alignment horizontal="right" vertical="center" indent="1"/>
    </xf>
    <xf numFmtId="3" fontId="131" fillId="9" borderId="164" xfId="0" applyNumberFormat="1" applyFont="1" applyFill="1" applyBorder="1" applyAlignment="1">
      <alignment horizontal="right" vertical="center" indent="1"/>
    </xf>
    <xf numFmtId="3" fontId="131" fillId="4" borderId="164" xfId="0" applyNumberFormat="1" applyFont="1" applyFill="1" applyBorder="1" applyAlignment="1">
      <alignment horizontal="right" vertical="center" indent="1"/>
    </xf>
    <xf numFmtId="0" fontId="0" fillId="0" borderId="0" xfId="0" applyFont="1" applyBorder="1"/>
    <xf numFmtId="3" fontId="131" fillId="9" borderId="165" xfId="0" applyNumberFormat="1" applyFont="1" applyFill="1" applyBorder="1" applyAlignment="1">
      <alignment horizontal="right" vertical="center" indent="1"/>
    </xf>
    <xf numFmtId="0" fontId="0" fillId="0" borderId="0" xfId="0" applyFill="1" applyBorder="1"/>
    <xf numFmtId="3" fontId="30" fillId="2" borderId="32" xfId="4" applyNumberFormat="1" applyFont="1" applyFill="1" applyBorder="1" applyAlignment="1" applyProtection="1">
      <alignment horizontal="right" vertical="center" indent="1"/>
    </xf>
    <xf numFmtId="3" fontId="30" fillId="2" borderId="13" xfId="4" applyNumberFormat="1" applyFont="1" applyFill="1" applyBorder="1" applyAlignment="1" applyProtection="1">
      <alignment horizontal="right" vertical="center" indent="1"/>
    </xf>
    <xf numFmtId="3" fontId="30" fillId="3" borderId="35" xfId="4" applyNumberFormat="1" applyFont="1" applyFill="1" applyBorder="1" applyAlignment="1" applyProtection="1">
      <alignment horizontal="right" vertical="center" indent="1"/>
    </xf>
    <xf numFmtId="3" fontId="131" fillId="4" borderId="161" xfId="4" applyNumberFormat="1" applyFont="1" applyFill="1" applyBorder="1" applyAlignment="1" applyProtection="1">
      <alignment horizontal="right" vertical="center" indent="1"/>
    </xf>
    <xf numFmtId="3" fontId="131" fillId="4" borderId="162" xfId="4" applyNumberFormat="1" applyFont="1" applyFill="1" applyBorder="1" applyAlignment="1" applyProtection="1">
      <alignment horizontal="right" vertical="center" indent="1"/>
    </xf>
    <xf numFmtId="3" fontId="131" fillId="4" borderId="67" xfId="4" applyNumberFormat="1" applyFont="1" applyFill="1" applyBorder="1" applyAlignment="1" applyProtection="1">
      <alignment horizontal="center" vertical="center" wrapText="1"/>
    </xf>
    <xf numFmtId="3" fontId="23" fillId="0" borderId="166" xfId="4" applyNumberFormat="1" applyFont="1" applyFill="1" applyBorder="1" applyAlignment="1" applyProtection="1">
      <alignment horizontal="right" vertical="center" indent="1"/>
    </xf>
    <xf numFmtId="3" fontId="23" fillId="2" borderId="32" xfId="4" applyNumberFormat="1" applyFont="1" applyFill="1" applyBorder="1" applyAlignment="1" applyProtection="1">
      <alignment horizontal="right" vertical="center" indent="1"/>
    </xf>
    <xf numFmtId="3" fontId="23" fillId="2" borderId="13" xfId="4" applyNumberFormat="1" applyFont="1" applyFill="1" applyBorder="1" applyAlignment="1" applyProtection="1">
      <alignment horizontal="right" vertical="center" indent="1"/>
    </xf>
    <xf numFmtId="3" fontId="23" fillId="3" borderId="35" xfId="4" applyNumberFormat="1" applyFont="1" applyFill="1" applyBorder="1" applyAlignment="1" applyProtection="1">
      <alignment horizontal="right" vertical="center" indent="1"/>
    </xf>
    <xf numFmtId="3" fontId="23" fillId="3" borderId="0" xfId="4" applyNumberFormat="1" applyFont="1" applyFill="1" applyBorder="1" applyAlignment="1" applyProtection="1">
      <alignment horizontal="right" vertical="center" indent="1"/>
    </xf>
    <xf numFmtId="49" fontId="142" fillId="0" borderId="31" xfId="0" applyNumberFormat="1" applyFont="1" applyBorder="1" applyAlignment="1">
      <alignment horizontal="left" vertical="center"/>
    </xf>
    <xf numFmtId="3" fontId="165" fillId="0" borderId="167" xfId="0" applyNumberFormat="1" applyFont="1" applyBorder="1" applyAlignment="1">
      <alignment horizontal="right" vertical="center" indent="1"/>
    </xf>
    <xf numFmtId="3" fontId="143" fillId="0" borderId="31" xfId="0" applyNumberFormat="1" applyFont="1" applyBorder="1" applyAlignment="1">
      <alignment horizontal="right" vertical="center" indent="1"/>
    </xf>
    <xf numFmtId="3" fontId="143" fillId="0" borderId="168" xfId="0" applyNumberFormat="1" applyFont="1" applyBorder="1" applyAlignment="1">
      <alignment horizontal="right" vertical="center" indent="1"/>
    </xf>
    <xf numFmtId="3" fontId="165" fillId="0" borderId="31" xfId="0" applyNumberFormat="1" applyFont="1" applyBorder="1" applyAlignment="1">
      <alignment horizontal="right" vertical="center" indent="1"/>
    </xf>
    <xf numFmtId="3" fontId="118" fillId="9" borderId="169" xfId="0" applyNumberFormat="1" applyFont="1" applyFill="1" applyBorder="1" applyAlignment="1">
      <alignment horizontal="right" vertical="center" indent="1"/>
    </xf>
    <xf numFmtId="3" fontId="118" fillId="9" borderId="170" xfId="0" applyNumberFormat="1" applyFont="1" applyFill="1" applyBorder="1" applyAlignment="1">
      <alignment horizontal="right" vertical="center" indent="1"/>
    </xf>
    <xf numFmtId="49" fontId="131" fillId="4" borderId="46" xfId="0" applyNumberFormat="1" applyFont="1" applyFill="1" applyBorder="1" applyAlignment="1">
      <alignment horizontal="left" vertical="center" indent="1"/>
    </xf>
    <xf numFmtId="3" fontId="131" fillId="9" borderId="17" xfId="0" applyNumberFormat="1" applyFont="1" applyFill="1" applyBorder="1" applyAlignment="1">
      <alignment horizontal="right" vertical="center" indent="1"/>
    </xf>
    <xf numFmtId="3" fontId="118" fillId="9" borderId="0" xfId="0" applyNumberFormat="1" applyFont="1" applyFill="1" applyBorder="1" applyAlignment="1">
      <alignment horizontal="right" vertical="center" indent="1"/>
    </xf>
    <xf numFmtId="3" fontId="118" fillId="9" borderId="26" xfId="0" applyNumberFormat="1" applyFont="1" applyFill="1" applyBorder="1" applyAlignment="1">
      <alignment horizontal="right" vertical="center" indent="1"/>
    </xf>
    <xf numFmtId="3" fontId="131" fillId="9" borderId="0" xfId="0" applyNumberFormat="1" applyFont="1" applyFill="1" applyBorder="1" applyAlignment="1">
      <alignment horizontal="right" vertical="center" indent="1"/>
    </xf>
    <xf numFmtId="3" fontId="118" fillId="4" borderId="148" xfId="4" applyNumberFormat="1" applyFont="1" applyFill="1" applyBorder="1" applyAlignment="1" applyProtection="1">
      <alignment horizontal="right" vertical="center" indent="1"/>
    </xf>
    <xf numFmtId="3" fontId="131" fillId="4" borderId="20" xfId="4" applyNumberFormat="1" applyFont="1" applyFill="1" applyBorder="1" applyAlignment="1" applyProtection="1">
      <alignment horizontal="right" vertical="center" indent="1"/>
    </xf>
    <xf numFmtId="3" fontId="118" fillId="4" borderId="171" xfId="4" applyNumberFormat="1" applyFont="1" applyFill="1" applyBorder="1" applyAlignment="1" applyProtection="1">
      <alignment horizontal="right" vertical="center" indent="1"/>
    </xf>
    <xf numFmtId="3" fontId="118" fillId="4" borderId="172" xfId="4" applyNumberFormat="1" applyFont="1" applyFill="1" applyBorder="1" applyAlignment="1" applyProtection="1">
      <alignment horizontal="right" vertical="center" indent="1"/>
    </xf>
    <xf numFmtId="3" fontId="131" fillId="4" borderId="173" xfId="4" applyNumberFormat="1" applyFont="1" applyFill="1" applyBorder="1" applyAlignment="1" applyProtection="1">
      <alignment horizontal="right" vertical="center" indent="1"/>
    </xf>
    <xf numFmtId="3" fontId="118" fillId="4" borderId="146" xfId="0" applyNumberFormat="1" applyFont="1" applyFill="1" applyBorder="1" applyAlignment="1">
      <alignment horizontal="right" vertical="center" indent="1"/>
    </xf>
    <xf numFmtId="3" fontId="118" fillId="4" borderId="161" xfId="0" applyNumberFormat="1" applyFont="1" applyFill="1" applyBorder="1" applyAlignment="1">
      <alignment horizontal="right" vertical="center" indent="1"/>
    </xf>
    <xf numFmtId="3" fontId="118" fillId="4" borderId="162" xfId="0" applyNumberFormat="1" applyFont="1" applyFill="1" applyBorder="1" applyAlignment="1">
      <alignment horizontal="right" vertical="center" indent="1"/>
    </xf>
    <xf numFmtId="3" fontId="165" fillId="3" borderId="17" xfId="4" applyNumberFormat="1" applyFont="1" applyFill="1" applyBorder="1" applyAlignment="1" applyProtection="1">
      <alignment vertical="center"/>
    </xf>
    <xf numFmtId="3" fontId="30" fillId="3" borderId="17" xfId="4" applyNumberFormat="1" applyFont="1" applyFill="1" applyBorder="1" applyAlignment="1" applyProtection="1">
      <alignment horizontal="right" vertical="center" indent="1"/>
    </xf>
    <xf numFmtId="3" fontId="30" fillId="3" borderId="0" xfId="4" applyNumberFormat="1" applyFont="1" applyFill="1" applyBorder="1" applyAlignment="1" applyProtection="1">
      <alignment horizontal="right" vertical="center" indent="1"/>
    </xf>
    <xf numFmtId="0" fontId="65" fillId="0" borderId="0" xfId="0" applyFont="1" applyBorder="1"/>
    <xf numFmtId="3" fontId="118" fillId="4" borderId="161" xfId="4" applyNumberFormat="1" applyFont="1" applyFill="1" applyBorder="1" applyAlignment="1" applyProtection="1">
      <alignment horizontal="right" vertical="center" indent="1"/>
    </xf>
    <xf numFmtId="3" fontId="118" fillId="4" borderId="162" xfId="4" applyNumberFormat="1" applyFont="1" applyFill="1" applyBorder="1" applyAlignment="1" applyProtection="1">
      <alignment horizontal="right" vertical="center" indent="1"/>
    </xf>
    <xf numFmtId="3" fontId="156" fillId="0" borderId="0" xfId="0" applyNumberFormat="1" applyFont="1" applyBorder="1" applyAlignment="1"/>
    <xf numFmtId="0" fontId="7" fillId="0" borderId="0" xfId="0" applyFont="1" applyBorder="1"/>
    <xf numFmtId="3" fontId="118" fillId="4" borderId="77" xfId="4" applyNumberFormat="1" applyFont="1" applyFill="1" applyBorder="1" applyAlignment="1" applyProtection="1">
      <alignment horizontal="center" vertical="center" wrapText="1"/>
    </xf>
    <xf numFmtId="3" fontId="118" fillId="4" borderId="67" xfId="4" applyNumberFormat="1" applyFont="1" applyFill="1" applyBorder="1" applyAlignment="1" applyProtection="1">
      <alignment horizontal="center" vertical="center" wrapText="1"/>
    </xf>
    <xf numFmtId="0" fontId="136" fillId="2" borderId="0" xfId="0" applyFont="1" applyFill="1" applyBorder="1" applyAlignment="1">
      <alignment horizontal="left"/>
    </xf>
    <xf numFmtId="0" fontId="87" fillId="0" borderId="0" xfId="0" applyFont="1" applyBorder="1"/>
    <xf numFmtId="49" fontId="39" fillId="2" borderId="0" xfId="4" applyNumberFormat="1" applyFont="1" applyFill="1" applyBorder="1" applyAlignment="1" applyProtection="1">
      <alignment vertical="center"/>
    </xf>
    <xf numFmtId="49" fontId="39" fillId="2" borderId="0" xfId="4" applyNumberFormat="1" applyFont="1" applyFill="1" applyBorder="1" applyAlignment="1" applyProtection="1">
      <alignment horizontal="left" vertical="center"/>
    </xf>
    <xf numFmtId="49" fontId="52" fillId="2" borderId="0" xfId="4" applyNumberFormat="1" applyFont="1" applyFill="1" applyBorder="1" applyAlignment="1" applyProtection="1">
      <alignment vertical="center"/>
    </xf>
    <xf numFmtId="3" fontId="1" fillId="3" borderId="17" xfId="4" applyNumberFormat="1" applyFont="1" applyFill="1" applyBorder="1" applyAlignment="1" applyProtection="1">
      <alignment vertical="center"/>
    </xf>
    <xf numFmtId="3" fontId="69" fillId="4" borderId="174" xfId="4" applyNumberFormat="1" applyFont="1" applyFill="1" applyBorder="1" applyAlignment="1" applyProtection="1">
      <alignment horizontal="center" vertical="center" wrapText="1"/>
    </xf>
    <xf numFmtId="49" fontId="73" fillId="3" borderId="61" xfId="0" applyNumberFormat="1" applyFont="1" applyFill="1" applyBorder="1" applyAlignment="1"/>
    <xf numFmtId="49" fontId="70" fillId="2" borderId="59" xfId="0" applyNumberFormat="1" applyFont="1" applyFill="1" applyBorder="1" applyAlignment="1"/>
    <xf numFmtId="49" fontId="67" fillId="4" borderId="153" xfId="0" applyNumberFormat="1" applyFont="1" applyFill="1" applyBorder="1" applyAlignment="1">
      <alignment horizontal="left" vertical="top"/>
    </xf>
    <xf numFmtId="49" fontId="131" fillId="4" borderId="62" xfId="0" applyNumberFormat="1" applyFont="1" applyFill="1" applyBorder="1" applyAlignment="1">
      <alignment horizontal="left" vertical="center" wrapText="1"/>
    </xf>
    <xf numFmtId="0" fontId="66" fillId="2" borderId="0" xfId="0" applyFont="1" applyFill="1" applyBorder="1" applyAlignment="1">
      <alignment vertical="top"/>
    </xf>
    <xf numFmtId="0" fontId="66" fillId="0" borderId="0" xfId="0" applyFont="1" applyFill="1" applyBorder="1" applyAlignment="1">
      <alignment vertical="top"/>
    </xf>
    <xf numFmtId="3" fontId="0" fillId="0" borderId="0" xfId="0" applyNumberFormat="1" applyFont="1" applyAlignment="1">
      <alignment horizontal="center"/>
    </xf>
    <xf numFmtId="49" fontId="122" fillId="4" borderId="175" xfId="0" applyNumberFormat="1" applyFont="1" applyFill="1" applyBorder="1" applyAlignment="1">
      <alignment horizontal="left" vertical="center"/>
    </xf>
    <xf numFmtId="0" fontId="122" fillId="4" borderId="176" xfId="0" applyFont="1" applyFill="1" applyBorder="1" applyAlignment="1">
      <alignment horizontal="left" vertical="center" wrapText="1"/>
    </xf>
    <xf numFmtId="49" fontId="67" fillId="2" borderId="21" xfId="0" applyNumberFormat="1" applyFont="1" applyFill="1" applyBorder="1" applyAlignment="1">
      <alignment horizontal="center" vertical="top"/>
    </xf>
    <xf numFmtId="49" fontId="67" fillId="4" borderId="175" xfId="0" applyNumberFormat="1" applyFont="1" applyFill="1" applyBorder="1" applyAlignment="1">
      <alignment horizontal="left" vertical="center"/>
    </xf>
    <xf numFmtId="0" fontId="67" fillId="4" borderId="175" xfId="0" applyFont="1" applyFill="1" applyBorder="1" applyAlignment="1">
      <alignment horizontal="left" vertical="center" wrapText="1"/>
    </xf>
    <xf numFmtId="3" fontId="120" fillId="3" borderId="52" xfId="0" applyNumberFormat="1" applyFont="1" applyFill="1" applyBorder="1" applyAlignment="1">
      <alignment horizontal="right" vertical="center" indent="1"/>
    </xf>
    <xf numFmtId="3" fontId="23" fillId="13" borderId="106" xfId="0" applyNumberFormat="1" applyFont="1" applyFill="1" applyBorder="1" applyAlignment="1">
      <alignment horizontal="right" vertical="center" indent="1"/>
    </xf>
    <xf numFmtId="3" fontId="23" fillId="13" borderId="15" xfId="0" applyNumberFormat="1" applyFont="1" applyFill="1" applyBorder="1" applyAlignment="1">
      <alignment horizontal="right" vertical="center" indent="1"/>
    </xf>
    <xf numFmtId="3" fontId="23" fillId="13" borderId="13" xfId="0" applyNumberFormat="1" applyFont="1" applyFill="1" applyBorder="1" applyAlignment="1">
      <alignment horizontal="right" vertical="center" indent="1"/>
    </xf>
    <xf numFmtId="0" fontId="151" fillId="0" borderId="0" xfId="0" applyFont="1" applyBorder="1"/>
    <xf numFmtId="49" fontId="94" fillId="2" borderId="62" xfId="0" applyNumberFormat="1" applyFont="1" applyFill="1" applyBorder="1" applyAlignment="1"/>
    <xf numFmtId="3" fontId="69" fillId="4" borderId="59" xfId="0" applyNumberFormat="1" applyFont="1" applyFill="1" applyBorder="1" applyAlignment="1">
      <alignment horizontal="left" vertical="center" wrapText="1"/>
    </xf>
    <xf numFmtId="49" fontId="124" fillId="2" borderId="0" xfId="0" applyNumberFormat="1" applyFont="1" applyFill="1" applyAlignment="1">
      <alignment horizontal="left" vertical="center"/>
    </xf>
    <xf numFmtId="3" fontId="134" fillId="2" borderId="0" xfId="0" applyNumberFormat="1" applyFont="1" applyFill="1" applyAlignment="1">
      <alignment horizontal="right" indent="1"/>
    </xf>
    <xf numFmtId="49" fontId="167" fillId="2" borderId="0" xfId="0" applyNumberFormat="1" applyFont="1" applyFill="1" applyAlignment="1">
      <alignment horizontal="left" vertical="center"/>
    </xf>
    <xf numFmtId="3" fontId="195" fillId="2" borderId="0" xfId="0" applyNumberFormat="1" applyFont="1" applyFill="1" applyAlignment="1">
      <alignment horizontal="right" indent="1"/>
    </xf>
    <xf numFmtId="3" fontId="120" fillId="2" borderId="0" xfId="0" applyNumberFormat="1" applyFont="1" applyFill="1" applyBorder="1" applyAlignment="1">
      <alignment horizontal="right" vertical="center"/>
    </xf>
    <xf numFmtId="49" fontId="114" fillId="2" borderId="0" xfId="4" applyNumberFormat="1" applyFont="1" applyFill="1" applyBorder="1" applyAlignment="1" applyProtection="1">
      <alignment vertical="center"/>
    </xf>
    <xf numFmtId="3" fontId="118" fillId="4" borderId="78" xfId="4" applyNumberFormat="1" applyFont="1" applyFill="1" applyBorder="1" applyAlignment="1" applyProtection="1">
      <alignment horizontal="center" vertical="center" wrapText="1"/>
    </xf>
    <xf numFmtId="3" fontId="31" fillId="2" borderId="0" xfId="4" applyNumberFormat="1" applyFont="1" applyFill="1" applyBorder="1" applyAlignment="1" applyProtection="1">
      <alignment horizontal="left"/>
    </xf>
    <xf numFmtId="3" fontId="122" fillId="4" borderId="3" xfId="0" applyNumberFormat="1" applyFont="1" applyFill="1" applyBorder="1" applyAlignment="1">
      <alignment horizontal="center" vertical="center" wrapText="1"/>
    </xf>
    <xf numFmtId="3" fontId="122" fillId="4" borderId="20" xfId="0" applyNumberFormat="1" applyFont="1" applyFill="1" applyBorder="1" applyAlignment="1">
      <alignment horizontal="right" vertical="center" wrapText="1" indent="1"/>
    </xf>
    <xf numFmtId="3" fontId="195" fillId="2" borderId="117" xfId="0" applyNumberFormat="1" applyFont="1" applyFill="1" applyBorder="1" applyAlignment="1">
      <alignment horizontal="right" indent="1"/>
    </xf>
    <xf numFmtId="3" fontId="120" fillId="3" borderId="90" xfId="0" applyNumberFormat="1" applyFont="1" applyFill="1" applyBorder="1" applyAlignment="1">
      <alignment horizontal="right" indent="1"/>
    </xf>
    <xf numFmtId="3" fontId="120" fillId="2" borderId="90" xfId="0" applyNumberFormat="1" applyFont="1" applyFill="1" applyBorder="1" applyAlignment="1">
      <alignment horizontal="right" indent="1"/>
    </xf>
    <xf numFmtId="3" fontId="195" fillId="2" borderId="88" xfId="0" applyNumberFormat="1" applyFont="1" applyFill="1" applyBorder="1" applyAlignment="1">
      <alignment horizontal="right" indent="1"/>
    </xf>
    <xf numFmtId="3" fontId="185" fillId="2" borderId="88" xfId="0" applyNumberFormat="1" applyFont="1" applyFill="1" applyBorder="1" applyAlignment="1">
      <alignment horizontal="right" vertical="center"/>
    </xf>
    <xf numFmtId="8" fontId="66" fillId="2" borderId="61" xfId="0" applyNumberFormat="1" applyFont="1" applyFill="1" applyBorder="1" applyAlignment="1">
      <alignment horizontal="left"/>
    </xf>
    <xf numFmtId="0" fontId="20" fillId="0" borderId="59" xfId="4" applyNumberFormat="1" applyFont="1" applyBorder="1" applyAlignment="1" applyProtection="1">
      <alignment horizontal="left" indent="4"/>
    </xf>
    <xf numFmtId="3" fontId="93" fillId="2" borderId="19" xfId="0" applyNumberFormat="1" applyFont="1" applyFill="1" applyBorder="1" applyAlignment="1">
      <alignment horizontal="right" indent="1"/>
    </xf>
    <xf numFmtId="0" fontId="66" fillId="2" borderId="0" xfId="0" applyFont="1" applyFill="1" applyBorder="1" applyAlignment="1">
      <alignment vertical="center"/>
    </xf>
    <xf numFmtId="49" fontId="67" fillId="2" borderId="46" xfId="0" applyNumberFormat="1" applyFont="1" applyFill="1" applyBorder="1" applyAlignment="1">
      <alignment horizontal="center"/>
    </xf>
    <xf numFmtId="3" fontId="122" fillId="4" borderId="177" xfId="0" applyNumberFormat="1" applyFont="1" applyFill="1" applyBorder="1" applyAlignment="1">
      <alignment horizontal="left" vertical="center" wrapText="1"/>
    </xf>
    <xf numFmtId="49" fontId="67" fillId="2" borderId="178" xfId="0" applyNumberFormat="1" applyFont="1" applyFill="1" applyBorder="1" applyAlignment="1">
      <alignment horizontal="center"/>
    </xf>
    <xf numFmtId="0" fontId="63" fillId="2" borderId="59" xfId="0" applyFont="1" applyFill="1" applyBorder="1" applyAlignment="1"/>
    <xf numFmtId="49" fontId="67" fillId="2" borderId="21" xfId="0" applyNumberFormat="1" applyFont="1" applyFill="1" applyBorder="1" applyAlignment="1">
      <alignment horizontal="center"/>
    </xf>
    <xf numFmtId="3" fontId="196" fillId="4" borderId="178" xfId="0" applyNumberFormat="1" applyFont="1" applyFill="1" applyBorder="1" applyAlignment="1">
      <alignment horizontal="left" vertical="center" wrapText="1"/>
    </xf>
    <xf numFmtId="0" fontId="66" fillId="2" borderId="0" xfId="0" applyFont="1" applyFill="1" applyBorder="1" applyAlignment="1">
      <alignment vertical="top" wrapText="1"/>
    </xf>
    <xf numFmtId="49" fontId="70" fillId="2" borderId="21" xfId="0" applyNumberFormat="1" applyFont="1" applyFill="1" applyBorder="1" applyAlignment="1">
      <alignment horizontal="left"/>
    </xf>
    <xf numFmtId="0" fontId="102" fillId="2" borderId="0" xfId="0" applyFont="1" applyFill="1" applyBorder="1" applyAlignment="1">
      <alignment horizontal="left"/>
    </xf>
    <xf numFmtId="0" fontId="93" fillId="4" borderId="19" xfId="0" applyFont="1" applyFill="1" applyBorder="1" applyAlignment="1">
      <alignment horizontal="center" vertical="center" wrapText="1"/>
    </xf>
    <xf numFmtId="0" fontId="80" fillId="2" borderId="0" xfId="0" applyFont="1" applyFill="1" applyBorder="1" applyAlignment="1">
      <alignment horizontal="left"/>
    </xf>
    <xf numFmtId="0" fontId="85" fillId="0" borderId="0" xfId="0" applyFont="1" applyBorder="1"/>
    <xf numFmtId="49" fontId="94" fillId="2" borderId="62" xfId="0" applyNumberFormat="1" applyFont="1" applyFill="1" applyBorder="1" applyAlignment="1">
      <alignment horizontal="left"/>
    </xf>
    <xf numFmtId="3" fontId="131" fillId="9" borderId="179" xfId="0" applyNumberFormat="1" applyFont="1" applyFill="1" applyBorder="1" applyAlignment="1">
      <alignment horizontal="right" vertical="center" indent="1"/>
    </xf>
    <xf numFmtId="3" fontId="131" fillId="9" borderId="4" xfId="0" applyNumberFormat="1" applyFont="1" applyFill="1" applyBorder="1" applyAlignment="1">
      <alignment horizontal="right" vertical="center" indent="1"/>
    </xf>
    <xf numFmtId="3" fontId="131" fillId="9" borderId="3" xfId="0" applyNumberFormat="1" applyFont="1" applyFill="1" applyBorder="1" applyAlignment="1">
      <alignment horizontal="right" vertical="center" indent="1"/>
    </xf>
    <xf numFmtId="3" fontId="74" fillId="3" borderId="181" xfId="0" applyNumberFormat="1" applyFont="1" applyFill="1" applyBorder="1" applyAlignment="1">
      <alignment horizontal="right" vertical="center" indent="1"/>
    </xf>
    <xf numFmtId="49" fontId="69" fillId="9" borderId="0" xfId="0" applyNumberFormat="1" applyFont="1" applyFill="1" applyBorder="1" applyAlignment="1">
      <alignment vertical="center"/>
    </xf>
    <xf numFmtId="3" fontId="131" fillId="9" borderId="6" xfId="0" applyNumberFormat="1" applyFont="1" applyFill="1" applyBorder="1" applyAlignment="1">
      <alignment horizontal="right" vertical="center" indent="1"/>
    </xf>
    <xf numFmtId="3" fontId="68" fillId="9" borderId="7" xfId="0" applyNumberFormat="1" applyFont="1" applyFill="1" applyBorder="1" applyAlignment="1">
      <alignment horizontal="right" vertical="center" indent="1"/>
    </xf>
    <xf numFmtId="3" fontId="68" fillId="9" borderId="4" xfId="0" applyNumberFormat="1" applyFont="1" applyFill="1" applyBorder="1" applyAlignment="1">
      <alignment horizontal="right" vertical="center" indent="1"/>
    </xf>
    <xf numFmtId="3" fontId="74" fillId="2" borderId="181" xfId="0" applyNumberFormat="1" applyFont="1" applyFill="1" applyBorder="1" applyAlignment="1">
      <alignment horizontal="right" vertical="center" indent="1"/>
    </xf>
    <xf numFmtId="49" fontId="197" fillId="2" borderId="0" xfId="0" applyNumberFormat="1" applyFont="1" applyFill="1" applyBorder="1" applyAlignment="1"/>
    <xf numFmtId="3" fontId="72" fillId="2" borderId="5" xfId="0" applyNumberFormat="1" applyFont="1" applyFill="1" applyBorder="1" applyAlignment="1">
      <alignment horizontal="right"/>
    </xf>
    <xf numFmtId="3" fontId="167" fillId="2" borderId="180" xfId="0" applyNumberFormat="1" applyFont="1" applyFill="1" applyBorder="1" applyAlignment="1">
      <alignment horizontal="right" vertical="center" indent="1"/>
    </xf>
    <xf numFmtId="3" fontId="167" fillId="2" borderId="181" xfId="0" applyNumberFormat="1" applyFont="1" applyFill="1" applyBorder="1" applyAlignment="1">
      <alignment horizontal="right" vertical="center" indent="1"/>
    </xf>
    <xf numFmtId="3" fontId="167" fillId="2" borderId="0" xfId="0" applyNumberFormat="1" applyFont="1" applyFill="1" applyBorder="1" applyAlignment="1">
      <alignment horizontal="right" vertical="center" indent="1"/>
    </xf>
    <xf numFmtId="3" fontId="167" fillId="3" borderId="180" xfId="0" applyNumberFormat="1" applyFont="1" applyFill="1" applyBorder="1" applyAlignment="1">
      <alignment horizontal="right" vertical="center" indent="1"/>
    </xf>
    <xf numFmtId="49" fontId="75" fillId="2" borderId="0" xfId="0" applyNumberFormat="1" applyFont="1" applyFill="1" applyBorder="1" applyAlignment="1"/>
    <xf numFmtId="3" fontId="30" fillId="10" borderId="182" xfId="0" applyNumberFormat="1" applyFont="1" applyFill="1" applyBorder="1" applyAlignment="1">
      <alignment horizontal="right" vertical="center" indent="1"/>
    </xf>
    <xf numFmtId="3" fontId="30" fillId="10" borderId="181" xfId="0" applyNumberFormat="1" applyFont="1" applyFill="1" applyBorder="1" applyAlignment="1">
      <alignment horizontal="right" vertical="center" indent="1"/>
    </xf>
    <xf numFmtId="3" fontId="30" fillId="10" borderId="0" xfId="0" applyNumberFormat="1" applyFont="1" applyFill="1" applyBorder="1" applyAlignment="1">
      <alignment horizontal="right" vertical="center" indent="1"/>
    </xf>
    <xf numFmtId="3" fontId="73" fillId="3" borderId="5" xfId="0" applyNumberFormat="1" applyFont="1" applyFill="1" applyBorder="1" applyAlignment="1">
      <alignment horizontal="right" vertical="center" indent="1"/>
    </xf>
    <xf numFmtId="49" fontId="69" fillId="4" borderId="183" xfId="0" applyNumberFormat="1" applyFont="1" applyFill="1" applyBorder="1" applyAlignment="1">
      <alignment horizontal="left" vertical="center"/>
    </xf>
    <xf numFmtId="3" fontId="69" fillId="4" borderId="184" xfId="0" applyNumberFormat="1" applyFont="1" applyFill="1" applyBorder="1" applyAlignment="1">
      <alignment horizontal="right" vertical="center" indent="1"/>
    </xf>
    <xf numFmtId="3" fontId="69" fillId="4" borderId="186" xfId="0" applyNumberFormat="1" applyFont="1" applyFill="1" applyBorder="1" applyAlignment="1">
      <alignment horizontal="right" vertical="center" indent="1"/>
    </xf>
    <xf numFmtId="3" fontId="68" fillId="4" borderId="187" xfId="0" applyNumberFormat="1" applyFont="1" applyFill="1" applyBorder="1" applyAlignment="1">
      <alignment horizontal="right" vertical="center" indent="1"/>
    </xf>
    <xf numFmtId="3" fontId="68" fillId="4" borderId="185" xfId="0" applyNumberFormat="1" applyFont="1" applyFill="1" applyBorder="1" applyAlignment="1">
      <alignment horizontal="right" vertical="center" indent="1"/>
    </xf>
    <xf numFmtId="49" fontId="73" fillId="3" borderId="0" xfId="0" applyNumberFormat="1" applyFont="1" applyFill="1" applyBorder="1" applyAlignment="1">
      <alignment horizontal="right"/>
    </xf>
    <xf numFmtId="49" fontId="73" fillId="3" borderId="0" xfId="0" applyNumberFormat="1" applyFont="1" applyFill="1" applyBorder="1" applyAlignment="1">
      <alignment horizontal="center"/>
    </xf>
    <xf numFmtId="49" fontId="73" fillId="3" borderId="0" xfId="0" applyNumberFormat="1" applyFont="1" applyFill="1" applyBorder="1" applyAlignment="1">
      <alignment horizontal="left"/>
    </xf>
    <xf numFmtId="3" fontId="73" fillId="3" borderId="5" xfId="0" applyNumberFormat="1" applyFont="1" applyFill="1" applyBorder="1" applyAlignment="1">
      <alignment horizontal="right" indent="1"/>
    </xf>
    <xf numFmtId="3" fontId="73" fillId="3" borderId="26" xfId="0" applyNumberFormat="1" applyFont="1" applyFill="1" applyBorder="1" applyAlignment="1">
      <alignment horizontal="right" indent="1"/>
    </xf>
    <xf numFmtId="3" fontId="74" fillId="3" borderId="0" xfId="0" applyNumberFormat="1" applyFont="1" applyFill="1" applyBorder="1" applyAlignment="1">
      <alignment horizontal="right" indent="1"/>
    </xf>
    <xf numFmtId="3" fontId="73" fillId="3" borderId="17" xfId="0" applyNumberFormat="1" applyFont="1" applyFill="1" applyBorder="1" applyAlignment="1">
      <alignment horizontal="right" indent="1"/>
    </xf>
    <xf numFmtId="3" fontId="74" fillId="3" borderId="26" xfId="0" applyNumberFormat="1" applyFont="1" applyFill="1" applyBorder="1" applyAlignment="1">
      <alignment horizontal="right" indent="1"/>
    </xf>
    <xf numFmtId="3" fontId="73" fillId="3" borderId="0" xfId="0" applyNumberFormat="1" applyFont="1" applyFill="1" applyBorder="1" applyAlignment="1">
      <alignment horizontal="right" indent="1"/>
    </xf>
    <xf numFmtId="3" fontId="69" fillId="4" borderId="6" xfId="0" applyNumberFormat="1" applyFont="1" applyFill="1" applyBorder="1" applyAlignment="1">
      <alignment horizontal="right" vertical="center" indent="1"/>
    </xf>
    <xf numFmtId="3" fontId="69" fillId="4" borderId="4" xfId="0" applyNumberFormat="1" applyFont="1" applyFill="1" applyBorder="1" applyAlignment="1">
      <alignment horizontal="right" vertical="center" indent="1"/>
    </xf>
    <xf numFmtId="3" fontId="68" fillId="4" borderId="3" xfId="0" applyNumberFormat="1" applyFont="1" applyFill="1" applyBorder="1" applyAlignment="1">
      <alignment horizontal="right" vertical="center" indent="1"/>
    </xf>
    <xf numFmtId="3" fontId="69" fillId="4" borderId="3" xfId="0" applyNumberFormat="1" applyFont="1" applyFill="1" applyBorder="1" applyAlignment="1">
      <alignment horizontal="right" vertical="center" indent="1"/>
    </xf>
    <xf numFmtId="0" fontId="124" fillId="3" borderId="122" xfId="4" applyNumberFormat="1" applyFont="1" applyFill="1" applyBorder="1" applyAlignment="1" applyProtection="1">
      <alignment horizontal="right" indent="1"/>
    </xf>
    <xf numFmtId="0" fontId="124" fillId="3" borderId="26" xfId="4" applyNumberFormat="1" applyFont="1" applyFill="1" applyBorder="1" applyAlignment="1" applyProtection="1">
      <alignment horizontal="right" indent="1"/>
    </xf>
    <xf numFmtId="0" fontId="167" fillId="3" borderId="0" xfId="4" applyNumberFormat="1" applyFont="1" applyFill="1" applyBorder="1" applyAlignment="1" applyProtection="1">
      <alignment horizontal="right" indent="1"/>
    </xf>
    <xf numFmtId="3" fontId="167" fillId="2" borderId="131" xfId="0" applyNumberFormat="1" applyFont="1" applyFill="1" applyBorder="1" applyAlignment="1">
      <alignment horizontal="right" vertical="center" indent="1"/>
    </xf>
    <xf numFmtId="0" fontId="124" fillId="2" borderId="122" xfId="4" applyNumberFormat="1" applyFont="1" applyFill="1" applyBorder="1" applyAlignment="1" applyProtection="1">
      <alignment horizontal="right" indent="1"/>
    </xf>
    <xf numFmtId="0" fontId="124" fillId="2" borderId="26" xfId="4" applyNumberFormat="1" applyFont="1" applyFill="1" applyBorder="1" applyAlignment="1" applyProtection="1">
      <alignment horizontal="right" indent="1"/>
    </xf>
    <xf numFmtId="0" fontId="167" fillId="2" borderId="0" xfId="4" applyNumberFormat="1" applyFont="1" applyFill="1" applyBorder="1" applyAlignment="1" applyProtection="1">
      <alignment horizontal="right" indent="1"/>
    </xf>
    <xf numFmtId="3" fontId="131" fillId="4" borderId="0" xfId="0" applyNumberFormat="1" applyFont="1" applyFill="1" applyBorder="1" applyAlignment="1">
      <alignment horizontal="right" vertical="center" indent="1"/>
    </xf>
    <xf numFmtId="49" fontId="73" fillId="2" borderId="0" xfId="0" applyNumberFormat="1" applyFont="1" applyFill="1" applyBorder="1" applyAlignment="1">
      <alignment horizontal="left"/>
    </xf>
    <xf numFmtId="3" fontId="127" fillId="0" borderId="0" xfId="0" applyNumberFormat="1" applyFont="1" applyAlignment="1">
      <alignment horizontal="center"/>
    </xf>
    <xf numFmtId="3" fontId="136" fillId="2" borderId="0" xfId="0" applyNumberFormat="1" applyFont="1" applyFill="1" applyBorder="1" applyAlignment="1">
      <alignment horizontal="center"/>
    </xf>
    <xf numFmtId="3" fontId="167" fillId="13" borderId="188" xfId="0" applyNumberFormat="1" applyFont="1" applyFill="1" applyBorder="1" applyAlignment="1">
      <alignment horizontal="right" vertical="center" indent="1"/>
    </xf>
    <xf numFmtId="3" fontId="167" fillId="13" borderId="23" xfId="0" applyNumberFormat="1" applyFont="1" applyFill="1" applyBorder="1" applyAlignment="1">
      <alignment horizontal="right" vertical="center" indent="1"/>
    </xf>
    <xf numFmtId="3" fontId="124" fillId="13" borderId="13" xfId="0" applyNumberFormat="1" applyFont="1" applyFill="1" applyBorder="1" applyAlignment="1">
      <alignment horizontal="right" vertical="center" indent="1"/>
    </xf>
    <xf numFmtId="3" fontId="167" fillId="13" borderId="90" xfId="0" applyNumberFormat="1" applyFont="1" applyFill="1" applyBorder="1" applyAlignment="1">
      <alignment horizontal="right" vertical="center" indent="1"/>
    </xf>
    <xf numFmtId="3" fontId="124" fillId="13" borderId="23" xfId="0" applyNumberFormat="1" applyFont="1" applyFill="1" applyBorder="1" applyAlignment="1">
      <alignment horizontal="right" vertical="center" indent="1"/>
    </xf>
    <xf numFmtId="3" fontId="167" fillId="13" borderId="13" xfId="0" applyNumberFormat="1" applyFont="1" applyFill="1" applyBorder="1" applyAlignment="1">
      <alignment horizontal="right" vertical="center" indent="1"/>
    </xf>
    <xf numFmtId="3" fontId="167" fillId="10" borderId="188" xfId="0" applyNumberFormat="1" applyFont="1" applyFill="1" applyBorder="1" applyAlignment="1">
      <alignment horizontal="right" vertical="center" indent="1"/>
    </xf>
    <xf numFmtId="3" fontId="167" fillId="10" borderId="23" xfId="0" applyNumberFormat="1" applyFont="1" applyFill="1" applyBorder="1" applyAlignment="1">
      <alignment horizontal="right" vertical="center" indent="1"/>
    </xf>
    <xf numFmtId="3" fontId="124" fillId="10" borderId="13" xfId="0" applyNumberFormat="1" applyFont="1" applyFill="1" applyBorder="1" applyAlignment="1">
      <alignment horizontal="right" vertical="center" indent="1"/>
    </xf>
    <xf numFmtId="3" fontId="167" fillId="10" borderId="90" xfId="0" applyNumberFormat="1" applyFont="1" applyFill="1" applyBorder="1" applyAlignment="1">
      <alignment horizontal="right" vertical="center" indent="1"/>
    </xf>
    <xf numFmtId="3" fontId="124" fillId="10" borderId="23" xfId="0" applyNumberFormat="1" applyFont="1" applyFill="1" applyBorder="1" applyAlignment="1">
      <alignment horizontal="right" vertical="center" indent="1"/>
    </xf>
    <xf numFmtId="3" fontId="167" fillId="10" borderId="13" xfId="0" applyNumberFormat="1" applyFont="1" applyFill="1" applyBorder="1" applyAlignment="1">
      <alignment horizontal="right" vertical="center" indent="1"/>
    </xf>
    <xf numFmtId="3" fontId="167" fillId="13" borderId="129" xfId="0" applyNumberFormat="1" applyFont="1" applyFill="1" applyBorder="1" applyAlignment="1">
      <alignment horizontal="right" vertical="center" indent="1"/>
    </xf>
    <xf numFmtId="3" fontId="167" fillId="13" borderId="26" xfId="0" applyNumberFormat="1" applyFont="1" applyFill="1" applyBorder="1" applyAlignment="1">
      <alignment horizontal="right" vertical="center" indent="1"/>
    </xf>
    <xf numFmtId="3" fontId="124" fillId="13" borderId="0" xfId="0" applyNumberFormat="1" applyFont="1" applyFill="1" applyBorder="1" applyAlignment="1">
      <alignment horizontal="right" vertical="center" indent="1"/>
    </xf>
    <xf numFmtId="3" fontId="167" fillId="13" borderId="88" xfId="0" applyNumberFormat="1" applyFont="1" applyFill="1" applyBorder="1" applyAlignment="1">
      <alignment horizontal="right" vertical="center" indent="1"/>
    </xf>
    <xf numFmtId="3" fontId="124" fillId="13" borderId="26" xfId="0" applyNumberFormat="1" applyFont="1" applyFill="1" applyBorder="1" applyAlignment="1">
      <alignment horizontal="right" vertical="center" indent="1"/>
    </xf>
    <xf numFmtId="3" fontId="167" fillId="13" borderId="0" xfId="0" applyNumberFormat="1" applyFont="1" applyFill="1" applyBorder="1" applyAlignment="1">
      <alignment horizontal="right" vertical="center" indent="1"/>
    </xf>
    <xf numFmtId="3" fontId="131" fillId="9" borderId="189" xfId="0" applyNumberFormat="1" applyFont="1" applyFill="1" applyBorder="1" applyAlignment="1">
      <alignment horizontal="right" vertical="center" indent="1"/>
    </xf>
    <xf numFmtId="3" fontId="131" fillId="9" borderId="190" xfId="0" applyNumberFormat="1" applyFont="1" applyFill="1" applyBorder="1" applyAlignment="1">
      <alignment horizontal="right" vertical="center" indent="1"/>
    </xf>
    <xf numFmtId="3" fontId="118" fillId="9" borderId="191" xfId="0" applyNumberFormat="1" applyFont="1" applyFill="1" applyBorder="1" applyAlignment="1">
      <alignment horizontal="right" vertical="center" indent="1"/>
    </xf>
    <xf numFmtId="3" fontId="131" fillId="9" borderId="88" xfId="0" applyNumberFormat="1" applyFont="1" applyFill="1" applyBorder="1" applyAlignment="1">
      <alignment horizontal="right" vertical="center" indent="1"/>
    </xf>
    <xf numFmtId="3" fontId="118" fillId="9" borderId="189" xfId="0" applyNumberFormat="1" applyFont="1" applyFill="1" applyBorder="1" applyAlignment="1">
      <alignment horizontal="right" vertical="center" indent="1"/>
    </xf>
    <xf numFmtId="3" fontId="118" fillId="9" borderId="190" xfId="0" applyNumberFormat="1" applyFont="1" applyFill="1" applyBorder="1" applyAlignment="1">
      <alignment horizontal="right" vertical="center" indent="1"/>
    </xf>
    <xf numFmtId="3" fontId="131" fillId="9" borderId="192" xfId="0" applyNumberFormat="1" applyFont="1" applyFill="1" applyBorder="1" applyAlignment="1">
      <alignment horizontal="right" vertical="center" indent="1"/>
    </xf>
    <xf numFmtId="3" fontId="178" fillId="2" borderId="129" xfId="0" applyNumberFormat="1" applyFont="1" applyFill="1" applyBorder="1" applyAlignment="1">
      <alignment horizontal="right" indent="1"/>
    </xf>
    <xf numFmtId="3" fontId="178" fillId="2" borderId="0" xfId="0" applyNumberFormat="1" applyFont="1" applyFill="1" applyBorder="1" applyAlignment="1">
      <alignment horizontal="right" indent="1"/>
    </xf>
    <xf numFmtId="3" fontId="71" fillId="2" borderId="0" xfId="0" applyNumberFormat="1" applyFont="1" applyFill="1" applyBorder="1" applyAlignment="1">
      <alignment horizontal="right" indent="1"/>
    </xf>
    <xf numFmtId="3" fontId="178" fillId="2" borderId="88" xfId="0" applyNumberFormat="1" applyFont="1" applyFill="1" applyBorder="1" applyAlignment="1">
      <alignment horizontal="right" indent="1"/>
    </xf>
    <xf numFmtId="3" fontId="137" fillId="2" borderId="0" xfId="0" applyNumberFormat="1" applyFont="1" applyFill="1" applyBorder="1" applyAlignment="1">
      <alignment horizontal="right" indent="1"/>
    </xf>
    <xf numFmtId="3" fontId="137" fillId="2" borderId="88" xfId="0" applyNumberFormat="1" applyFont="1" applyFill="1" applyBorder="1" applyAlignment="1">
      <alignment horizontal="right" indent="1"/>
    </xf>
    <xf numFmtId="3" fontId="118" fillId="9" borderId="192" xfId="0" applyNumberFormat="1" applyFont="1" applyFill="1" applyBorder="1" applyAlignment="1">
      <alignment horizontal="right" vertical="center" indent="1"/>
    </xf>
    <xf numFmtId="3" fontId="137" fillId="2" borderId="129" xfId="0" applyNumberFormat="1" applyFont="1" applyFill="1" applyBorder="1" applyAlignment="1">
      <alignment horizontal="right" indent="1"/>
    </xf>
    <xf numFmtId="3" fontId="115" fillId="2" borderId="0" xfId="0" applyNumberFormat="1" applyFont="1" applyFill="1" applyAlignment="1">
      <alignment horizontal="right" indent="1"/>
    </xf>
    <xf numFmtId="49" fontId="1" fillId="3" borderId="13" xfId="0" applyNumberFormat="1" applyFont="1" applyFill="1" applyBorder="1" applyAlignment="1">
      <alignment horizontal="left" vertical="center"/>
    </xf>
    <xf numFmtId="49" fontId="1" fillId="2" borderId="13" xfId="0" applyNumberFormat="1" applyFont="1" applyFill="1" applyBorder="1" applyAlignment="1">
      <alignment horizontal="left" vertical="center"/>
    </xf>
    <xf numFmtId="49" fontId="1" fillId="2" borderId="92" xfId="0" applyNumberFormat="1" applyFont="1" applyFill="1" applyBorder="1" applyAlignment="1">
      <alignment horizontal="left" vertical="center"/>
    </xf>
    <xf numFmtId="3" fontId="1" fillId="2" borderId="51" xfId="0" applyNumberFormat="1" applyFont="1" applyFill="1" applyBorder="1" applyAlignment="1">
      <alignment horizontal="right" vertical="center" indent="1"/>
    </xf>
    <xf numFmtId="3" fontId="1" fillId="2" borderId="33" xfId="0" applyNumberFormat="1" applyFont="1" applyFill="1" applyBorder="1" applyAlignment="1">
      <alignment horizontal="right" vertical="center" indent="1"/>
    </xf>
    <xf numFmtId="3" fontId="7" fillId="2" borderId="32" xfId="0" applyNumberFormat="1" applyFont="1" applyFill="1" applyBorder="1" applyAlignment="1">
      <alignment horizontal="right" vertical="center" indent="1"/>
    </xf>
    <xf numFmtId="3" fontId="1" fillId="2" borderId="34" xfId="0" applyNumberFormat="1" applyFont="1" applyFill="1" applyBorder="1" applyAlignment="1">
      <alignment horizontal="right" vertical="center" indent="1"/>
    </xf>
    <xf numFmtId="3" fontId="7" fillId="2" borderId="33" xfId="0" applyNumberFormat="1" applyFont="1" applyFill="1" applyBorder="1" applyAlignment="1">
      <alignment horizontal="right" vertical="center" indent="1"/>
    </xf>
    <xf numFmtId="3" fontId="1" fillId="2" borderId="32" xfId="0" applyNumberFormat="1" applyFont="1" applyFill="1" applyBorder="1" applyAlignment="1">
      <alignment horizontal="right" vertical="center" indent="1"/>
    </xf>
    <xf numFmtId="49" fontId="1" fillId="2" borderId="90" xfId="0" applyNumberFormat="1" applyFont="1" applyFill="1" applyBorder="1" applyAlignment="1">
      <alignment horizontal="left" vertical="center"/>
    </xf>
    <xf numFmtId="3" fontId="1" fillId="2" borderId="52" xfId="0" applyNumberFormat="1" applyFont="1" applyFill="1" applyBorder="1" applyAlignment="1">
      <alignment horizontal="right" vertical="center" indent="1"/>
    </xf>
    <xf numFmtId="3" fontId="1" fillId="2" borderId="23" xfId="0" applyNumberFormat="1" applyFont="1" applyFill="1" applyBorder="1" applyAlignment="1">
      <alignment horizontal="right" vertical="center" indent="1"/>
    </xf>
    <xf numFmtId="3" fontId="1" fillId="2" borderId="14" xfId="0" applyNumberFormat="1" applyFont="1" applyFill="1" applyBorder="1" applyAlignment="1">
      <alignment horizontal="right" vertical="center" indent="1"/>
    </xf>
    <xf numFmtId="3" fontId="7" fillId="2" borderId="23" xfId="0" applyNumberFormat="1" applyFont="1" applyFill="1" applyBorder="1" applyAlignment="1">
      <alignment horizontal="right" vertical="center" indent="1"/>
    </xf>
    <xf numFmtId="3" fontId="1" fillId="2" borderId="13" xfId="0" applyNumberFormat="1" applyFont="1" applyFill="1" applyBorder="1" applyAlignment="1">
      <alignment horizontal="right" vertical="center" indent="1"/>
    </xf>
    <xf numFmtId="49" fontId="1" fillId="3" borderId="91" xfId="0" applyNumberFormat="1" applyFont="1" applyFill="1" applyBorder="1" applyAlignment="1">
      <alignment horizontal="left" vertical="center"/>
    </xf>
    <xf numFmtId="3" fontId="1" fillId="3" borderId="53" xfId="0" applyNumberFormat="1" applyFont="1" applyFill="1" applyBorder="1" applyAlignment="1">
      <alignment horizontal="right" vertical="center" indent="1"/>
    </xf>
    <xf numFmtId="3" fontId="1" fillId="3" borderId="36" xfId="0" applyNumberFormat="1" applyFont="1" applyFill="1" applyBorder="1" applyAlignment="1">
      <alignment horizontal="right" vertical="center" indent="1"/>
    </xf>
    <xf numFmtId="3" fontId="7" fillId="3" borderId="35" xfId="0" applyNumberFormat="1" applyFont="1" applyFill="1" applyBorder="1" applyAlignment="1">
      <alignment horizontal="right" vertical="center" indent="1"/>
    </xf>
    <xf numFmtId="3" fontId="1" fillId="3" borderId="37" xfId="0" applyNumberFormat="1" applyFont="1" applyFill="1" applyBorder="1" applyAlignment="1">
      <alignment horizontal="right" vertical="center" indent="1"/>
    </xf>
    <xf numFmtId="3" fontId="7" fillId="3" borderId="36" xfId="0" applyNumberFormat="1" applyFont="1" applyFill="1" applyBorder="1" applyAlignment="1">
      <alignment horizontal="right" vertical="center" indent="1"/>
    </xf>
    <xf numFmtId="3" fontId="1" fillId="3" borderId="35" xfId="0" applyNumberFormat="1" applyFont="1" applyFill="1" applyBorder="1" applyAlignment="1">
      <alignment horizontal="right" vertical="center" indent="1"/>
    </xf>
    <xf numFmtId="3" fontId="1" fillId="3" borderId="14" xfId="0" applyNumberFormat="1" applyFont="1" applyFill="1" applyBorder="1" applyAlignment="1">
      <alignment horizontal="right" indent="1"/>
    </xf>
    <xf numFmtId="3" fontId="7" fillId="3" borderId="23" xfId="0" applyNumberFormat="1" applyFont="1" applyFill="1" applyBorder="1" applyAlignment="1">
      <alignment horizontal="right" indent="1"/>
    </xf>
    <xf numFmtId="3" fontId="1" fillId="3" borderId="13" xfId="0" applyNumberFormat="1" applyFont="1" applyFill="1" applyBorder="1" applyAlignment="1">
      <alignment horizontal="right" indent="1"/>
    </xf>
    <xf numFmtId="3" fontId="1" fillId="2" borderId="14" xfId="0" applyNumberFormat="1" applyFont="1" applyFill="1" applyBorder="1" applyAlignment="1">
      <alignment horizontal="right" indent="1"/>
    </xf>
    <xf numFmtId="3" fontId="7" fillId="2" borderId="13" xfId="0" applyNumberFormat="1" applyFont="1" applyFill="1" applyBorder="1" applyAlignment="1">
      <alignment horizontal="right" indent="1"/>
    </xf>
    <xf numFmtId="3" fontId="7" fillId="2" borderId="23" xfId="0" applyNumberFormat="1" applyFont="1" applyFill="1" applyBorder="1" applyAlignment="1">
      <alignment horizontal="right" indent="1"/>
    </xf>
    <xf numFmtId="3" fontId="1" fillId="2" borderId="13" xfId="0" applyNumberFormat="1" applyFont="1" applyFill="1" applyBorder="1" applyAlignment="1">
      <alignment horizontal="right" indent="1"/>
    </xf>
    <xf numFmtId="3" fontId="131" fillId="4" borderId="185" xfId="0" applyNumberFormat="1" applyFont="1" applyFill="1" applyBorder="1" applyAlignment="1">
      <alignment horizontal="right" vertical="center" indent="1"/>
    </xf>
    <xf numFmtId="3" fontId="131" fillId="4" borderId="26" xfId="0" applyNumberFormat="1" applyFont="1" applyFill="1" applyBorder="1" applyAlignment="1">
      <alignment horizontal="right" vertical="center" indent="1"/>
    </xf>
    <xf numFmtId="3" fontId="131" fillId="4" borderId="131" xfId="0" applyNumberFormat="1" applyFont="1" applyFill="1" applyBorder="1" applyAlignment="1">
      <alignment horizontal="right" vertical="center" indent="1"/>
    </xf>
    <xf numFmtId="3" fontId="131" fillId="4" borderId="5" xfId="0" applyNumberFormat="1" applyFont="1" applyFill="1" applyBorder="1" applyAlignment="1">
      <alignment horizontal="right" vertical="center" indent="1"/>
    </xf>
    <xf numFmtId="3" fontId="131" fillId="4" borderId="55" xfId="0" applyNumberFormat="1" applyFont="1" applyFill="1" applyBorder="1" applyAlignment="1">
      <alignment horizontal="right" vertical="center" wrapText="1" indent="1"/>
    </xf>
    <xf numFmtId="3" fontId="124" fillId="2" borderId="16" xfId="0" applyNumberFormat="1" applyFont="1" applyFill="1" applyBorder="1" applyAlignment="1">
      <alignment horizontal="right" vertical="center" indent="1"/>
    </xf>
    <xf numFmtId="3" fontId="124" fillId="3" borderId="13" xfId="0" applyNumberFormat="1" applyFont="1" applyFill="1" applyBorder="1" applyAlignment="1">
      <alignment horizontal="right" vertical="center" indent="1"/>
    </xf>
    <xf numFmtId="3" fontId="120" fillId="2" borderId="0" xfId="0" applyNumberFormat="1" applyFont="1" applyFill="1" applyBorder="1" applyAlignment="1">
      <alignment horizontal="right"/>
    </xf>
    <xf numFmtId="3" fontId="118" fillId="4" borderId="18" xfId="0" applyNumberFormat="1" applyFont="1" applyFill="1" applyBorder="1" applyAlignment="1">
      <alignment horizontal="center" vertical="center" wrapText="1"/>
    </xf>
    <xf numFmtId="3" fontId="41" fillId="0" borderId="0" xfId="0" applyNumberFormat="1" applyFont="1" applyAlignment="1">
      <alignment horizontal="right" vertical="center" indent="1"/>
    </xf>
    <xf numFmtId="3" fontId="0" fillId="0" borderId="0" xfId="0" applyNumberFormat="1" applyFont="1" applyAlignment="1">
      <alignment horizontal="right" vertical="center" indent="1"/>
    </xf>
    <xf numFmtId="3" fontId="131" fillId="4" borderId="18" xfId="0" applyNumberFormat="1" applyFont="1" applyFill="1" applyBorder="1" applyAlignment="1">
      <alignment horizontal="center" vertical="center" wrapText="1"/>
    </xf>
    <xf numFmtId="3" fontId="131" fillId="2" borderId="0" xfId="0" applyNumberFormat="1" applyFont="1" applyFill="1" applyAlignment="1">
      <alignment horizontal="right" vertical="center" wrapText="1" indent="1"/>
    </xf>
    <xf numFmtId="3" fontId="167" fillId="3" borderId="23" xfId="0" applyNumberFormat="1" applyFont="1" applyFill="1" applyBorder="1" applyAlignment="1">
      <alignment horizontal="right" vertical="center" indent="1"/>
    </xf>
    <xf numFmtId="3" fontId="0" fillId="0" borderId="0" xfId="0" applyNumberFormat="1" applyFont="1" applyAlignment="1">
      <alignment horizontal="right"/>
    </xf>
    <xf numFmtId="3" fontId="124" fillId="2" borderId="0" xfId="0" applyNumberFormat="1" applyFont="1" applyFill="1" applyAlignment="1">
      <alignment vertical="center"/>
    </xf>
    <xf numFmtId="3" fontId="39" fillId="2" borderId="0" xfId="0" applyNumberFormat="1" applyFont="1" applyFill="1" applyAlignment="1">
      <alignment vertical="center"/>
    </xf>
    <xf numFmtId="3" fontId="120" fillId="2" borderId="0" xfId="0" applyNumberFormat="1" applyFont="1" applyFill="1" applyAlignment="1">
      <alignment horizontal="left" vertical="center"/>
    </xf>
    <xf numFmtId="49" fontId="121" fillId="2" borderId="0" xfId="0" applyNumberFormat="1" applyFont="1" applyFill="1" applyBorder="1" applyAlignment="1">
      <alignment vertical="center"/>
    </xf>
    <xf numFmtId="3" fontId="167" fillId="2" borderId="0" xfId="0" applyNumberFormat="1" applyFont="1" applyFill="1" applyAlignment="1">
      <alignment vertical="center"/>
    </xf>
    <xf numFmtId="3" fontId="177" fillId="0" borderId="0" xfId="0" applyNumberFormat="1" applyFont="1" applyAlignment="1">
      <alignment horizontal="right" vertical="center" indent="1"/>
    </xf>
    <xf numFmtId="3" fontId="178" fillId="2" borderId="17" xfId="0" applyNumberFormat="1" applyFont="1" applyFill="1" applyBorder="1" applyAlignment="1">
      <alignment horizontal="right"/>
    </xf>
    <xf numFmtId="3" fontId="167" fillId="3" borderId="14" xfId="0" applyNumberFormat="1" applyFont="1" applyFill="1" applyBorder="1" applyAlignment="1">
      <alignment horizontal="right" indent="1"/>
    </xf>
    <xf numFmtId="3" fontId="167" fillId="2" borderId="14" xfId="0" applyNumberFormat="1" applyFont="1" applyFill="1" applyBorder="1" applyAlignment="1">
      <alignment horizontal="right" indent="1"/>
    </xf>
    <xf numFmtId="3" fontId="178" fillId="2" borderId="17" xfId="0" applyNumberFormat="1" applyFont="1" applyFill="1" applyBorder="1" applyAlignment="1">
      <alignment horizontal="right" indent="1"/>
    </xf>
    <xf numFmtId="3" fontId="177" fillId="0" borderId="17" xfId="0" applyNumberFormat="1" applyFont="1" applyBorder="1" applyAlignment="1">
      <alignment horizontal="right" vertical="center" indent="1"/>
    </xf>
    <xf numFmtId="0" fontId="167" fillId="2" borderId="40" xfId="0" applyFont="1" applyFill="1" applyBorder="1" applyAlignment="1">
      <alignment horizontal="right" vertical="center" indent="1"/>
    </xf>
    <xf numFmtId="0" fontId="167" fillId="2" borderId="23" xfId="0" applyFont="1" applyFill="1" applyBorder="1" applyAlignment="1">
      <alignment horizontal="right" vertical="center" indent="1"/>
    </xf>
    <xf numFmtId="0" fontId="167" fillId="3" borderId="44" xfId="0" applyFont="1" applyFill="1" applyBorder="1" applyAlignment="1">
      <alignment horizontal="right" vertical="center" indent="1"/>
    </xf>
    <xf numFmtId="0" fontId="167" fillId="2" borderId="26" xfId="0" applyFont="1" applyFill="1" applyBorder="1" applyAlignment="1">
      <alignment horizontal="right" vertical="center" indent="1"/>
    </xf>
    <xf numFmtId="0" fontId="167" fillId="3" borderId="26" xfId="0" applyFont="1" applyFill="1" applyBorder="1" applyAlignment="1">
      <alignment horizontal="right" vertical="center" indent="1"/>
    </xf>
    <xf numFmtId="0" fontId="167" fillId="2" borderId="33" xfId="0" applyFont="1" applyFill="1" applyBorder="1" applyAlignment="1">
      <alignment horizontal="right" vertical="center" indent="1"/>
    </xf>
    <xf numFmtId="0" fontId="167" fillId="3" borderId="36" xfId="0" applyFont="1" applyFill="1" applyBorder="1" applyAlignment="1">
      <alignment horizontal="right" vertical="center" indent="1"/>
    </xf>
    <xf numFmtId="49" fontId="190" fillId="2" borderId="0" xfId="0" applyNumberFormat="1" applyFont="1" applyFill="1" applyAlignment="1">
      <alignment horizontal="right" vertical="center" indent="1"/>
    </xf>
    <xf numFmtId="3" fontId="179" fillId="2" borderId="17" xfId="0" applyNumberFormat="1" applyFont="1" applyFill="1" applyBorder="1" applyAlignment="1">
      <alignment horizontal="right" vertical="center" indent="1"/>
    </xf>
    <xf numFmtId="0" fontId="167" fillId="2" borderId="42" xfId="0" applyFont="1" applyFill="1" applyBorder="1" applyAlignment="1">
      <alignment horizontal="right" vertical="center" indent="1"/>
    </xf>
    <xf numFmtId="0" fontId="167" fillId="2" borderId="14" xfId="0" applyFont="1" applyFill="1" applyBorder="1" applyAlignment="1">
      <alignment horizontal="right" vertical="center" indent="1"/>
    </xf>
    <xf numFmtId="0" fontId="167" fillId="3" borderId="45" xfId="0" applyFont="1" applyFill="1" applyBorder="1" applyAlignment="1">
      <alignment horizontal="right" vertical="center" indent="1"/>
    </xf>
    <xf numFmtId="0" fontId="167" fillId="2" borderId="17" xfId="0" applyFont="1" applyFill="1" applyBorder="1" applyAlignment="1">
      <alignment horizontal="right" vertical="center" indent="1"/>
    </xf>
    <xf numFmtId="0" fontId="167" fillId="3" borderId="17" xfId="0" applyFont="1" applyFill="1" applyBorder="1" applyAlignment="1">
      <alignment horizontal="right" vertical="center" indent="1"/>
    </xf>
    <xf numFmtId="0" fontId="167" fillId="2" borderId="34" xfId="0" applyFont="1" applyFill="1" applyBorder="1" applyAlignment="1">
      <alignment horizontal="right" vertical="center" indent="1"/>
    </xf>
    <xf numFmtId="0" fontId="167" fillId="3" borderId="37" xfId="0" applyFont="1" applyFill="1" applyBorder="1" applyAlignment="1">
      <alignment horizontal="right" vertical="center" indent="1"/>
    </xf>
    <xf numFmtId="49" fontId="190" fillId="2" borderId="17" xfId="0" applyNumberFormat="1" applyFont="1" applyFill="1" applyBorder="1" applyAlignment="1">
      <alignment horizontal="right" vertical="center" indent="1"/>
    </xf>
    <xf numFmtId="0" fontId="167" fillId="2" borderId="41" xfId="0" applyFont="1" applyFill="1" applyBorder="1" applyAlignment="1">
      <alignment horizontal="right" vertical="center" indent="1"/>
    </xf>
    <xf numFmtId="0" fontId="167" fillId="3" borderId="43" xfId="0" applyFont="1" applyFill="1" applyBorder="1" applyAlignment="1">
      <alignment horizontal="right" vertical="center" indent="1"/>
    </xf>
    <xf numFmtId="0" fontId="167" fillId="2" borderId="0" xfId="0" applyFont="1" applyFill="1" applyBorder="1" applyAlignment="1">
      <alignment horizontal="right" vertical="center" indent="1"/>
    </xf>
    <xf numFmtId="3" fontId="167" fillId="3" borderId="74" xfId="0" applyNumberFormat="1" applyFont="1" applyFill="1" applyBorder="1" applyAlignment="1">
      <alignment horizontal="right" vertical="center" indent="1"/>
    </xf>
    <xf numFmtId="3" fontId="167" fillId="3" borderId="118" xfId="0" applyNumberFormat="1" applyFont="1" applyFill="1" applyBorder="1" applyAlignment="1">
      <alignment horizontal="right" vertical="center" indent="1"/>
    </xf>
    <xf numFmtId="3" fontId="23" fillId="2" borderId="33" xfId="0" applyNumberFormat="1" applyFont="1" applyFill="1" applyBorder="1" applyAlignment="1">
      <alignment horizontal="right" vertical="center" indent="1"/>
    </xf>
    <xf numFmtId="3" fontId="23" fillId="3" borderId="74" xfId="0" applyNumberFormat="1" applyFont="1" applyFill="1" applyBorder="1" applyAlignment="1">
      <alignment horizontal="right" vertical="center" indent="1"/>
    </xf>
    <xf numFmtId="3" fontId="167" fillId="3" borderId="75" xfId="0" applyNumberFormat="1" applyFont="1" applyFill="1" applyBorder="1" applyAlignment="1">
      <alignment horizontal="right" vertical="center" indent="1"/>
    </xf>
    <xf numFmtId="3" fontId="23" fillId="2" borderId="72" xfId="0" applyNumberFormat="1" applyFont="1" applyFill="1" applyBorder="1" applyAlignment="1">
      <alignment horizontal="right" vertical="center" indent="1"/>
    </xf>
    <xf numFmtId="3" fontId="23" fillId="3" borderId="73" xfId="0" applyNumberFormat="1" applyFont="1" applyFill="1" applyBorder="1" applyAlignment="1">
      <alignment horizontal="right" vertical="center" indent="1"/>
    </xf>
    <xf numFmtId="3" fontId="23" fillId="2" borderId="92" xfId="0" applyNumberFormat="1" applyFont="1" applyFill="1" applyBorder="1" applyAlignment="1">
      <alignment horizontal="right" vertical="center" indent="1"/>
    </xf>
    <xf numFmtId="3" fontId="23" fillId="3" borderId="91" xfId="0" applyNumberFormat="1" applyFont="1" applyFill="1" applyBorder="1" applyAlignment="1">
      <alignment horizontal="right" vertical="center" indent="1"/>
    </xf>
    <xf numFmtId="3" fontId="23" fillId="2" borderId="90" xfId="0" applyNumberFormat="1" applyFont="1" applyFill="1" applyBorder="1" applyAlignment="1">
      <alignment horizontal="right" vertical="center" indent="1"/>
    </xf>
    <xf numFmtId="3" fontId="23" fillId="3" borderId="88" xfId="0" applyNumberFormat="1" applyFont="1" applyFill="1" applyBorder="1" applyAlignment="1">
      <alignment horizontal="right" vertical="center" indent="1"/>
    </xf>
    <xf numFmtId="3" fontId="23" fillId="2" borderId="32" xfId="0" applyNumberFormat="1" applyFont="1" applyFill="1" applyBorder="1" applyAlignment="1">
      <alignment horizontal="right" vertical="center" indent="1"/>
    </xf>
    <xf numFmtId="3" fontId="23" fillId="3" borderId="35" xfId="0" applyNumberFormat="1" applyFont="1" applyFill="1" applyBorder="1" applyAlignment="1">
      <alignment horizontal="right" vertical="center" indent="1"/>
    </xf>
    <xf numFmtId="0" fontId="23" fillId="2" borderId="0" xfId="4" applyNumberFormat="1" applyFont="1" applyFill="1" applyBorder="1" applyAlignment="1" applyProtection="1">
      <alignment vertical="center"/>
    </xf>
    <xf numFmtId="0" fontId="23" fillId="0" borderId="0" xfId="4" applyNumberFormat="1" applyFont="1" applyBorder="1" applyAlignment="1" applyProtection="1">
      <alignment horizontal="center"/>
    </xf>
    <xf numFmtId="0" fontId="23" fillId="2" borderId="0" xfId="4" applyNumberFormat="1" applyFont="1" applyFill="1" applyBorder="1" applyAlignment="1" applyProtection="1">
      <alignment vertical="top"/>
    </xf>
    <xf numFmtId="3" fontId="23" fillId="2" borderId="34" xfId="0" applyNumberFormat="1" applyFont="1" applyFill="1" applyBorder="1" applyAlignment="1">
      <alignment horizontal="right" vertical="center" indent="1"/>
    </xf>
    <xf numFmtId="3" fontId="23" fillId="0" borderId="14" xfId="4" applyNumberFormat="1" applyFont="1" applyBorder="1" applyAlignment="1" applyProtection="1">
      <alignment horizontal="right" indent="1"/>
    </xf>
    <xf numFmtId="3" fontId="23" fillId="2" borderId="14" xfId="0" applyNumberFormat="1" applyFont="1" applyFill="1" applyBorder="1" applyAlignment="1">
      <alignment horizontal="right" vertical="center" indent="1"/>
    </xf>
    <xf numFmtId="3" fontId="23" fillId="3" borderId="37" xfId="0" applyNumberFormat="1" applyFont="1" applyFill="1" applyBorder="1" applyAlignment="1">
      <alignment horizontal="right" vertical="center" indent="1"/>
    </xf>
    <xf numFmtId="3" fontId="23" fillId="3" borderId="17" xfId="0" applyNumberFormat="1" applyFont="1" applyFill="1" applyBorder="1" applyAlignment="1">
      <alignment horizontal="right" vertical="center" indent="1"/>
    </xf>
    <xf numFmtId="3" fontId="0" fillId="0" borderId="17" xfId="0" applyNumberFormat="1" applyFont="1" applyBorder="1"/>
    <xf numFmtId="0" fontId="23" fillId="0" borderId="0" xfId="4" applyNumberFormat="1" applyFont="1" applyBorder="1" applyAlignment="1" applyProtection="1">
      <alignment vertical="center"/>
    </xf>
    <xf numFmtId="1" fontId="129" fillId="2" borderId="0" xfId="4" applyNumberFormat="1" applyFont="1" applyFill="1" applyBorder="1" applyAlignment="1" applyProtection="1">
      <alignment horizontal="left" vertical="top"/>
    </xf>
    <xf numFmtId="0" fontId="23" fillId="0" borderId="0" xfId="4" applyNumberFormat="1" applyFont="1" applyBorder="1" applyAlignment="1" applyProtection="1">
      <alignment vertical="top"/>
    </xf>
    <xf numFmtId="3" fontId="23" fillId="2" borderId="108" xfId="0" applyNumberFormat="1" applyFont="1" applyFill="1" applyBorder="1" applyAlignment="1">
      <alignment horizontal="right" vertical="center" indent="1"/>
    </xf>
    <xf numFmtId="3" fontId="23" fillId="3" borderId="107" xfId="0" applyNumberFormat="1" applyFont="1" applyFill="1" applyBorder="1" applyAlignment="1">
      <alignment horizontal="right" vertical="center" indent="1"/>
    </xf>
    <xf numFmtId="3" fontId="23" fillId="2" borderId="109" xfId="0" applyNumberFormat="1" applyFont="1" applyFill="1" applyBorder="1" applyAlignment="1">
      <alignment horizontal="right" vertical="center" indent="1"/>
    </xf>
    <xf numFmtId="3" fontId="131" fillId="4" borderId="140" xfId="0" applyNumberFormat="1" applyFont="1" applyFill="1" applyBorder="1" applyAlignment="1">
      <alignment horizontal="right" vertical="center" indent="1"/>
    </xf>
    <xf numFmtId="3" fontId="131" fillId="4" borderId="143" xfId="0" applyNumberFormat="1" applyFont="1" applyFill="1" applyBorder="1" applyAlignment="1">
      <alignment horizontal="right" vertical="center" indent="1"/>
    </xf>
    <xf numFmtId="3" fontId="131" fillId="4" borderId="145" xfId="0" applyNumberFormat="1" applyFont="1" applyFill="1" applyBorder="1" applyAlignment="1">
      <alignment horizontal="right" vertical="center" indent="1"/>
    </xf>
    <xf numFmtId="3" fontId="115" fillId="2" borderId="0" xfId="0" applyNumberFormat="1" applyFont="1" applyFill="1" applyBorder="1" applyAlignment="1">
      <alignment horizontal="right" indent="1"/>
    </xf>
    <xf numFmtId="3" fontId="115" fillId="2" borderId="0" xfId="0" applyNumberFormat="1" applyFont="1" applyFill="1" applyAlignment="1">
      <alignment horizontal="left"/>
    </xf>
    <xf numFmtId="3" fontId="120" fillId="2" borderId="0" xfId="0" applyNumberFormat="1" applyFont="1" applyFill="1" applyAlignment="1">
      <alignment horizontal="left"/>
    </xf>
    <xf numFmtId="0" fontId="120" fillId="2" borderId="17" xfId="0" applyFont="1" applyFill="1" applyBorder="1" applyAlignment="1">
      <alignment horizontal="right" vertical="center" indent="1"/>
    </xf>
    <xf numFmtId="3" fontId="120" fillId="2" borderId="17" xfId="0" applyNumberFormat="1" applyFont="1" applyFill="1" applyBorder="1" applyAlignment="1">
      <alignment horizontal="left"/>
    </xf>
    <xf numFmtId="3" fontId="0" fillId="0" borderId="59" xfId="0" applyNumberFormat="1" applyFont="1" applyBorder="1"/>
    <xf numFmtId="3" fontId="131" fillId="4" borderId="141" xfId="4" applyNumberFormat="1" applyFont="1" applyFill="1" applyBorder="1" applyAlignment="1" applyProtection="1">
      <alignment horizontal="center" vertical="center"/>
    </xf>
    <xf numFmtId="3" fontId="118" fillId="4" borderId="142" xfId="4" applyNumberFormat="1" applyFont="1" applyFill="1" applyBorder="1" applyAlignment="1" applyProtection="1">
      <alignment horizontal="center" vertical="center"/>
    </xf>
    <xf numFmtId="3" fontId="118" fillId="4" borderId="143" xfId="4" applyNumberFormat="1" applyFont="1" applyFill="1" applyBorder="1" applyAlignment="1" applyProtection="1">
      <alignment horizontal="center" vertical="center"/>
    </xf>
    <xf numFmtId="3" fontId="131" fillId="4" borderId="161" xfId="4" applyNumberFormat="1" applyFont="1" applyFill="1" applyBorder="1" applyAlignment="1" applyProtection="1">
      <alignment horizontal="center" vertical="center"/>
    </xf>
    <xf numFmtId="3" fontId="117" fillId="2" borderId="0" xfId="0" applyNumberFormat="1" applyFont="1" applyFill="1" applyAlignment="1">
      <alignment horizontal="center" vertical="center" wrapText="1"/>
    </xf>
    <xf numFmtId="3" fontId="117" fillId="4" borderId="79" xfId="0" applyNumberFormat="1" applyFont="1" applyFill="1" applyBorder="1" applyAlignment="1">
      <alignment horizontal="right" indent="1"/>
    </xf>
    <xf numFmtId="3" fontId="131" fillId="4" borderId="141" xfId="4" applyNumberFormat="1" applyFont="1" applyFill="1" applyBorder="1" applyAlignment="1" applyProtection="1">
      <alignment horizontal="center"/>
    </xf>
    <xf numFmtId="3" fontId="118" fillId="4" borderId="141" xfId="4" applyNumberFormat="1" applyFont="1" applyFill="1" applyBorder="1" applyAlignment="1" applyProtection="1">
      <alignment horizontal="center" vertical="center"/>
    </xf>
    <xf numFmtId="3" fontId="115" fillId="2" borderId="14" xfId="0" applyNumberFormat="1" applyFont="1" applyFill="1" applyBorder="1" applyAlignment="1">
      <alignment horizontal="right" indent="1"/>
    </xf>
    <xf numFmtId="3" fontId="30" fillId="10" borderId="80" xfId="0" applyNumberFormat="1" applyFont="1" applyFill="1" applyBorder="1" applyAlignment="1">
      <alignment horizontal="right" indent="1"/>
    </xf>
    <xf numFmtId="3" fontId="30" fillId="3" borderId="13" xfId="0" applyNumberFormat="1" applyFont="1" applyFill="1" applyBorder="1" applyAlignment="1">
      <alignment horizontal="right" indent="1"/>
    </xf>
    <xf numFmtId="3" fontId="30" fillId="3" borderId="14" xfId="0" applyNumberFormat="1" applyFont="1" applyFill="1" applyBorder="1" applyAlignment="1">
      <alignment horizontal="right" indent="1"/>
    </xf>
    <xf numFmtId="3" fontId="30" fillId="3" borderId="52" xfId="0" applyNumberFormat="1" applyFont="1" applyFill="1" applyBorder="1" applyAlignment="1">
      <alignment horizontal="right" indent="1"/>
    </xf>
    <xf numFmtId="3" fontId="30" fillId="10" borderId="13" xfId="0" applyNumberFormat="1" applyFont="1" applyFill="1" applyBorder="1" applyAlignment="1">
      <alignment horizontal="right" indent="1"/>
    </xf>
    <xf numFmtId="3" fontId="30" fillId="10" borderId="52" xfId="0" applyNumberFormat="1" applyFont="1" applyFill="1" applyBorder="1" applyAlignment="1">
      <alignment horizontal="right" indent="1"/>
    </xf>
    <xf numFmtId="0" fontId="23" fillId="0" borderId="0" xfId="4" applyNumberFormat="1" applyFont="1" applyBorder="1" applyAlignment="1" applyProtection="1">
      <alignment horizontal="left" vertical="center"/>
    </xf>
    <xf numFmtId="3" fontId="167" fillId="2" borderId="0" xfId="0" applyNumberFormat="1" applyFont="1" applyFill="1" applyBorder="1" applyAlignment="1">
      <alignment vertical="center"/>
    </xf>
    <xf numFmtId="0" fontId="23" fillId="0" borderId="0" xfId="4" applyNumberFormat="1" applyFont="1" applyBorder="1" applyAlignment="1" applyProtection="1"/>
    <xf numFmtId="0" fontId="23" fillId="0" borderId="0" xfId="4" applyNumberFormat="1" applyFont="1" applyBorder="1" applyAlignment="1" applyProtection="1">
      <alignment horizontal="left"/>
    </xf>
    <xf numFmtId="0" fontId="120" fillId="2" borderId="0" xfId="0" applyFont="1" applyFill="1" applyAlignment="1">
      <alignment horizontal="left"/>
    </xf>
    <xf numFmtId="49" fontId="167" fillId="2" borderId="0" xfId="0" applyNumberFormat="1" applyFont="1" applyFill="1" applyBorder="1" applyAlignment="1">
      <alignment vertical="center"/>
    </xf>
    <xf numFmtId="3" fontId="167" fillId="3" borderId="155" xfId="0" applyNumberFormat="1" applyFont="1" applyFill="1" applyBorder="1" applyAlignment="1">
      <alignment horizontal="right" vertical="center" indent="1"/>
    </xf>
    <xf numFmtId="3" fontId="167" fillId="2" borderId="155" xfId="0" applyNumberFormat="1" applyFont="1" applyFill="1" applyBorder="1" applyAlignment="1">
      <alignment horizontal="right" vertical="center" indent="1"/>
    </xf>
    <xf numFmtId="0" fontId="57" fillId="3" borderId="5" xfId="4" quotePrefix="1" applyNumberFormat="1" applyFont="1" applyFill="1" applyBorder="1" applyAlignment="1" applyProtection="1">
      <alignment horizontal="center" vertical="center" wrapText="1"/>
    </xf>
    <xf numFmtId="0" fontId="23" fillId="3" borderId="1" xfId="4" applyNumberFormat="1" applyFont="1" applyFill="1" applyBorder="1" applyAlignment="1" applyProtection="1">
      <alignment horizontal="center" vertical="center" wrapText="1"/>
    </xf>
    <xf numFmtId="9" fontId="57" fillId="3" borderId="1" xfId="4" applyNumberFormat="1" applyFont="1" applyFill="1" applyBorder="1" applyAlignment="1" applyProtection="1">
      <alignment horizontal="center" vertical="center" wrapText="1"/>
    </xf>
    <xf numFmtId="1" fontId="23" fillId="3" borderId="111" xfId="4" applyNumberFormat="1" applyFont="1" applyFill="1" applyBorder="1" applyAlignment="1" applyProtection="1">
      <alignment horizontal="center" vertical="center" wrapText="1"/>
    </xf>
    <xf numFmtId="0" fontId="57" fillId="0" borderId="5" xfId="4" applyNumberFormat="1" applyFont="1" applyBorder="1" applyAlignment="1" applyProtection="1">
      <alignment horizontal="center" vertical="center" wrapText="1"/>
    </xf>
    <xf numFmtId="0" fontId="23" fillId="0" borderId="1" xfId="4" applyNumberFormat="1" applyFont="1" applyBorder="1" applyAlignment="1" applyProtection="1">
      <alignment horizontal="center" vertical="center" wrapText="1"/>
    </xf>
    <xf numFmtId="9" fontId="57" fillId="0" borderId="1" xfId="4" applyNumberFormat="1" applyFont="1" applyBorder="1" applyAlignment="1" applyProtection="1">
      <alignment horizontal="center" vertical="center" wrapText="1"/>
    </xf>
    <xf numFmtId="1" fontId="23" fillId="0" borderId="111" xfId="4" applyNumberFormat="1" applyFont="1" applyBorder="1" applyAlignment="1" applyProtection="1">
      <alignment horizontal="center" vertical="center" wrapText="1"/>
    </xf>
    <xf numFmtId="0" fontId="57" fillId="3" borderId="5" xfId="4" applyNumberFormat="1" applyFont="1" applyFill="1" applyBorder="1" applyAlignment="1" applyProtection="1">
      <alignment horizontal="center" vertical="center" wrapText="1"/>
    </xf>
    <xf numFmtId="164" fontId="23" fillId="0" borderId="6" xfId="4" applyFont="1" applyBorder="1" applyAlignment="1" applyProtection="1">
      <alignment horizontal="center"/>
    </xf>
    <xf numFmtId="164" fontId="23" fillId="0" borderId="111" xfId="4" applyFont="1" applyBorder="1" applyAlignment="1" applyProtection="1">
      <alignment horizontal="center"/>
    </xf>
    <xf numFmtId="164" fontId="23" fillId="3" borderId="6" xfId="4" applyFont="1" applyFill="1" applyBorder="1" applyAlignment="1" applyProtection="1">
      <alignment horizontal="center"/>
    </xf>
    <xf numFmtId="164" fontId="23" fillId="3" borderId="110" xfId="4" applyFont="1" applyFill="1" applyBorder="1" applyAlignment="1" applyProtection="1">
      <alignment horizontal="center"/>
    </xf>
    <xf numFmtId="49" fontId="109" fillId="8" borderId="68" xfId="0" quotePrefix="1" applyNumberFormat="1" applyFont="1" applyFill="1" applyBorder="1" applyAlignment="1">
      <alignment horizontal="center" vertical="center"/>
    </xf>
    <xf numFmtId="49" fontId="109" fillId="8" borderId="68" xfId="0" applyNumberFormat="1" applyFont="1" applyFill="1" applyBorder="1" applyAlignment="1">
      <alignment horizontal="center" vertical="center"/>
    </xf>
    <xf numFmtId="0" fontId="60" fillId="2" borderId="0" xfId="4" applyNumberFormat="1" applyFont="1" applyFill="1" applyBorder="1" applyAlignment="1" applyProtection="1">
      <alignment horizontal="right" vertical="center" wrapText="1"/>
    </xf>
    <xf numFmtId="0" fontId="61" fillId="2" borderId="0" xfId="4" applyNumberFormat="1" applyFont="1" applyFill="1" applyBorder="1" applyAlignment="1" applyProtection="1">
      <alignment horizontal="right" vertical="center"/>
    </xf>
    <xf numFmtId="0" fontId="1" fillId="2" borderId="0" xfId="4" applyNumberFormat="1" applyFont="1" applyFill="1" applyBorder="1" applyAlignment="1" applyProtection="1">
      <alignment horizontal="right" vertical="center"/>
    </xf>
    <xf numFmtId="0" fontId="1" fillId="2" borderId="0" xfId="4" applyNumberFormat="1" applyFont="1" applyFill="1" applyBorder="1" applyAlignment="1" applyProtection="1">
      <alignment horizontal="right" vertical="top"/>
    </xf>
    <xf numFmtId="0" fontId="62" fillId="2" borderId="0" xfId="4" applyNumberFormat="1" applyFont="1" applyFill="1" applyBorder="1" applyAlignment="1" applyProtection="1">
      <alignment horizontal="right" vertical="center" wrapText="1"/>
    </xf>
    <xf numFmtId="167" fontId="69" fillId="9" borderId="0" xfId="4" applyNumberFormat="1" applyFont="1" applyFill="1" applyBorder="1" applyAlignment="1" applyProtection="1">
      <alignment horizontal="right" vertical="center" wrapText="1"/>
    </xf>
    <xf numFmtId="167" fontId="10" fillId="2" borderId="0" xfId="4" applyNumberFormat="1" applyFont="1" applyFill="1" applyBorder="1" applyAlignment="1" applyProtection="1">
      <alignment horizontal="right" vertical="center"/>
    </xf>
    <xf numFmtId="167" fontId="1" fillId="3" borderId="7" xfId="0" applyNumberFormat="1" applyFont="1" applyFill="1" applyBorder="1" applyAlignment="1">
      <alignment horizontal="right" vertical="center"/>
    </xf>
    <xf numFmtId="167" fontId="1" fillId="0" borderId="7" xfId="0" applyNumberFormat="1" applyFont="1" applyBorder="1" applyAlignment="1">
      <alignment horizontal="right" vertical="center"/>
    </xf>
    <xf numFmtId="165" fontId="11" fillId="2" borderId="0" xfId="4" applyNumberFormat="1" applyFont="1" applyFill="1" applyBorder="1" applyAlignment="1" applyProtection="1">
      <alignment horizontal="right" vertical="center"/>
    </xf>
    <xf numFmtId="167" fontId="69" fillId="9" borderId="4" xfId="0" applyNumberFormat="1" applyFont="1" applyFill="1" applyBorder="1" applyAlignment="1">
      <alignment horizontal="right" vertical="center" wrapText="1"/>
    </xf>
    <xf numFmtId="0" fontId="0" fillId="11" borderId="0" xfId="0" applyFill="1" applyAlignment="1">
      <alignment horizontal="right"/>
    </xf>
    <xf numFmtId="167" fontId="1" fillId="0" borderId="0" xfId="4" applyNumberFormat="1" applyFont="1" applyBorder="1" applyAlignment="1" applyProtection="1">
      <alignment horizontal="right" vertical="center"/>
    </xf>
    <xf numFmtId="3" fontId="124" fillId="3" borderId="14" xfId="0" applyNumberFormat="1" applyFont="1" applyFill="1" applyBorder="1" applyAlignment="1">
      <alignment horizontal="right" vertical="center" indent="1"/>
    </xf>
    <xf numFmtId="49" fontId="209" fillId="13" borderId="13" xfId="0" applyNumberFormat="1" applyFont="1" applyFill="1" applyBorder="1" applyAlignment="1">
      <alignment horizontal="left"/>
    </xf>
    <xf numFmtId="3" fontId="73" fillId="2" borderId="54" xfId="0" applyNumberFormat="1" applyFont="1" applyFill="1" applyBorder="1" applyAlignment="1">
      <alignment horizontal="right" vertical="center" indent="1"/>
    </xf>
    <xf numFmtId="3" fontId="73" fillId="2" borderId="26" xfId="0" applyNumberFormat="1" applyFont="1" applyFill="1" applyBorder="1" applyAlignment="1">
      <alignment horizontal="right" vertical="center" indent="1"/>
    </xf>
    <xf numFmtId="3" fontId="73" fillId="2" borderId="17" xfId="0" applyNumberFormat="1" applyFont="1" applyFill="1" applyBorder="1" applyAlignment="1">
      <alignment horizontal="right" vertical="center" indent="1"/>
    </xf>
    <xf numFmtId="3" fontId="74" fillId="2" borderId="26" xfId="0" applyNumberFormat="1" applyFont="1" applyFill="1" applyBorder="1" applyAlignment="1">
      <alignment horizontal="right" vertical="center" indent="1"/>
    </xf>
    <xf numFmtId="3" fontId="122" fillId="4" borderId="79" xfId="0" applyNumberFormat="1" applyFont="1" applyFill="1" applyBorder="1" applyAlignment="1">
      <alignment horizontal="right" indent="1"/>
    </xf>
    <xf numFmtId="3" fontId="23" fillId="0" borderId="0" xfId="4" applyNumberFormat="1" applyFont="1" applyBorder="1" applyAlignment="1" applyProtection="1">
      <alignment horizontal="right" vertical="center" indent="1"/>
    </xf>
    <xf numFmtId="3" fontId="115" fillId="13" borderId="90" xfId="0" applyNumberFormat="1" applyFont="1" applyFill="1" applyBorder="1" applyAlignment="1">
      <alignment horizontal="right" vertical="center" indent="1"/>
    </xf>
    <xf numFmtId="3" fontId="115" fillId="3" borderId="13" xfId="0" applyNumberFormat="1" applyFont="1" applyFill="1" applyBorder="1" applyAlignment="1">
      <alignment horizontal="right" vertical="center" indent="1"/>
    </xf>
    <xf numFmtId="3" fontId="118" fillId="4" borderId="141" xfId="4" applyNumberFormat="1" applyFont="1" applyFill="1" applyBorder="1" applyAlignment="1" applyProtection="1">
      <alignment horizontal="center"/>
    </xf>
    <xf numFmtId="49" fontId="134" fillId="2" borderId="0" xfId="0" applyNumberFormat="1" applyFont="1" applyFill="1" applyAlignment="1"/>
    <xf numFmtId="0" fontId="115" fillId="2" borderId="0" xfId="0" applyFont="1" applyFill="1" applyAlignment="1">
      <alignment horizontal="left"/>
    </xf>
    <xf numFmtId="3" fontId="120" fillId="2" borderId="52" xfId="0" applyNumberFormat="1" applyFont="1" applyFill="1" applyBorder="1" applyAlignment="1">
      <alignment horizontal="right" vertical="center" indent="1"/>
    </xf>
    <xf numFmtId="3" fontId="195" fillId="2" borderId="17" xfId="0" applyNumberFormat="1" applyFont="1" applyFill="1" applyBorder="1" applyAlignment="1">
      <alignment horizontal="right" vertical="center" indent="1"/>
    </xf>
    <xf numFmtId="3" fontId="195" fillId="2" borderId="0" xfId="0" applyNumberFormat="1" applyFont="1" applyFill="1" applyAlignment="1">
      <alignment horizontal="right" vertical="center" indent="1"/>
    </xf>
    <xf numFmtId="0" fontId="210" fillId="0" borderId="0" xfId="0" applyFont="1"/>
    <xf numFmtId="167" fontId="194" fillId="8" borderId="68" xfId="0" applyNumberFormat="1" applyFont="1" applyFill="1" applyBorder="1" applyAlignment="1">
      <alignment horizontal="right" vertical="center" wrapText="1"/>
    </xf>
    <xf numFmtId="167" fontId="109" fillId="8" borderId="68" xfId="0" applyNumberFormat="1" applyFont="1" applyFill="1" applyBorder="1" applyAlignment="1">
      <alignment horizontal="right" vertical="center" wrapText="1"/>
    </xf>
    <xf numFmtId="0" fontId="23" fillId="0" borderId="0" xfId="4" applyNumberFormat="1" applyFont="1" applyBorder="1" applyAlignment="1" applyProtection="1">
      <alignment horizontal="left" vertical="center" wrapText="1" indent="1"/>
    </xf>
    <xf numFmtId="3" fontId="23" fillId="0" borderId="6" xfId="0" applyNumberFormat="1" applyFont="1" applyBorder="1" applyAlignment="1">
      <alignment horizontal="right" vertical="center" wrapText="1" indent="1"/>
    </xf>
    <xf numFmtId="165" fontId="23" fillId="0" borderId="4" xfId="0" applyNumberFormat="1" applyFont="1" applyBorder="1" applyAlignment="1">
      <alignment horizontal="right" vertical="center" wrapText="1" indent="1"/>
    </xf>
    <xf numFmtId="166" fontId="23" fillId="0" borderId="4" xfId="0" applyNumberFormat="1" applyFont="1" applyBorder="1" applyAlignment="1">
      <alignment horizontal="right" vertical="center" indent="1"/>
    </xf>
    <xf numFmtId="167" fontId="23" fillId="0" borderId="7" xfId="0" applyNumberFormat="1" applyFont="1" applyBorder="1" applyAlignment="1">
      <alignment horizontal="right" vertical="center"/>
    </xf>
    <xf numFmtId="167" fontId="23" fillId="0" borderId="7" xfId="0" applyNumberFormat="1" applyFont="1" applyBorder="1" applyAlignment="1">
      <alignment horizontal="right" vertical="center" indent="1"/>
    </xf>
    <xf numFmtId="167" fontId="23" fillId="0" borderId="0" xfId="0" applyNumberFormat="1" applyFont="1" applyBorder="1" applyAlignment="1">
      <alignment horizontal="center" vertical="center"/>
    </xf>
    <xf numFmtId="168" fontId="23" fillId="3" borderId="0" xfId="4" applyNumberFormat="1" applyFont="1" applyFill="1" applyBorder="1" applyAlignment="1" applyProtection="1">
      <alignment horizontal="left" vertical="center" wrapText="1" indent="1"/>
    </xf>
    <xf numFmtId="3" fontId="23" fillId="3" borderId="6" xfId="0" applyNumberFormat="1" applyFont="1" applyFill="1" applyBorder="1" applyAlignment="1">
      <alignment horizontal="right" vertical="center" wrapText="1" indent="1"/>
    </xf>
    <xf numFmtId="165" fontId="23" fillId="3" borderId="4" xfId="0" applyNumberFormat="1" applyFont="1" applyFill="1" applyBorder="1" applyAlignment="1">
      <alignment horizontal="right" vertical="center" wrapText="1" indent="1"/>
    </xf>
    <xf numFmtId="166" fontId="23" fillId="3" borderId="4" xfId="0" applyNumberFormat="1" applyFont="1" applyFill="1" applyBorder="1" applyAlignment="1">
      <alignment horizontal="right" vertical="center" indent="1"/>
    </xf>
    <xf numFmtId="167" fontId="23" fillId="3" borderId="7" xfId="0" applyNumberFormat="1" applyFont="1" applyFill="1" applyBorder="1" applyAlignment="1">
      <alignment horizontal="right" vertical="center"/>
    </xf>
    <xf numFmtId="167" fontId="23" fillId="3" borderId="7" xfId="0" applyNumberFormat="1" applyFont="1" applyFill="1" applyBorder="1" applyAlignment="1">
      <alignment horizontal="right" vertical="center" indent="1"/>
    </xf>
    <xf numFmtId="167" fontId="23" fillId="3" borderId="0" xfId="0" applyNumberFormat="1" applyFont="1" applyFill="1" applyBorder="1" applyAlignment="1">
      <alignment horizontal="center" vertical="center"/>
    </xf>
    <xf numFmtId="168" fontId="23" fillId="0" borderId="0" xfId="4" applyNumberFormat="1" applyFont="1" applyBorder="1" applyAlignment="1" applyProtection="1">
      <alignment horizontal="left" vertical="center" wrapText="1" indent="1"/>
    </xf>
    <xf numFmtId="167" fontId="23" fillId="3" borderId="0" xfId="0" applyNumberFormat="1" applyFont="1" applyFill="1" applyBorder="1" applyAlignment="1">
      <alignment horizontal="center"/>
    </xf>
    <xf numFmtId="167" fontId="23" fillId="0" borderId="0" xfId="0" applyNumberFormat="1" applyFont="1" applyBorder="1" applyAlignment="1">
      <alignment horizontal="center"/>
    </xf>
    <xf numFmtId="167" fontId="1" fillId="3" borderId="0" xfId="0" applyNumberFormat="1" applyFont="1" applyFill="1" applyBorder="1" applyAlignment="1">
      <alignment horizontal="left" vertical="center"/>
    </xf>
    <xf numFmtId="167" fontId="1" fillId="3" borderId="0" xfId="0" applyNumberFormat="1" applyFont="1" applyFill="1" applyBorder="1" applyAlignment="1">
      <alignment horizontal="center"/>
    </xf>
    <xf numFmtId="167" fontId="1" fillId="0" borderId="0" xfId="0" applyNumberFormat="1" applyFont="1" applyBorder="1" applyAlignment="1">
      <alignment horizontal="center"/>
    </xf>
    <xf numFmtId="167" fontId="23" fillId="3" borderId="7" xfId="0" applyNumberFormat="1" applyFont="1" applyFill="1" applyBorder="1" applyAlignment="1">
      <alignment horizontal="center" vertical="center"/>
    </xf>
    <xf numFmtId="0" fontId="23" fillId="3" borderId="0" xfId="4" applyNumberFormat="1" applyFont="1" applyFill="1" applyBorder="1" applyAlignment="1" applyProtection="1">
      <alignment horizontal="left" vertical="center" wrapText="1" indent="1"/>
    </xf>
    <xf numFmtId="167" fontId="1" fillId="0" borderId="7" xfId="0" applyNumberFormat="1" applyFont="1" applyBorder="1" applyAlignment="1">
      <alignment horizontal="center" vertical="center"/>
    </xf>
    <xf numFmtId="1" fontId="1" fillId="0" borderId="3" xfId="4" applyNumberFormat="1" applyFont="1" applyBorder="1" applyAlignment="1" applyProtection="1">
      <alignment horizontal="center" vertical="center"/>
    </xf>
    <xf numFmtId="167" fontId="64" fillId="2" borderId="0" xfId="4" applyNumberFormat="1" applyFont="1" applyFill="1" applyBorder="1" applyAlignment="1" applyProtection="1">
      <alignment horizontal="center" vertical="center"/>
    </xf>
    <xf numFmtId="3" fontId="124" fillId="3" borderId="15" xfId="0" applyNumberFormat="1" applyFont="1" applyFill="1" applyBorder="1" applyAlignment="1">
      <alignment horizontal="right" vertical="center" indent="1"/>
    </xf>
    <xf numFmtId="3" fontId="124" fillId="2" borderId="15" xfId="0" applyNumberFormat="1" applyFont="1" applyFill="1" applyBorder="1" applyAlignment="1">
      <alignment horizontal="right" vertical="center" indent="1"/>
    </xf>
    <xf numFmtId="3" fontId="124" fillId="3" borderId="181" xfId="0" applyNumberFormat="1" applyFont="1" applyFill="1" applyBorder="1" applyAlignment="1">
      <alignment horizontal="right" vertical="center" indent="1"/>
    </xf>
    <xf numFmtId="3" fontId="211" fillId="2" borderId="5" xfId="0" applyNumberFormat="1" applyFont="1" applyFill="1" applyBorder="1" applyAlignment="1">
      <alignment horizontal="right"/>
    </xf>
    <xf numFmtId="3" fontId="124" fillId="2" borderId="0" xfId="0" applyNumberFormat="1" applyFont="1" applyFill="1" applyBorder="1" applyAlignment="1">
      <alignment horizontal="right" vertical="center" indent="1"/>
    </xf>
    <xf numFmtId="3" fontId="124" fillId="2" borderId="14" xfId="0" applyNumberFormat="1" applyFont="1" applyFill="1" applyBorder="1" applyAlignment="1">
      <alignment horizontal="right" vertical="center" indent="1"/>
    </xf>
    <xf numFmtId="3" fontId="124" fillId="3" borderId="17" xfId="0" applyNumberFormat="1" applyFont="1" applyFill="1" applyBorder="1" applyAlignment="1">
      <alignment horizontal="right" vertical="center" indent="1"/>
    </xf>
    <xf numFmtId="3" fontId="167" fillId="3" borderId="208" xfId="0" applyNumberFormat="1" applyFont="1" applyFill="1" applyBorder="1" applyAlignment="1">
      <alignment horizontal="right" vertical="center" indent="1"/>
    </xf>
    <xf numFmtId="3" fontId="167" fillId="14" borderId="14" xfId="0" applyNumberFormat="1" applyFont="1" applyFill="1" applyBorder="1" applyAlignment="1">
      <alignment horizontal="right" indent="1"/>
    </xf>
    <xf numFmtId="3" fontId="115" fillId="3" borderId="14" xfId="0" applyNumberFormat="1" applyFont="1" applyFill="1" applyBorder="1" applyAlignment="1">
      <alignment horizontal="right" vertical="center" indent="1"/>
    </xf>
    <xf numFmtId="3" fontId="115" fillId="2" borderId="14" xfId="0" applyNumberFormat="1" applyFont="1" applyFill="1" applyBorder="1" applyAlignment="1">
      <alignment horizontal="right" vertical="center" indent="1"/>
    </xf>
    <xf numFmtId="3" fontId="69" fillId="4" borderId="79" xfId="0" applyNumberFormat="1" applyFont="1" applyFill="1" applyBorder="1" applyAlignment="1">
      <alignment horizontal="right" indent="1"/>
    </xf>
    <xf numFmtId="0" fontId="202" fillId="6" borderId="19" xfId="4" applyNumberFormat="1" applyFont="1" applyFill="1" applyBorder="1" applyAlignment="1" applyProtection="1">
      <alignment horizontal="center" vertical="center" wrapText="1"/>
    </xf>
    <xf numFmtId="0" fontId="66" fillId="16" borderId="0" xfId="0" applyFont="1" applyFill="1" applyBorder="1" applyAlignment="1">
      <alignment horizontal="left"/>
    </xf>
    <xf numFmtId="0" fontId="13" fillId="2" borderId="3" xfId="4" applyNumberFormat="1" applyFont="1" applyFill="1" applyBorder="1" applyAlignment="1" applyProtection="1">
      <alignment horizontal="left" vertical="center"/>
    </xf>
    <xf numFmtId="167" fontId="64" fillId="2" borderId="0" xfId="4" applyNumberFormat="1" applyFont="1" applyFill="1" applyBorder="1" applyAlignment="1" applyProtection="1">
      <alignment horizontal="right" vertical="center"/>
    </xf>
    <xf numFmtId="167" fontId="1" fillId="0" borderId="0" xfId="0" applyNumberFormat="1" applyFont="1" applyBorder="1" applyAlignment="1">
      <alignment horizontal="right" vertical="center"/>
    </xf>
    <xf numFmtId="1" fontId="62" fillId="2" borderId="0" xfId="4" applyNumberFormat="1" applyFont="1" applyFill="1" applyBorder="1" applyAlignment="1" applyProtection="1">
      <alignment horizontal="center" vertical="center" wrapText="1"/>
    </xf>
    <xf numFmtId="1" fontId="10" fillId="2" borderId="0" xfId="4" applyNumberFormat="1" applyFont="1" applyFill="1" applyBorder="1" applyAlignment="1" applyProtection="1">
      <alignment horizontal="center" vertical="center"/>
    </xf>
    <xf numFmtId="165" fontId="69" fillId="9" borderId="6" xfId="6" applyNumberFormat="1" applyFont="1" applyFill="1" applyBorder="1" applyAlignment="1">
      <alignment horizontal="right" vertical="center" indent="1"/>
    </xf>
    <xf numFmtId="0" fontId="25" fillId="7" borderId="0" xfId="2" applyFont="1" applyFill="1" applyBorder="1" applyAlignment="1">
      <alignment horizontal="center" vertical="center"/>
    </xf>
    <xf numFmtId="0" fontId="198" fillId="7" borderId="0" xfId="2" applyFont="1" applyFill="1" applyBorder="1" applyAlignment="1">
      <alignment horizontal="right" vertical="center"/>
    </xf>
    <xf numFmtId="17" fontId="199" fillId="7" borderId="193" xfId="2" quotePrefix="1" applyNumberFormat="1" applyFont="1" applyFill="1" applyBorder="1" applyAlignment="1">
      <alignment horizontal="right" vertical="center"/>
    </xf>
    <xf numFmtId="17" fontId="199" fillId="7" borderId="0" xfId="2" quotePrefix="1" applyNumberFormat="1" applyFont="1" applyFill="1" applyBorder="1" applyAlignment="1">
      <alignment horizontal="right" vertical="center"/>
    </xf>
    <xf numFmtId="0" fontId="200" fillId="6" borderId="0" xfId="0" applyFont="1" applyFill="1" applyBorder="1" applyAlignment="1">
      <alignment horizontal="left"/>
    </xf>
    <xf numFmtId="0" fontId="201" fillId="0" borderId="0" xfId="4" applyNumberFormat="1" applyFont="1" applyBorder="1" applyAlignment="1" applyProtection="1">
      <alignment horizontal="center"/>
    </xf>
    <xf numFmtId="0" fontId="108" fillId="8" borderId="194" xfId="4" applyNumberFormat="1" applyFont="1" applyFill="1" applyBorder="1" applyAlignment="1" applyProtection="1">
      <alignment horizontal="center" vertical="center" wrapText="1"/>
    </xf>
    <xf numFmtId="0" fontId="108" fillId="8" borderId="195" xfId="4" applyNumberFormat="1" applyFont="1" applyFill="1" applyBorder="1" applyAlignment="1" applyProtection="1">
      <alignment horizontal="center" vertical="center" wrapText="1"/>
    </xf>
    <xf numFmtId="0" fontId="108" fillId="8" borderId="196" xfId="4" applyNumberFormat="1" applyFont="1" applyFill="1" applyBorder="1" applyAlignment="1" applyProtection="1">
      <alignment horizontal="center" vertical="center" wrapText="1"/>
    </xf>
    <xf numFmtId="0" fontId="108" fillId="8" borderId="84" xfId="4" applyNumberFormat="1" applyFont="1" applyFill="1" applyBorder="1" applyAlignment="1" applyProtection="1">
      <alignment horizontal="center" vertical="center" wrapText="1"/>
    </xf>
    <xf numFmtId="0" fontId="108" fillId="8" borderId="4" xfId="4" applyNumberFormat="1" applyFont="1" applyFill="1" applyBorder="1" applyAlignment="1" applyProtection="1">
      <alignment horizontal="center" vertical="center" wrapText="1"/>
    </xf>
    <xf numFmtId="0" fontId="108" fillId="8" borderId="6" xfId="4" applyNumberFormat="1" applyFont="1" applyFill="1" applyBorder="1" applyAlignment="1" applyProtection="1">
      <alignment horizontal="center" vertical="center" wrapText="1"/>
    </xf>
    <xf numFmtId="0" fontId="29" fillId="0" borderId="0" xfId="0" applyFont="1" applyAlignment="1">
      <alignment horizontal="left" vertical="center" wrapText="1"/>
    </xf>
    <xf numFmtId="0" fontId="0" fillId="0" borderId="0" xfId="0" applyFont="1" applyAlignment="1">
      <alignment horizontal="left" vertical="center" wrapText="1"/>
    </xf>
    <xf numFmtId="49" fontId="67" fillId="2" borderId="0" xfId="0" applyNumberFormat="1" applyFont="1" applyFill="1" applyBorder="1" applyAlignment="1">
      <alignment horizontal="center" vertical="center"/>
    </xf>
    <xf numFmtId="49" fontId="69" fillId="4" borderId="0" xfId="0" applyNumberFormat="1" applyFont="1" applyFill="1" applyBorder="1" applyAlignment="1">
      <alignment horizontal="left" vertical="center"/>
    </xf>
    <xf numFmtId="49" fontId="118" fillId="4" borderId="0" xfId="0" applyNumberFormat="1" applyFont="1" applyFill="1" applyBorder="1" applyAlignment="1">
      <alignment vertical="center"/>
    </xf>
    <xf numFmtId="0" fontId="7" fillId="2" borderId="0" xfId="4" applyNumberFormat="1" applyFont="1" applyFill="1" applyBorder="1" applyAlignment="1" applyProtection="1">
      <alignment horizontal="left" vertical="top" wrapText="1"/>
    </xf>
    <xf numFmtId="0" fontId="7" fillId="2" borderId="0" xfId="4" applyNumberFormat="1" applyFont="1" applyFill="1" applyBorder="1" applyAlignment="1" applyProtection="1">
      <alignment vertical="top" wrapText="1"/>
    </xf>
    <xf numFmtId="49" fontId="131" fillId="4" borderId="18" xfId="0" applyNumberFormat="1" applyFont="1" applyFill="1" applyBorder="1" applyAlignment="1">
      <alignment horizontal="center" vertical="center" wrapText="1"/>
    </xf>
    <xf numFmtId="49" fontId="131" fillId="4" borderId="19" xfId="0" applyNumberFormat="1" applyFont="1" applyFill="1" applyBorder="1" applyAlignment="1">
      <alignment horizontal="center" vertical="center" wrapText="1"/>
    </xf>
    <xf numFmtId="49" fontId="69" fillId="4" borderId="18" xfId="0" applyNumberFormat="1" applyFont="1" applyFill="1" applyBorder="1" applyAlignment="1">
      <alignment horizontal="left" vertical="center" wrapText="1"/>
    </xf>
    <xf numFmtId="49" fontId="69" fillId="4" borderId="19" xfId="0" applyNumberFormat="1" applyFont="1" applyFill="1" applyBorder="1" applyAlignment="1">
      <alignment horizontal="left" vertical="center" wrapText="1"/>
    </xf>
    <xf numFmtId="49" fontId="118" fillId="4" borderId="84" xfId="0" applyNumberFormat="1" applyFont="1" applyFill="1" applyBorder="1" applyAlignment="1">
      <alignment horizontal="left" vertical="center" wrapText="1"/>
    </xf>
    <xf numFmtId="49" fontId="118" fillId="4" borderId="124" xfId="0" applyNumberFormat="1" applyFont="1" applyFill="1" applyBorder="1" applyAlignment="1">
      <alignment horizontal="left" vertical="center" wrapText="1"/>
    </xf>
    <xf numFmtId="49" fontId="118" fillId="4" borderId="18" xfId="0" applyNumberFormat="1" applyFont="1" applyFill="1" applyBorder="1" applyAlignment="1">
      <alignment horizontal="left" vertical="center" wrapText="1"/>
    </xf>
    <xf numFmtId="49" fontId="118" fillId="4" borderId="19" xfId="0" applyNumberFormat="1" applyFont="1" applyFill="1" applyBorder="1" applyAlignment="1">
      <alignment horizontal="left" vertical="center" wrapText="1"/>
    </xf>
    <xf numFmtId="3" fontId="131" fillId="4" borderId="7" xfId="0" applyNumberFormat="1" applyFont="1" applyFill="1" applyBorder="1" applyAlignment="1">
      <alignment horizontal="left" vertical="center" wrapText="1"/>
    </xf>
    <xf numFmtId="3" fontId="131" fillId="4" borderId="0" xfId="0" applyNumberFormat="1" applyFont="1" applyFill="1" applyBorder="1" applyAlignment="1">
      <alignment horizontal="left" vertical="center" wrapText="1"/>
    </xf>
    <xf numFmtId="49" fontId="69" fillId="4" borderId="197" xfId="0" applyNumberFormat="1" applyFont="1" applyFill="1" applyBorder="1" applyAlignment="1">
      <alignment horizontal="left" vertical="center" wrapText="1"/>
    </xf>
    <xf numFmtId="0" fontId="202" fillId="6" borderId="124" xfId="4" applyNumberFormat="1" applyFont="1" applyFill="1" applyBorder="1" applyAlignment="1" applyProtection="1">
      <alignment horizontal="center" vertical="center" wrapText="1"/>
    </xf>
    <xf numFmtId="0" fontId="202" fillId="6" borderId="8" xfId="4" applyNumberFormat="1" applyFont="1" applyFill="1" applyBorder="1" applyAlignment="1" applyProtection="1">
      <alignment horizontal="center" vertical="center" wrapText="1"/>
    </xf>
    <xf numFmtId="0" fontId="202" fillId="6" borderId="12" xfId="4" applyNumberFormat="1" applyFont="1" applyFill="1" applyBorder="1" applyAlignment="1" applyProtection="1">
      <alignment horizontal="center" vertical="center" wrapText="1"/>
    </xf>
    <xf numFmtId="0" fontId="202" fillId="6" borderId="84" xfId="4" applyNumberFormat="1" applyFont="1" applyFill="1" applyBorder="1" applyAlignment="1" applyProtection="1">
      <alignment horizontal="center" vertical="center" wrapText="1"/>
    </xf>
    <xf numFmtId="9" fontId="202" fillId="6" borderId="12" xfId="4" applyNumberFormat="1" applyFont="1" applyFill="1" applyBorder="1" applyAlignment="1" applyProtection="1">
      <alignment horizontal="center" vertical="center" wrapText="1"/>
    </xf>
    <xf numFmtId="9" fontId="202" fillId="6" borderId="84" xfId="4" applyNumberFormat="1" applyFont="1" applyFill="1" applyBorder="1" applyAlignment="1" applyProtection="1">
      <alignment horizontal="center" vertical="center" wrapText="1"/>
    </xf>
    <xf numFmtId="0" fontId="202" fillId="6" borderId="19" xfId="4" applyNumberFormat="1" applyFont="1" applyFill="1" applyBorder="1" applyAlignment="1" applyProtection="1">
      <alignment horizontal="center" vertical="center" wrapText="1"/>
    </xf>
    <xf numFmtId="0" fontId="202" fillId="6" borderId="46" xfId="4" applyNumberFormat="1" applyFont="1" applyFill="1" applyBorder="1" applyAlignment="1" applyProtection="1">
      <alignment horizontal="center" vertical="center" wrapText="1"/>
    </xf>
    <xf numFmtId="0" fontId="202" fillId="6" borderId="3" xfId="4" applyNumberFormat="1" applyFont="1" applyFill="1" applyBorder="1" applyAlignment="1" applyProtection="1">
      <alignment horizontal="center" vertical="center" wrapText="1"/>
    </xf>
    <xf numFmtId="0" fontId="202" fillId="6" borderId="0" xfId="4" applyNumberFormat="1" applyFont="1" applyFill="1" applyBorder="1" applyAlignment="1" applyProtection="1">
      <alignment horizontal="center" vertical="center" wrapText="1"/>
    </xf>
    <xf numFmtId="0" fontId="69" fillId="5" borderId="19" xfId="4" applyNumberFormat="1" applyFont="1" applyFill="1" applyBorder="1" applyAlignment="1" applyProtection="1">
      <alignment horizontal="left" vertical="center" wrapText="1"/>
    </xf>
    <xf numFmtId="0" fontId="69" fillId="5" borderId="46" xfId="4" applyNumberFormat="1" applyFont="1" applyFill="1" applyBorder="1" applyAlignment="1" applyProtection="1">
      <alignment horizontal="left" vertical="center" wrapText="1"/>
    </xf>
    <xf numFmtId="0" fontId="69" fillId="5" borderId="178" xfId="4" applyNumberFormat="1" applyFont="1" applyFill="1" applyBorder="1" applyAlignment="1" applyProtection="1">
      <alignment horizontal="left" vertical="center" wrapText="1"/>
    </xf>
    <xf numFmtId="0" fontId="69" fillId="5" borderId="9" xfId="4" applyNumberFormat="1" applyFont="1" applyFill="1" applyBorder="1" applyAlignment="1" applyProtection="1">
      <alignment horizontal="left" vertical="center" wrapText="1"/>
    </xf>
    <xf numFmtId="0" fontId="69" fillId="5" borderId="163" xfId="4" applyNumberFormat="1" applyFont="1" applyFill="1" applyBorder="1" applyAlignment="1" applyProtection="1">
      <alignment horizontal="left" vertical="center" wrapText="1"/>
    </xf>
    <xf numFmtId="49" fontId="142" fillId="2" borderId="198" xfId="4" applyNumberFormat="1" applyFont="1" applyFill="1" applyBorder="1" applyAlignment="1" applyProtection="1">
      <alignment vertical="center" wrapText="1"/>
    </xf>
    <xf numFmtId="49" fontId="142" fillId="2" borderId="198" xfId="4" applyNumberFormat="1" applyFont="1" applyFill="1" applyBorder="1" applyAlignment="1" applyProtection="1">
      <alignment vertical="center"/>
    </xf>
    <xf numFmtId="0" fontId="67" fillId="2" borderId="0" xfId="4" applyNumberFormat="1" applyFont="1" applyFill="1" applyBorder="1" applyAlignment="1" applyProtection="1"/>
    <xf numFmtId="0" fontId="67" fillId="2" borderId="163" xfId="4" applyNumberFormat="1" applyFont="1" applyFill="1" applyBorder="1" applyAlignment="1" applyProtection="1"/>
    <xf numFmtId="49" fontId="142" fillId="2" borderId="199" xfId="4" applyNumberFormat="1" applyFont="1" applyFill="1" applyBorder="1" applyAlignment="1" applyProtection="1">
      <alignment vertical="center"/>
    </xf>
    <xf numFmtId="49" fontId="97" fillId="4" borderId="9" xfId="4" applyNumberFormat="1" applyFont="1" applyFill="1" applyBorder="1" applyAlignment="1" applyProtection="1">
      <alignment horizontal="center" vertical="center"/>
    </xf>
    <xf numFmtId="49" fontId="97" fillId="4" borderId="62" xfId="4" applyNumberFormat="1" applyFont="1" applyFill="1" applyBorder="1" applyAlignment="1" applyProtection="1">
      <alignment horizontal="center" vertical="center"/>
    </xf>
    <xf numFmtId="49" fontId="97" fillId="4" borderId="3" xfId="4" applyNumberFormat="1" applyFont="1" applyFill="1" applyBorder="1" applyAlignment="1" applyProtection="1">
      <alignment horizontal="center" vertical="center"/>
    </xf>
    <xf numFmtId="49" fontId="97" fillId="4" borderId="59" xfId="4" applyNumberFormat="1" applyFont="1" applyFill="1" applyBorder="1" applyAlignment="1" applyProtection="1">
      <alignment horizontal="center" vertical="center"/>
    </xf>
    <xf numFmtId="49" fontId="97" fillId="4" borderId="124" xfId="4" applyNumberFormat="1" applyFont="1" applyFill="1" applyBorder="1" applyAlignment="1" applyProtection="1">
      <alignment horizontal="center" vertical="center"/>
    </xf>
    <xf numFmtId="49" fontId="97" fillId="4" borderId="200" xfId="4" applyNumberFormat="1" applyFont="1" applyFill="1" applyBorder="1" applyAlignment="1" applyProtection="1">
      <alignment horizontal="center" vertical="center"/>
    </xf>
    <xf numFmtId="49" fontId="1" fillId="2" borderId="198" xfId="4" applyNumberFormat="1" applyFont="1" applyFill="1" applyBorder="1" applyAlignment="1" applyProtection="1">
      <alignment vertical="center" wrapText="1"/>
    </xf>
    <xf numFmtId="49" fontId="1" fillId="2" borderId="198" xfId="4" applyNumberFormat="1" applyFont="1" applyFill="1" applyBorder="1" applyAlignment="1" applyProtection="1">
      <alignment horizontal="left" vertical="center" wrapText="1"/>
    </xf>
    <xf numFmtId="49" fontId="1" fillId="2" borderId="198" xfId="4" applyNumberFormat="1" applyFont="1" applyFill="1" applyBorder="1" applyAlignment="1" applyProtection="1">
      <alignment vertical="center"/>
    </xf>
    <xf numFmtId="49" fontId="1" fillId="2" borderId="199" xfId="4" applyNumberFormat="1" applyFont="1" applyFill="1" applyBorder="1" applyAlignment="1" applyProtection="1">
      <alignment vertical="center"/>
    </xf>
    <xf numFmtId="49" fontId="131" fillId="4" borderId="9" xfId="4" applyNumberFormat="1" applyFont="1" applyFill="1" applyBorder="1" applyAlignment="1" applyProtection="1">
      <alignment horizontal="center" vertical="center"/>
    </xf>
    <xf numFmtId="49" fontId="131" fillId="4" borderId="163" xfId="4" applyNumberFormat="1" applyFont="1" applyFill="1" applyBorder="1" applyAlignment="1" applyProtection="1">
      <alignment horizontal="center" vertical="center"/>
    </xf>
    <xf numFmtId="49" fontId="131" fillId="4" borderId="3" xfId="4" applyNumberFormat="1" applyFont="1" applyFill="1" applyBorder="1" applyAlignment="1" applyProtection="1">
      <alignment horizontal="center" vertical="center"/>
    </xf>
    <xf numFmtId="49" fontId="131" fillId="4" borderId="0" xfId="4" applyNumberFormat="1" applyFont="1" applyFill="1" applyBorder="1" applyAlignment="1" applyProtection="1">
      <alignment horizontal="center" vertical="center"/>
    </xf>
    <xf numFmtId="49" fontId="131" fillId="4" borderId="124" xfId="4" applyNumberFormat="1" applyFont="1" applyFill="1" applyBorder="1" applyAlignment="1" applyProtection="1">
      <alignment horizontal="center" vertical="center"/>
    </xf>
    <xf numFmtId="49" fontId="131" fillId="4" borderId="8" xfId="4" applyNumberFormat="1" applyFont="1" applyFill="1" applyBorder="1" applyAlignment="1" applyProtection="1">
      <alignment horizontal="center" vertical="center"/>
    </xf>
    <xf numFmtId="0" fontId="67" fillId="0" borderId="4" xfId="4" applyNumberFormat="1" applyFont="1" applyFill="1" applyBorder="1" applyAlignment="1" applyProtection="1"/>
    <xf numFmtId="49" fontId="131" fillId="4" borderId="62" xfId="4" applyNumberFormat="1" applyFont="1" applyFill="1" applyBorder="1" applyAlignment="1" applyProtection="1">
      <alignment horizontal="center" vertical="center"/>
    </xf>
    <xf numFmtId="49" fontId="131" fillId="4" borderId="59" xfId="4" applyNumberFormat="1" applyFont="1" applyFill="1" applyBorder="1" applyAlignment="1" applyProtection="1">
      <alignment horizontal="center" vertical="center"/>
    </xf>
    <xf numFmtId="49" fontId="131" fillId="4" borderId="200" xfId="4" applyNumberFormat="1" applyFont="1" applyFill="1" applyBorder="1" applyAlignment="1" applyProtection="1">
      <alignment horizontal="center" vertical="center"/>
    </xf>
    <xf numFmtId="49" fontId="1" fillId="2" borderId="199" xfId="4" applyNumberFormat="1" applyFont="1" applyFill="1" applyBorder="1" applyAlignment="1" applyProtection="1">
      <alignment vertical="center" wrapText="1"/>
    </xf>
    <xf numFmtId="49" fontId="1" fillId="2" borderId="70" xfId="4" applyNumberFormat="1" applyFont="1" applyFill="1" applyBorder="1" applyAlignment="1" applyProtection="1">
      <alignment vertical="center" wrapText="1"/>
    </xf>
    <xf numFmtId="49" fontId="1" fillId="2" borderId="3" xfId="4" applyNumberFormat="1" applyFont="1" applyFill="1" applyBorder="1" applyAlignment="1" applyProtection="1">
      <alignment vertical="center" wrapText="1"/>
    </xf>
    <xf numFmtId="49" fontId="1" fillId="2" borderId="59" xfId="4" applyNumberFormat="1" applyFont="1" applyFill="1" applyBorder="1" applyAlignment="1" applyProtection="1">
      <alignment vertical="center" wrapText="1"/>
    </xf>
    <xf numFmtId="49" fontId="1" fillId="2" borderId="166" xfId="4" applyNumberFormat="1" applyFont="1" applyFill="1" applyBorder="1" applyAlignment="1" applyProtection="1">
      <alignment vertical="center" wrapText="1"/>
    </xf>
    <xf numFmtId="49" fontId="1" fillId="2" borderId="71" xfId="4" applyNumberFormat="1" applyFont="1" applyFill="1" applyBorder="1" applyAlignment="1" applyProtection="1">
      <alignment vertical="center" wrapText="1"/>
    </xf>
    <xf numFmtId="49" fontId="142" fillId="2" borderId="199" xfId="4" applyNumberFormat="1" applyFont="1" applyFill="1" applyBorder="1" applyAlignment="1" applyProtection="1">
      <alignment horizontal="left" vertical="center"/>
    </xf>
    <xf numFmtId="49" fontId="142" fillId="2" borderId="70" xfId="4" applyNumberFormat="1" applyFont="1" applyFill="1" applyBorder="1" applyAlignment="1" applyProtection="1">
      <alignment horizontal="left" vertical="center"/>
    </xf>
    <xf numFmtId="49" fontId="142" fillId="2" borderId="3" xfId="4" applyNumberFormat="1" applyFont="1" applyFill="1" applyBorder="1" applyAlignment="1" applyProtection="1">
      <alignment horizontal="left" vertical="center"/>
    </xf>
    <xf numFmtId="49" fontId="142" fillId="2" borderId="59" xfId="4" applyNumberFormat="1" applyFont="1" applyFill="1" applyBorder="1" applyAlignment="1" applyProtection="1">
      <alignment horizontal="left" vertical="center"/>
    </xf>
    <xf numFmtId="49" fontId="142" fillId="2" borderId="201" xfId="4" applyNumberFormat="1" applyFont="1" applyFill="1" applyBorder="1" applyAlignment="1" applyProtection="1">
      <alignment horizontal="left" vertical="center"/>
    </xf>
    <xf numFmtId="49" fontId="142" fillId="2" borderId="61" xfId="4" applyNumberFormat="1" applyFont="1" applyFill="1" applyBorder="1" applyAlignment="1" applyProtection="1">
      <alignment horizontal="left" vertical="center"/>
    </xf>
    <xf numFmtId="49" fontId="1" fillId="2" borderId="49" xfId="4" applyNumberFormat="1" applyFont="1" applyFill="1" applyBorder="1" applyAlignment="1" applyProtection="1">
      <alignment vertical="center" wrapText="1"/>
    </xf>
    <xf numFmtId="0" fontId="67" fillId="2" borderId="124" xfId="4" applyNumberFormat="1" applyFont="1" applyFill="1" applyBorder="1" applyAlignment="1" applyProtection="1"/>
    <xf numFmtId="49" fontId="142" fillId="2" borderId="199" xfId="4" applyNumberFormat="1" applyFont="1" applyFill="1" applyBorder="1" applyAlignment="1" applyProtection="1">
      <alignment vertical="center" wrapText="1"/>
    </xf>
    <xf numFmtId="49" fontId="142" fillId="2" borderId="202" xfId="4" applyNumberFormat="1" applyFont="1" applyFill="1" applyBorder="1" applyAlignment="1" applyProtection="1">
      <alignment horizontal="left" vertical="center"/>
    </xf>
    <xf numFmtId="49" fontId="74" fillId="2" borderId="0" xfId="0" applyNumberFormat="1" applyFont="1" applyFill="1" applyBorder="1" applyAlignment="1">
      <alignment horizontal="left" vertical="top" wrapText="1"/>
    </xf>
    <xf numFmtId="3" fontId="69" fillId="4" borderId="203" xfId="0" applyNumberFormat="1" applyFont="1" applyFill="1" applyBorder="1" applyAlignment="1">
      <alignment horizontal="center" vertical="center"/>
    </xf>
    <xf numFmtId="3" fontId="69" fillId="4" borderId="124" xfId="0" applyNumberFormat="1" applyFont="1" applyFill="1" applyBorder="1" applyAlignment="1">
      <alignment horizontal="center" vertical="center"/>
    </xf>
    <xf numFmtId="3" fontId="69" fillId="4" borderId="204" xfId="0" applyNumberFormat="1" applyFont="1" applyFill="1" applyBorder="1" applyAlignment="1">
      <alignment horizontal="center" vertical="center"/>
    </xf>
    <xf numFmtId="3" fontId="69" fillId="4" borderId="205" xfId="0" applyNumberFormat="1" applyFont="1" applyFill="1" applyBorder="1" applyAlignment="1">
      <alignment horizontal="center" vertical="center"/>
    </xf>
    <xf numFmtId="0" fontId="15" fillId="2" borderId="127" xfId="0" applyFont="1" applyFill="1" applyBorder="1" applyAlignment="1">
      <alignment horizontal="left"/>
    </xf>
    <xf numFmtId="3" fontId="19" fillId="2" borderId="127" xfId="0" applyNumberFormat="1" applyFont="1" applyFill="1" applyBorder="1" applyAlignment="1">
      <alignment horizontal="left"/>
    </xf>
    <xf numFmtId="3" fontId="69" fillId="4" borderId="200" xfId="0" applyNumberFormat="1" applyFont="1" applyFill="1" applyBorder="1" applyAlignment="1">
      <alignment horizontal="center" vertical="center"/>
    </xf>
    <xf numFmtId="3" fontId="69" fillId="4" borderId="8" xfId="0" applyNumberFormat="1" applyFont="1" applyFill="1" applyBorder="1" applyAlignment="1">
      <alignment horizontal="center" vertical="center"/>
    </xf>
    <xf numFmtId="0" fontId="45" fillId="2" borderId="0" xfId="0" applyFont="1" applyFill="1" applyAlignment="1">
      <alignment horizontal="left" vertical="top" wrapText="1"/>
    </xf>
    <xf numFmtId="0" fontId="77" fillId="2" borderId="0" xfId="0" applyFont="1" applyFill="1" applyBorder="1" applyAlignment="1">
      <alignment horizontal="left" vertical="center" wrapText="1"/>
    </xf>
    <xf numFmtId="0" fontId="1" fillId="0" borderId="0" xfId="4" applyNumberFormat="1" applyFont="1" applyBorder="1" applyAlignment="1" applyProtection="1">
      <alignment horizontal="left" vertical="center" wrapText="1"/>
    </xf>
    <xf numFmtId="49" fontId="132" fillId="2" borderId="0" xfId="0" applyNumberFormat="1" applyFont="1" applyFill="1" applyBorder="1" applyAlignment="1">
      <alignment horizontal="right"/>
    </xf>
    <xf numFmtId="49" fontId="133" fillId="2" borderId="0" xfId="0" applyNumberFormat="1" applyFont="1" applyFill="1" applyBorder="1" applyAlignment="1">
      <alignment horizontal="right"/>
    </xf>
    <xf numFmtId="49" fontId="203" fillId="2" borderId="0" xfId="0" applyNumberFormat="1" applyFont="1" applyFill="1" applyBorder="1" applyAlignment="1">
      <alignment horizontal="right"/>
    </xf>
    <xf numFmtId="49" fontId="74" fillId="2" borderId="0" xfId="0" applyNumberFormat="1" applyFont="1" applyFill="1" applyBorder="1" applyAlignment="1">
      <alignment vertical="top" wrapText="1"/>
    </xf>
    <xf numFmtId="49" fontId="133" fillId="2" borderId="0" xfId="0" applyNumberFormat="1" applyFont="1" applyFill="1" applyBorder="1" applyAlignment="1">
      <alignment horizontal="right" vertical="center" wrapText="1"/>
    </xf>
    <xf numFmtId="49" fontId="203" fillId="2" borderId="0" xfId="0" applyNumberFormat="1" applyFont="1" applyFill="1" applyBorder="1" applyAlignment="1">
      <alignment horizontal="right" vertical="center" wrapText="1"/>
    </xf>
    <xf numFmtId="49" fontId="77" fillId="2" borderId="0" xfId="0" applyNumberFormat="1" applyFont="1" applyFill="1" applyBorder="1" applyAlignment="1">
      <alignment vertical="top" wrapText="1"/>
    </xf>
    <xf numFmtId="49" fontId="204" fillId="2" borderId="0" xfId="0" applyNumberFormat="1" applyFont="1" applyFill="1" applyBorder="1" applyAlignment="1">
      <alignment horizontal="right" vertical="top"/>
    </xf>
    <xf numFmtId="49" fontId="205" fillId="2" borderId="0" xfId="0" applyNumberFormat="1" applyFont="1" applyFill="1" applyBorder="1" applyAlignment="1">
      <alignment horizontal="right" vertical="top"/>
    </xf>
    <xf numFmtId="49" fontId="132" fillId="2" borderId="0" xfId="0" applyNumberFormat="1" applyFont="1" applyFill="1" applyBorder="1" applyAlignment="1">
      <alignment horizontal="right" vertical="top" wrapText="1"/>
    </xf>
    <xf numFmtId="49" fontId="133" fillId="2" borderId="0" xfId="0" applyNumberFormat="1" applyFont="1" applyFill="1" applyBorder="1" applyAlignment="1">
      <alignment horizontal="right" vertical="top"/>
    </xf>
    <xf numFmtId="49" fontId="133" fillId="2" borderId="0" xfId="0" applyNumberFormat="1" applyFont="1" applyFill="1" applyBorder="1" applyAlignment="1">
      <alignment horizontal="center" vertical="top"/>
    </xf>
    <xf numFmtId="49" fontId="180" fillId="2" borderId="0" xfId="0" applyNumberFormat="1" applyFont="1" applyFill="1" applyBorder="1" applyAlignment="1">
      <alignment horizontal="center" vertical="top"/>
    </xf>
    <xf numFmtId="49" fontId="133" fillId="2" borderId="0" xfId="0" applyNumberFormat="1" applyFont="1" applyFill="1" applyBorder="1" applyAlignment="1">
      <alignment horizontal="right" vertical="top" wrapText="1"/>
    </xf>
    <xf numFmtId="49" fontId="206" fillId="2" borderId="0" xfId="0" applyNumberFormat="1" applyFont="1" applyFill="1" applyBorder="1" applyAlignment="1">
      <alignment horizontal="right" vertical="top" wrapText="1"/>
    </xf>
    <xf numFmtId="49" fontId="77" fillId="2" borderId="0" xfId="0" applyNumberFormat="1" applyFont="1" applyFill="1" applyBorder="1" applyAlignment="1">
      <alignment horizontal="left" vertical="top" wrapText="1"/>
    </xf>
    <xf numFmtId="0" fontId="17" fillId="2" borderId="0" xfId="0" applyFont="1" applyFill="1" applyBorder="1" applyAlignment="1">
      <alignment horizontal="left" vertical="top" wrapText="1"/>
    </xf>
    <xf numFmtId="0" fontId="77" fillId="2" borderId="0" xfId="0" applyFont="1" applyFill="1" applyBorder="1" applyAlignment="1">
      <alignment horizontal="left" vertical="top" wrapText="1"/>
    </xf>
    <xf numFmtId="0" fontId="132" fillId="0" borderId="0" xfId="4" applyNumberFormat="1" applyFont="1" applyBorder="1" applyAlignment="1" applyProtection="1">
      <alignment horizontal="right" vertical="center"/>
    </xf>
    <xf numFmtId="0" fontId="74" fillId="0" borderId="0" xfId="4" applyNumberFormat="1" applyFont="1" applyBorder="1" applyAlignment="1" applyProtection="1">
      <alignment horizontal="left" vertical="center" wrapText="1"/>
    </xf>
    <xf numFmtId="0" fontId="76" fillId="0" borderId="0" xfId="0" applyFont="1" applyBorder="1" applyAlignment="1">
      <alignment horizontal="left" vertical="top" wrapText="1"/>
    </xf>
    <xf numFmtId="0" fontId="207" fillId="0" borderId="0" xfId="4" applyNumberFormat="1" applyFont="1" applyBorder="1" applyAlignment="1" applyProtection="1">
      <alignment horizontal="right" vertical="center"/>
    </xf>
    <xf numFmtId="3" fontId="69" fillId="4" borderId="14" xfId="0" applyNumberFormat="1" applyFont="1" applyFill="1" applyBorder="1" applyAlignment="1">
      <alignment horizontal="center" vertical="center" wrapText="1"/>
    </xf>
    <xf numFmtId="3" fontId="69" fillId="4" borderId="13" xfId="0" applyNumberFormat="1" applyFont="1" applyFill="1" applyBorder="1" applyAlignment="1">
      <alignment horizontal="center" vertical="center" wrapText="1"/>
    </xf>
    <xf numFmtId="3" fontId="69" fillId="4" borderId="61" xfId="0" applyNumberFormat="1" applyFont="1" applyFill="1" applyBorder="1" applyAlignment="1">
      <alignment horizontal="center" vertical="center" wrapText="1"/>
    </xf>
    <xf numFmtId="3" fontId="69" fillId="4" borderId="206" xfId="0" applyNumberFormat="1" applyFont="1" applyFill="1" applyBorder="1" applyAlignment="1">
      <alignment horizontal="center" vertical="center" wrapText="1"/>
    </xf>
    <xf numFmtId="3" fontId="69" fillId="4" borderId="207" xfId="0" applyNumberFormat="1" applyFont="1" applyFill="1" applyBorder="1" applyAlignment="1">
      <alignment horizontal="center" vertical="center" wrapText="1"/>
    </xf>
    <xf numFmtId="3" fontId="69" fillId="4" borderId="2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61" xfId="0" applyBorder="1" applyAlignment="1">
      <alignment horizontal="center" vertical="center" wrapText="1"/>
    </xf>
    <xf numFmtId="49" fontId="10" fillId="0" borderId="0" xfId="4" applyNumberFormat="1" applyFont="1" applyBorder="1" applyAlignment="1" applyProtection="1">
      <alignment horizontal="center"/>
    </xf>
    <xf numFmtId="0" fontId="2" fillId="6" borderId="0" xfId="4" applyNumberFormat="1" applyFont="1" applyFill="1" applyBorder="1" applyAlignment="1" applyProtection="1">
      <alignment horizontal="center" vertical="center"/>
    </xf>
    <xf numFmtId="0" fontId="208" fillId="6" borderId="0" xfId="4" applyNumberFormat="1" applyFont="1" applyFill="1" applyBorder="1" applyAlignment="1" applyProtection="1">
      <alignment horizontal="left" vertical="center" wrapText="1" indent="4"/>
    </xf>
    <xf numFmtId="0" fontId="208" fillId="6" borderId="0" xfId="4" applyNumberFormat="1" applyFont="1" applyFill="1" applyBorder="1" applyAlignment="1" applyProtection="1">
      <alignment horizontal="left" vertical="center" indent="4"/>
    </xf>
  </cellXfs>
  <cellStyles count="7">
    <cellStyle name="Lien hypertexte" xfId="1" builtinId="8"/>
    <cellStyle name="Normal" xfId="0" builtinId="0"/>
    <cellStyle name="Normal 2" xfId="2"/>
    <cellStyle name="Normal 3" xfId="3"/>
    <cellStyle name="Normal 4" xfId="5"/>
    <cellStyle name="Pourcentage" xfId="6" builtinId="5"/>
    <cellStyle name="Texte explicatif" xfId="4" builtinId="5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949694"/>
      <rgbColor rgb="00800080"/>
      <rgbColor rgb="000070C0"/>
      <rgbColor rgb="00BFBFBF"/>
      <rgbColor rgb="00808080"/>
      <rgbColor rgb="00A5A5B1"/>
      <rgbColor rgb="00993366"/>
      <rgbColor rgb="00EBEBEB"/>
      <rgbColor rgb="00CCFFFF"/>
      <rgbColor rgb="00660066"/>
      <rgbColor rgb="00FF8080"/>
      <rgbColor rgb="000066CC"/>
      <rgbColor rgb="00CAC9D9"/>
      <rgbColor rgb="00000084"/>
      <rgbColor rgb="00FF00FF"/>
      <rgbColor rgb="00FFFF00"/>
      <rgbColor rgb="0000FFFF"/>
      <rgbColor rgb="00800080"/>
      <rgbColor rgb="00800000"/>
      <rgbColor rgb="000563C1"/>
      <rgbColor rgb="000000E1"/>
      <rgbColor rgb="0000CCFF"/>
      <rgbColor rgb="00CCFFFF"/>
      <rgbColor rgb="00CCFFCC"/>
      <rgbColor rgb="00FFFF99"/>
      <rgbColor rgb="00C6C3C6"/>
      <rgbColor rgb="00A6A6A6"/>
      <rgbColor rgb="00CC99FF"/>
      <rgbColor rgb="00FFCC99"/>
      <rgbColor rgb="003366FF"/>
      <rgbColor rgb="0033CCCC"/>
      <rgbColor rgb="0099CC00"/>
      <rgbColor rgb="00FFCC00"/>
      <rgbColor rgb="00FF9900"/>
      <rgbColor rgb="00FF6600"/>
      <rgbColor rgb="003877A6"/>
      <rgbColor rgb="00969696"/>
      <rgbColor rgb="00002060"/>
      <rgbColor rgb="002F5597"/>
      <rgbColor rgb="00003300"/>
      <rgbColor rgb="00333300"/>
      <rgbColor rgb="00993300"/>
      <rgbColor rgb="00993366"/>
      <rgbColor rgb="00313494"/>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482600</xdr:colOff>
      <xdr:row>20</xdr:row>
      <xdr:rowOff>0</xdr:rowOff>
    </xdr:to>
    <xdr:sp macro="" textlink="">
      <xdr:nvSpPr>
        <xdr:cNvPr id="1376" name="Rectangle 11"/>
        <xdr:cNvSpPr>
          <a:spLocks noChangeArrowheads="1"/>
        </xdr:cNvSpPr>
      </xdr:nvSpPr>
      <xdr:spPr bwMode="auto">
        <a:xfrm>
          <a:off x="0" y="3854450"/>
          <a:ext cx="2324100" cy="1174750"/>
        </a:xfrm>
        <a:prstGeom prst="rect">
          <a:avLst/>
        </a:prstGeom>
        <a:solidFill>
          <a:srgbClr val="CC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381000</xdr:colOff>
      <xdr:row>14</xdr:row>
      <xdr:rowOff>0</xdr:rowOff>
    </xdr:from>
    <xdr:to>
      <xdr:col>6</xdr:col>
      <xdr:colOff>641350</xdr:colOff>
      <xdr:row>20</xdr:row>
      <xdr:rowOff>0</xdr:rowOff>
    </xdr:to>
    <xdr:sp macro="" textlink="">
      <xdr:nvSpPr>
        <xdr:cNvPr id="1377" name="Rectangle 14"/>
        <xdr:cNvSpPr>
          <a:spLocks noChangeArrowheads="1"/>
        </xdr:cNvSpPr>
      </xdr:nvSpPr>
      <xdr:spPr bwMode="auto">
        <a:xfrm>
          <a:off x="2222500" y="3854450"/>
          <a:ext cx="2127250" cy="1174750"/>
        </a:xfrm>
        <a:prstGeom prst="rect">
          <a:avLst/>
        </a:prstGeom>
        <a:solidFill>
          <a:srgbClr val="9999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781050</xdr:colOff>
      <xdr:row>0</xdr:row>
      <xdr:rowOff>0</xdr:rowOff>
    </xdr:from>
    <xdr:to>
      <xdr:col>9</xdr:col>
      <xdr:colOff>0</xdr:colOff>
      <xdr:row>4</xdr:row>
      <xdr:rowOff>374650</xdr:rowOff>
    </xdr:to>
    <xdr:sp macro="" textlink="">
      <xdr:nvSpPr>
        <xdr:cNvPr id="1378" name="Rectangle 6"/>
        <xdr:cNvSpPr>
          <a:spLocks noChangeArrowheads="1"/>
        </xdr:cNvSpPr>
      </xdr:nvSpPr>
      <xdr:spPr bwMode="auto">
        <a:xfrm>
          <a:off x="5289550" y="0"/>
          <a:ext cx="1327150" cy="1009650"/>
        </a:xfrm>
        <a:prstGeom prst="rect">
          <a:avLst/>
        </a:prstGeom>
        <a:solidFill>
          <a:srgbClr val="CC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781050</xdr:colOff>
      <xdr:row>4</xdr:row>
      <xdr:rowOff>323850</xdr:rowOff>
    </xdr:from>
    <xdr:to>
      <xdr:col>9</xdr:col>
      <xdr:colOff>0</xdr:colOff>
      <xdr:row>5</xdr:row>
      <xdr:rowOff>501650</xdr:rowOff>
    </xdr:to>
    <xdr:sp macro="" textlink="">
      <xdr:nvSpPr>
        <xdr:cNvPr id="1379" name="Rectangle 4"/>
        <xdr:cNvSpPr>
          <a:spLocks noChangeArrowheads="1"/>
        </xdr:cNvSpPr>
      </xdr:nvSpPr>
      <xdr:spPr bwMode="auto">
        <a:xfrm>
          <a:off x="5289550" y="958850"/>
          <a:ext cx="1327150" cy="679450"/>
        </a:xfrm>
        <a:prstGeom prst="rect">
          <a:avLst/>
        </a:prstGeom>
        <a:solidFill>
          <a:srgbClr val="9999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1295400</xdr:colOff>
      <xdr:row>4</xdr:row>
      <xdr:rowOff>323850</xdr:rowOff>
    </xdr:from>
    <xdr:to>
      <xdr:col>8</xdr:col>
      <xdr:colOff>558800</xdr:colOff>
      <xdr:row>5</xdr:row>
      <xdr:rowOff>501650</xdr:rowOff>
    </xdr:to>
    <xdr:sp macro="" textlink="">
      <xdr:nvSpPr>
        <xdr:cNvPr id="1380" name="Rectangle 5"/>
        <xdr:cNvSpPr>
          <a:spLocks noChangeArrowheads="1"/>
        </xdr:cNvSpPr>
      </xdr:nvSpPr>
      <xdr:spPr bwMode="auto">
        <a:xfrm>
          <a:off x="5803900" y="958850"/>
          <a:ext cx="571500" cy="679450"/>
        </a:xfrm>
        <a:prstGeom prst="rect">
          <a:avLst/>
        </a:prstGeom>
        <a:solidFill>
          <a:srgbClr val="FF00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523875</xdr:colOff>
      <xdr:row>4</xdr:row>
      <xdr:rowOff>444500</xdr:rowOff>
    </xdr:from>
    <xdr:to>
      <xdr:col>7</xdr:col>
      <xdr:colOff>539761</xdr:colOff>
      <xdr:row>5</xdr:row>
      <xdr:rowOff>482600</xdr:rowOff>
    </xdr:to>
    <xdr:sp macro="" textlink="">
      <xdr:nvSpPr>
        <xdr:cNvPr id="7" name="Text Box 7"/>
        <xdr:cNvSpPr txBox="1">
          <a:spLocks noChangeArrowheads="1"/>
        </xdr:cNvSpPr>
      </xdr:nvSpPr>
      <xdr:spPr bwMode="auto">
        <a:xfrm>
          <a:off x="4038600" y="1104900"/>
          <a:ext cx="771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2900"/>
            </a:lnSpc>
            <a:defRPr sz="1000"/>
          </a:pPr>
          <a:r>
            <a:rPr lang="fr-FR" sz="2600" b="0" i="0" u="none" strike="noStrike" baseline="0">
              <a:solidFill>
                <a:srgbClr val="FFFFFF"/>
              </a:solidFill>
              <a:latin typeface="Times New Roman"/>
              <a:cs typeface="Times New Roman"/>
            </a:rPr>
            <a:t>2  0</a:t>
          </a:r>
        </a:p>
        <a:p>
          <a:pPr algn="l" rtl="0">
            <a:defRPr sz="1000"/>
          </a:pPr>
          <a:endParaRPr lang="fr-FR" sz="2600" b="0" i="0" u="none" strike="noStrike" baseline="0">
            <a:solidFill>
              <a:srgbClr val="FFFFFF"/>
            </a:solidFill>
            <a:latin typeface="Times New Roman"/>
            <a:cs typeface="Times New Roman"/>
          </a:endParaRPr>
        </a:p>
      </xdr:txBody>
    </xdr:sp>
    <xdr:clientData/>
  </xdr:twoCellAnchor>
  <xdr:oneCellAnchor>
    <xdr:from>
      <xdr:col>2</xdr:col>
      <xdr:colOff>298450</xdr:colOff>
      <xdr:row>0</xdr:row>
      <xdr:rowOff>98425</xdr:rowOff>
    </xdr:from>
    <xdr:ext cx="2691634" cy="331245"/>
    <xdr:sp macro="" textlink="">
      <xdr:nvSpPr>
        <xdr:cNvPr id="8" name="Text Box 8"/>
        <xdr:cNvSpPr txBox="1">
          <a:spLocks noChangeArrowheads="1"/>
        </xdr:cNvSpPr>
      </xdr:nvSpPr>
      <xdr:spPr bwMode="auto">
        <a:xfrm>
          <a:off x="543379" y="98425"/>
          <a:ext cx="2691634" cy="331245"/>
        </a:xfrm>
        <a:prstGeom prst="rect">
          <a:avLst/>
        </a:prstGeom>
        <a:noFill/>
        <a:ln>
          <a:noFill/>
        </a:ln>
        <a:extLst>
          <a:ext uri="{909E8E84-426E-40DD-AFC4-6F175D3DCCD1}">
            <a14:hiddenFill xmlns:a14="http://schemas.microsoft.com/office/drawing/2010/main">
              <a:solidFill>
                <a:srgbClr xmlns:mc="http://schemas.openxmlformats.org/markup-compatibility/2006" val="008000"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36576" rIns="0" bIns="0" anchor="t" upright="1">
          <a:spAutoFit/>
        </a:bodyPr>
        <a:lstStyle/>
        <a:p>
          <a:pPr algn="l" rtl="0">
            <a:defRPr sz="1000"/>
          </a:pPr>
          <a:r>
            <a:rPr lang="fr-FR" sz="2000" b="1" i="0" u="none" strike="noStrike" baseline="0">
              <a:solidFill>
                <a:srgbClr val="CC99FF"/>
              </a:solidFill>
              <a:latin typeface="Arial Narrow"/>
            </a:rPr>
            <a:t>LA  SECURITE  ROUTIERE</a:t>
          </a:r>
        </a:p>
      </xdr:txBody>
    </xdr:sp>
    <xdr:clientData/>
  </xdr:oneCellAnchor>
  <xdr:twoCellAnchor editAs="absolute">
    <xdr:from>
      <xdr:col>1</xdr:col>
      <xdr:colOff>85725</xdr:colOff>
      <xdr:row>2</xdr:row>
      <xdr:rowOff>0</xdr:rowOff>
    </xdr:from>
    <xdr:to>
      <xdr:col>2</xdr:col>
      <xdr:colOff>260296</xdr:colOff>
      <xdr:row>24</xdr:row>
      <xdr:rowOff>133350</xdr:rowOff>
    </xdr:to>
    <xdr:sp macro="" textlink="">
      <xdr:nvSpPr>
        <xdr:cNvPr id="9" name="Text Box 9"/>
        <xdr:cNvSpPr txBox="1">
          <a:spLocks noChangeArrowheads="1"/>
        </xdr:cNvSpPr>
      </xdr:nvSpPr>
      <xdr:spPr bwMode="auto">
        <a:xfrm>
          <a:off x="171450" y="323850"/>
          <a:ext cx="304800" cy="5543550"/>
        </a:xfrm>
        <a:prstGeom prst="rect">
          <a:avLst/>
        </a:prstGeom>
        <a:noFill/>
        <a:ln>
          <a:noFill/>
        </a:ln>
        <a:extLst>
          <a:ext uri="{909E8E84-426E-40DD-AFC4-6F175D3DCCD1}">
            <a14:hiddenFill xmlns:a14="http://schemas.microsoft.com/office/drawing/2010/main">
              <a:solidFill>
                <a:srgbClr xmlns:mc="http://schemas.openxmlformats.org/markup-compatibility/2006" val="008000"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0" rIns="0" bIns="36576" anchor="t" upright="1"/>
        <a:lstStyle/>
        <a:p>
          <a:pPr algn="l" rtl="0">
            <a:defRPr sz="1000"/>
          </a:pPr>
          <a:r>
            <a:rPr lang="fr-FR" sz="2000" b="1" i="0" u="none" strike="noStrike" baseline="0">
              <a:solidFill>
                <a:srgbClr val="FFFF99"/>
              </a:solidFill>
              <a:latin typeface="Arial Narrow"/>
            </a:rPr>
            <a:t>OBSERVATOIRE  NATIONAL </a:t>
          </a:r>
          <a:r>
            <a:rPr lang="fr-FR" sz="2000" b="1" i="0" u="none" strike="noStrike" baseline="0">
              <a:solidFill>
                <a:srgbClr val="CC99FF"/>
              </a:solidFill>
              <a:latin typeface="Arial Narrow"/>
            </a:rPr>
            <a:t> INTERMINISTERIEL  DE</a:t>
          </a:r>
        </a:p>
      </xdr:txBody>
    </xdr:sp>
    <xdr:clientData/>
  </xdr:twoCellAnchor>
  <xdr:oneCellAnchor>
    <xdr:from>
      <xdr:col>3</xdr:col>
      <xdr:colOff>34925</xdr:colOff>
      <xdr:row>22</xdr:row>
      <xdr:rowOff>98425</xdr:rowOff>
    </xdr:from>
    <xdr:ext cx="3187539" cy="818662"/>
    <xdr:sp macro="" textlink="">
      <xdr:nvSpPr>
        <xdr:cNvPr id="10" name="Text Box 12"/>
        <xdr:cNvSpPr txBox="1">
          <a:spLocks noChangeArrowheads="1"/>
        </xdr:cNvSpPr>
      </xdr:nvSpPr>
      <xdr:spPr bwMode="auto">
        <a:xfrm>
          <a:off x="1078139" y="5480504"/>
          <a:ext cx="3187539" cy="489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lnSpc>
              <a:spcPts val="1700"/>
            </a:lnSpc>
            <a:defRPr sz="1000"/>
          </a:pPr>
          <a:r>
            <a:rPr lang="fr-FR" sz="2400" b="0" i="0" u="none" strike="noStrike" baseline="0">
              <a:solidFill>
                <a:srgbClr val="FFFFFF"/>
              </a:solidFill>
              <a:latin typeface="Arial Narrow"/>
            </a:rPr>
            <a:t>Recueil de données brutes</a:t>
          </a:r>
        </a:p>
        <a:p>
          <a:pPr algn="l" rtl="0">
            <a:lnSpc>
              <a:spcPts val="1300"/>
            </a:lnSpc>
            <a:defRPr sz="1000"/>
          </a:pPr>
          <a:r>
            <a:rPr lang="fr-FR" sz="2400" b="0" i="0" u="none" strike="noStrike" baseline="0">
              <a:solidFill>
                <a:srgbClr val="FFFFFF"/>
              </a:solidFill>
              <a:latin typeface="Arial Narrow"/>
            </a:rPr>
            <a:t>"Document de travail"</a:t>
          </a:r>
        </a:p>
      </xdr:txBody>
    </xdr:sp>
    <xdr:clientData/>
  </xdr:oneCellAnchor>
  <xdr:twoCellAnchor editAs="absolute">
    <xdr:from>
      <xdr:col>2</xdr:col>
      <xdr:colOff>698500</xdr:colOff>
      <xdr:row>6</xdr:row>
      <xdr:rowOff>377825</xdr:rowOff>
    </xdr:from>
    <xdr:to>
      <xdr:col>7</xdr:col>
      <xdr:colOff>104779</xdr:colOff>
      <xdr:row>11</xdr:row>
      <xdr:rowOff>590606</xdr:rowOff>
    </xdr:to>
    <xdr:sp macro="" textlink="">
      <xdr:nvSpPr>
        <xdr:cNvPr id="11" name="Text Box 13"/>
        <xdr:cNvSpPr txBox="1">
          <a:spLocks noChangeArrowheads="1"/>
        </xdr:cNvSpPr>
      </xdr:nvSpPr>
      <xdr:spPr bwMode="auto">
        <a:xfrm>
          <a:off x="895350" y="2066925"/>
          <a:ext cx="35052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2600"/>
            </a:lnSpc>
            <a:defRPr sz="1000"/>
          </a:pPr>
          <a:r>
            <a:rPr lang="fr-FR" sz="2400" b="0" i="0" u="none" strike="noStrike" baseline="0">
              <a:solidFill>
                <a:srgbClr val="FFFFFF"/>
              </a:solidFill>
              <a:latin typeface="Antique Olive Compact"/>
            </a:rPr>
            <a:t>Les accidents corporels</a:t>
          </a:r>
        </a:p>
        <a:p>
          <a:pPr algn="l" rtl="0">
            <a:lnSpc>
              <a:spcPts val="2600"/>
            </a:lnSpc>
            <a:defRPr sz="1000"/>
          </a:pPr>
          <a:r>
            <a:rPr lang="fr-FR" sz="2400" b="0" i="0" u="none" strike="noStrike" baseline="0">
              <a:solidFill>
                <a:srgbClr val="FFFFFF"/>
              </a:solidFill>
              <a:latin typeface="Antique Olive Compact"/>
            </a:rPr>
            <a:t>de la circulation</a:t>
          </a:r>
        </a:p>
      </xdr:txBody>
    </xdr:sp>
    <xdr:clientData/>
  </xdr:twoCellAnchor>
  <xdr:twoCellAnchor editAs="oneCell">
    <xdr:from>
      <xdr:col>6</xdr:col>
      <xdr:colOff>127000</xdr:colOff>
      <xdr:row>25</xdr:row>
      <xdr:rowOff>76200</xdr:rowOff>
    </xdr:from>
    <xdr:to>
      <xdr:col>6</xdr:col>
      <xdr:colOff>571500</xdr:colOff>
      <xdr:row>28</xdr:row>
      <xdr:rowOff>6350</xdr:rowOff>
    </xdr:to>
    <xdr:pic>
      <xdr:nvPicPr>
        <xdr:cNvPr id="1386" name="Picture 18" descr="ToolToolTool"/>
        <xdr:cNvPicPr>
          <a:picLocks noChangeAspect="1" noChangeArrowheads="1"/>
        </xdr:cNvPicPr>
      </xdr:nvPicPr>
      <xdr:blipFill>
        <a:blip xmlns:r="http://schemas.openxmlformats.org/officeDocument/2006/relationships" r:embed="rId1">
          <a:clrChange>
            <a:clrFrom>
              <a:srgbClr val="000038"/>
            </a:clrFrom>
            <a:clrTo>
              <a:srgbClr val="000038">
                <a:alpha val="0"/>
              </a:srgbClr>
            </a:clrTo>
          </a:clrChange>
          <a:extLst>
            <a:ext uri="{28A0092B-C50C-407E-A947-70E740481C1C}">
              <a14:useLocalDpi xmlns:a14="http://schemas.microsoft.com/office/drawing/2010/main" val="0"/>
            </a:ext>
          </a:extLst>
        </a:blip>
        <a:srcRect/>
        <a:stretch>
          <a:fillRect/>
        </a:stretch>
      </xdr:blipFill>
      <xdr:spPr bwMode="auto">
        <a:xfrm>
          <a:off x="3835400" y="5867400"/>
          <a:ext cx="4445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0</xdr:row>
      <xdr:rowOff>0</xdr:rowOff>
    </xdr:from>
    <xdr:to>
      <xdr:col>9</xdr:col>
      <xdr:colOff>0</xdr:colOff>
      <xdr:row>8</xdr:row>
      <xdr:rowOff>41279</xdr:rowOff>
    </xdr:to>
    <xdr:sp macro="" textlink="">
      <xdr:nvSpPr>
        <xdr:cNvPr id="13" name="2010x"/>
        <xdr:cNvSpPr txBox="1">
          <a:spLocks noChangeArrowheads="1"/>
        </xdr:cNvSpPr>
      </xdr:nvSpPr>
      <xdr:spPr bwMode="auto">
        <a:xfrm>
          <a:off x="4400550" y="0"/>
          <a:ext cx="190500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l" rtl="0">
            <a:defRPr sz="1000"/>
          </a:pPr>
          <a:r>
            <a:rPr lang="fr-FR" sz="15000" b="0" i="0" u="none" strike="noStrike" baseline="0">
              <a:solidFill>
                <a:srgbClr val="FFFF99"/>
              </a:solidFill>
              <a:latin typeface="Times New Roman"/>
              <a:cs typeface="Times New Roman"/>
            </a:rPr>
            <a:t>23</a:t>
          </a:r>
        </a:p>
      </xdr:txBody>
    </xdr:sp>
    <xdr:clientData/>
  </xdr:twoCellAnchor>
  <xdr:twoCellAnchor editAs="oneCell">
    <xdr:from>
      <xdr:col>3</xdr:col>
      <xdr:colOff>361950</xdr:colOff>
      <xdr:row>29</xdr:row>
      <xdr:rowOff>488950</xdr:rowOff>
    </xdr:from>
    <xdr:to>
      <xdr:col>6</xdr:col>
      <xdr:colOff>387350</xdr:colOff>
      <xdr:row>35</xdr:row>
      <xdr:rowOff>120650</xdr:rowOff>
    </xdr:to>
    <xdr:pic>
      <xdr:nvPicPr>
        <xdr:cNvPr id="1388" name="Image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3350" y="7283450"/>
          <a:ext cx="26924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771420</xdr:colOff>
      <xdr:row>4</xdr:row>
      <xdr:rowOff>460209</xdr:rowOff>
    </xdr:from>
    <xdr:ext cx="4483580" cy="1329583"/>
    <xdr:sp macro="" textlink="">
      <xdr:nvSpPr>
        <xdr:cNvPr id="12" name="CustomShape 1"/>
        <xdr:cNvSpPr/>
      </xdr:nvSpPr>
      <xdr:spPr>
        <a:xfrm>
          <a:off x="964641" y="1119702"/>
          <a:ext cx="4471413" cy="1329583"/>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nchor="t" anchorCtr="1">
          <a:noAutofit/>
        </a:bodyPr>
        <a:lstStyle/>
        <a:p>
          <a:pPr>
            <a:lnSpc>
              <a:spcPts val="900"/>
            </a:lnSpc>
          </a:pPr>
          <a:r>
            <a:rPr lang="fr-FR" sz="1000" b="1" strike="noStrike" spc="-1">
              <a:solidFill>
                <a:srgbClr val="FFFFFF"/>
              </a:solidFill>
              <a:latin typeface="Arial"/>
            </a:rPr>
            <a:t>L’Observatoire national interministériel de la sécurité routière (ONISR),</a:t>
          </a:r>
          <a:endParaRPr lang="fr-FR" sz="1000" b="0" strike="noStrike" spc="-1">
            <a:latin typeface="Times New Roman"/>
          </a:endParaRPr>
        </a:p>
        <a:p>
          <a:pPr>
            <a:lnSpc>
              <a:spcPts val="900"/>
            </a:lnSpc>
          </a:pPr>
          <a:r>
            <a:rPr lang="fr-FR" sz="1000" b="1" strike="noStrike" spc="-1">
              <a:solidFill>
                <a:srgbClr val="FFFFFF"/>
              </a:solidFill>
              <a:latin typeface="Arial"/>
            </a:rPr>
            <a:t>créé en 1982 et placé auprès du délégué à la sécurité routière - également délégué interministériel à la sécurité routière, a en particulier en charge la collecte, la mise en forme, l’interprétation et la diffusion des données statistiques nationales se rapportant à la sécurité routière. </a:t>
          </a:r>
          <a:endParaRPr lang="fr-FR" sz="1000" b="0" strike="noStrike" spc="-1">
            <a:latin typeface="Times New Roman"/>
          </a:endParaRPr>
        </a:p>
        <a:p>
          <a:pPr>
            <a:lnSpc>
              <a:spcPts val="1000"/>
            </a:lnSpc>
          </a:pPr>
          <a:r>
            <a:rPr lang="fr-FR" sz="1000" b="1" strike="noStrike" spc="-1">
              <a:solidFill>
                <a:srgbClr val="FFFFFF"/>
              </a:solidFill>
              <a:latin typeface="Arial"/>
            </a:rPr>
            <a:t>Les principales productions de l'ONISR (parmi lesquelles les "Bilans de la sécurité routière" annuels) peuvent être consultées, imprimées et téléchargées sur les pages Web de l’Observatoire. </a:t>
          </a:r>
          <a:endParaRPr lang="fr-FR" sz="1000" b="0" strike="noStrike" spc="-1">
            <a:latin typeface="Times New Roman"/>
          </a:endParaRPr>
        </a:p>
        <a:p>
          <a:pPr>
            <a:lnSpc>
              <a:spcPts val="900"/>
            </a:lnSpc>
          </a:pPr>
          <a:endParaRPr lang="fr-FR" sz="1000" b="0" strike="noStrike" spc="-1">
            <a:latin typeface="Times New Roman"/>
          </a:endParaRPr>
        </a:p>
        <a:p>
          <a:pPr>
            <a:lnSpc>
              <a:spcPts val="900"/>
            </a:lnSpc>
          </a:pPr>
          <a:endParaRPr lang="fr-FR" sz="1000" b="0" strike="noStrike" spc="-1">
            <a:latin typeface="Times New Roman"/>
          </a:endParaRPr>
        </a:p>
      </xdr:txBody>
    </xdr:sp>
    <xdr:clientData/>
  </xdr:oneCellAnchor>
  <xdr:twoCellAnchor editAs="absolute">
    <xdr:from>
      <xdr:col>2</xdr:col>
      <xdr:colOff>771420</xdr:colOff>
      <xdr:row>11</xdr:row>
      <xdr:rowOff>706106</xdr:rowOff>
    </xdr:from>
    <xdr:to>
      <xdr:col>7</xdr:col>
      <xdr:colOff>1300197</xdr:colOff>
      <xdr:row>25</xdr:row>
      <xdr:rowOff>105266</xdr:rowOff>
    </xdr:to>
    <xdr:sp macro="" textlink="">
      <xdr:nvSpPr>
        <xdr:cNvPr id="14" name="CustomShape 1"/>
        <xdr:cNvSpPr/>
      </xdr:nvSpPr>
      <xdr:spPr>
        <a:xfrm>
          <a:off x="975240" y="3571560"/>
          <a:ext cx="4811760" cy="24498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endParaRPr lang="fr-FR" sz="1200" b="0" strike="noStrike" spc="-1">
            <a:latin typeface="Times New Roman"/>
          </a:endParaRPr>
        </a:p>
        <a:p>
          <a:pPr>
            <a:lnSpc>
              <a:spcPct val="100000"/>
            </a:lnSpc>
          </a:pPr>
          <a:r>
            <a:rPr lang="fr-FR" sz="1000" b="1" strike="noStrike" spc="-1">
              <a:solidFill>
                <a:srgbClr val="FFFFFF"/>
              </a:solidFill>
              <a:latin typeface="Arial"/>
            </a:rPr>
            <a:t>Ces pages Web  donnent également accès à des fiches thématiques et autres études sectorielles sur la sécurité routière, ainsi qu’au baromètre mensuel, aux notes périodiques de l’ONISR sur l’observation du comportement des usagers et au présent </a:t>
          </a:r>
          <a:r>
            <a:rPr lang="fr-FR" sz="1000" b="1" u="sng" strike="noStrike" spc="-1">
              <a:solidFill>
                <a:srgbClr val="FFFFFF"/>
              </a:solidFill>
              <a:uFillTx/>
              <a:latin typeface="Arial"/>
            </a:rPr>
            <a:t>document de travail</a:t>
          </a:r>
          <a:r>
            <a:rPr lang="fr-FR" sz="1000" b="1" strike="noStrike" spc="-1">
              <a:solidFill>
                <a:srgbClr val="FFFFFF"/>
              </a:solidFill>
              <a:latin typeface="Arial"/>
            </a:rPr>
            <a:t> (et à ses prédécesseurs des années antérieures).</a:t>
          </a:r>
          <a:endParaRPr lang="fr-FR" sz="1000" b="0" strike="noStrike" spc="-1">
            <a:latin typeface="Times New Roman"/>
          </a:endParaRPr>
        </a:p>
        <a:p>
          <a:pPr>
            <a:lnSpc>
              <a:spcPct val="100000"/>
            </a:lnSpc>
          </a:pPr>
          <a:endParaRPr lang="fr-FR" sz="1000" b="0" strike="noStrike" spc="-1">
            <a:latin typeface="Times New Roman"/>
          </a:endParaRPr>
        </a:p>
        <a:p>
          <a:pPr>
            <a:lnSpc>
              <a:spcPct val="100000"/>
            </a:lnSpc>
          </a:pPr>
          <a:r>
            <a:rPr lang="fr-FR" sz="1000" b="1" strike="noStrike" spc="-1">
              <a:solidFill>
                <a:srgbClr val="FFFFFF"/>
              </a:solidFill>
              <a:latin typeface="Arial"/>
            </a:rPr>
            <a:t>Disponible au format .pdf et en version tableur, le document de travail de l'ONISR fournit les principaux agrégats et distributions statistiques tirés chaque année du Fichier national des accidents corporels de la circulation (dit "Fichier BAAC").</a:t>
          </a:r>
          <a:endParaRPr lang="fr-FR" sz="1000" b="0" strike="noStrike" spc="-1">
            <a:latin typeface="Times New Roman"/>
          </a:endParaRPr>
        </a:p>
        <a:p>
          <a:pPr>
            <a:lnSpc>
              <a:spcPct val="100000"/>
            </a:lnSpc>
          </a:pPr>
          <a:endParaRPr lang="fr-FR" sz="1000" b="0" strike="noStrike" spc="-1">
            <a:latin typeface="Times New Roman"/>
          </a:endParaRPr>
        </a:p>
      </xdr:txBody>
    </xdr:sp>
    <xdr:clientData/>
  </xdr:twoCellAnchor>
  <xdr:twoCellAnchor editAs="oneCell">
    <xdr:from>
      <xdr:col>2</xdr:col>
      <xdr:colOff>787400</xdr:colOff>
      <xdr:row>11</xdr:row>
      <xdr:rowOff>228600</xdr:rowOff>
    </xdr:from>
    <xdr:to>
      <xdr:col>3</xdr:col>
      <xdr:colOff>431800</xdr:colOff>
      <xdr:row>11</xdr:row>
      <xdr:rowOff>552450</xdr:rowOff>
    </xdr:to>
    <xdr:pic>
      <xdr:nvPicPr>
        <xdr:cNvPr id="215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3022600"/>
          <a:ext cx="4445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120650</xdr:colOff>
      <xdr:row>32</xdr:row>
      <xdr:rowOff>139700</xdr:rowOff>
    </xdr:from>
    <xdr:to>
      <xdr:col>8</xdr:col>
      <xdr:colOff>647700</xdr:colOff>
      <xdr:row>38</xdr:row>
      <xdr:rowOff>31750</xdr:rowOff>
    </xdr:to>
    <xdr:pic>
      <xdr:nvPicPr>
        <xdr:cNvPr id="2160" name="Image 7" descr="C:\Users\PESTOURAN\Desktop\logo DSR.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7943850"/>
          <a:ext cx="6254750"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P40"/>
  <sheetViews>
    <sheetView showGridLines="0" showRowColHeaders="0" tabSelected="1" zoomScale="70" zoomScaleNormal="70" workbookViewId="0">
      <selection activeCell="L5" sqref="L5"/>
    </sheetView>
  </sheetViews>
  <sheetFormatPr baseColWidth="10" defaultColWidth="11.42578125" defaultRowHeight="12.75"/>
  <cols>
    <col min="1" max="1" width="1.28515625" style="595" customWidth="1"/>
    <col min="2" max="2" width="2.140625" style="595" customWidth="1"/>
    <col min="3" max="5" width="11.42578125" style="595"/>
    <col min="6" max="6" width="15.28515625" style="595" bestFit="1" customWidth="1"/>
    <col min="7" max="7" width="11.42578125" style="595"/>
    <col min="8" max="8" width="18.7109375" style="595" customWidth="1"/>
    <col min="9" max="9" width="11.42578125" style="595"/>
    <col min="10" max="10" width="2.140625" style="595" customWidth="1"/>
    <col min="11" max="11" width="1.28515625" style="595" customWidth="1"/>
    <col min="12" max="16384" width="11.42578125" style="595"/>
  </cols>
  <sheetData>
    <row r="1" spans="1:16">
      <c r="A1" s="596"/>
      <c r="B1" s="596"/>
      <c r="C1" s="596"/>
      <c r="D1" s="596"/>
      <c r="E1" s="596"/>
      <c r="F1" s="596"/>
      <c r="G1" s="596"/>
      <c r="H1" s="596"/>
      <c r="I1" s="596"/>
    </row>
    <row r="2" spans="1:16">
      <c r="A2" s="596"/>
      <c r="B2" s="596"/>
      <c r="C2" s="596"/>
      <c r="D2" s="596"/>
      <c r="E2" s="596"/>
      <c r="F2" s="596"/>
      <c r="G2" s="596"/>
      <c r="H2" s="596"/>
      <c r="I2" s="596"/>
    </row>
    <row r="3" spans="1:16">
      <c r="A3" s="596"/>
      <c r="B3" s="596"/>
      <c r="C3" s="596"/>
      <c r="D3" s="596"/>
      <c r="E3" s="596"/>
      <c r="F3" s="596"/>
      <c r="G3" s="596"/>
      <c r="H3" s="596"/>
      <c r="I3" s="596"/>
    </row>
    <row r="4" spans="1:16">
      <c r="A4" s="596"/>
      <c r="B4" s="596"/>
      <c r="C4" s="596"/>
      <c r="D4" s="596"/>
      <c r="E4" s="596"/>
      <c r="F4" s="596"/>
      <c r="G4" s="596"/>
      <c r="H4" s="596"/>
      <c r="I4" s="596"/>
    </row>
    <row r="5" spans="1:16" ht="41.25">
      <c r="A5" s="2093"/>
      <c r="B5" s="2093"/>
      <c r="C5" s="2093"/>
      <c r="D5" s="2093"/>
      <c r="E5" s="2093"/>
      <c r="F5" s="2093"/>
      <c r="G5" s="2093"/>
      <c r="H5" s="2093"/>
      <c r="I5" s="2093"/>
    </row>
    <row r="6" spans="1:16" ht="41.25">
      <c r="A6" s="2093"/>
      <c r="B6" s="2093"/>
      <c r="C6" s="2093"/>
      <c r="D6" s="2093"/>
      <c r="E6" s="2093"/>
      <c r="F6" s="2093"/>
      <c r="G6" s="2093"/>
      <c r="H6" s="2093"/>
      <c r="I6" s="2093"/>
    </row>
    <row r="7" spans="1:16" ht="41.25">
      <c r="A7" s="2093"/>
      <c r="B7" s="2093"/>
      <c r="C7" s="2093"/>
      <c r="D7" s="2093"/>
      <c r="E7" s="2093"/>
      <c r="F7" s="2093"/>
      <c r="G7" s="2093"/>
      <c r="H7" s="2093"/>
      <c r="I7" s="2093"/>
    </row>
    <row r="8" spans="1:16">
      <c r="A8" s="596"/>
      <c r="B8" s="596"/>
      <c r="C8" s="596"/>
      <c r="D8" s="596"/>
      <c r="E8" s="596"/>
      <c r="F8" s="596"/>
      <c r="G8" s="596"/>
      <c r="H8" s="596"/>
      <c r="I8" s="596"/>
    </row>
    <row r="9" spans="1:16">
      <c r="A9" s="596"/>
      <c r="B9" s="596"/>
      <c r="C9" s="596"/>
      <c r="D9" s="597"/>
      <c r="E9" s="597"/>
      <c r="F9" s="597"/>
      <c r="G9" s="597"/>
      <c r="H9" s="596"/>
      <c r="I9" s="596"/>
    </row>
    <row r="10" spans="1:16">
      <c r="A10" s="596"/>
      <c r="B10" s="596"/>
      <c r="C10" s="596"/>
      <c r="D10" s="596"/>
      <c r="E10" s="596"/>
      <c r="F10" s="596"/>
      <c r="G10" s="596"/>
      <c r="H10" s="596"/>
      <c r="I10" s="596"/>
    </row>
    <row r="11" spans="1:16">
      <c r="A11" s="596"/>
      <c r="B11" s="596"/>
      <c r="C11" s="596"/>
      <c r="D11" s="596"/>
      <c r="E11" s="596"/>
      <c r="F11" s="596"/>
      <c r="G11" s="596"/>
      <c r="H11" s="596"/>
      <c r="I11" s="596"/>
    </row>
    <row r="12" spans="1:16" ht="60" customHeight="1">
      <c r="A12" s="597"/>
      <c r="B12" s="597"/>
      <c r="C12" s="597"/>
      <c r="D12" s="597"/>
      <c r="E12" s="597"/>
      <c r="F12" s="597"/>
      <c r="G12" s="597"/>
      <c r="H12" s="597"/>
      <c r="I12" s="597"/>
    </row>
    <row r="13" spans="1:16">
      <c r="A13" s="596"/>
      <c r="B13" s="596"/>
      <c r="C13" s="596"/>
      <c r="D13" s="596"/>
      <c r="E13" s="596"/>
      <c r="F13" s="596"/>
      <c r="G13" s="596"/>
      <c r="H13" s="596"/>
      <c r="I13" s="596"/>
    </row>
    <row r="14" spans="1:16">
      <c r="A14" s="596"/>
      <c r="B14" s="596"/>
      <c r="C14" s="596"/>
      <c r="D14" s="596"/>
      <c r="E14" s="596"/>
      <c r="F14" s="596"/>
      <c r="G14" s="596"/>
      <c r="H14" s="596"/>
      <c r="I14" s="596"/>
    </row>
    <row r="15" spans="1:16">
      <c r="A15" s="596"/>
      <c r="B15" s="596"/>
      <c r="C15" s="596"/>
      <c r="D15" s="596"/>
      <c r="E15" s="596"/>
      <c r="F15" s="596"/>
      <c r="G15" s="596"/>
      <c r="H15" s="596"/>
      <c r="I15" s="596"/>
      <c r="P15"/>
    </row>
    <row r="16" spans="1:16">
      <c r="A16" s="596"/>
      <c r="B16" s="596"/>
      <c r="C16" s="596"/>
      <c r="D16" s="596"/>
      <c r="E16" s="596"/>
      <c r="F16" s="596"/>
      <c r="G16" s="596"/>
      <c r="H16" s="596"/>
      <c r="I16" s="596"/>
    </row>
    <row r="17" spans="1:9" ht="41.25">
      <c r="A17" s="596"/>
      <c r="B17" s="598"/>
      <c r="C17" s="598"/>
      <c r="D17" s="598"/>
      <c r="E17" s="596"/>
      <c r="F17" s="596"/>
      <c r="G17" s="598"/>
      <c r="H17" s="598"/>
      <c r="I17" s="598"/>
    </row>
    <row r="18" spans="1:9" ht="3.95" customHeight="1">
      <c r="A18" s="596"/>
      <c r="B18" s="596"/>
      <c r="C18" s="596"/>
      <c r="D18" s="596"/>
      <c r="E18" s="596"/>
      <c r="F18" s="596"/>
      <c r="G18" s="596"/>
      <c r="H18" s="596"/>
      <c r="I18" s="596"/>
    </row>
    <row r="19" spans="1:9" ht="12" customHeight="1">
      <c r="A19" s="596"/>
      <c r="B19" s="596"/>
      <c r="C19" s="596"/>
      <c r="D19" s="596"/>
      <c r="E19" s="596"/>
      <c r="F19" s="596"/>
      <c r="G19" s="596"/>
      <c r="H19" s="596"/>
      <c r="I19" s="596"/>
    </row>
    <row r="20" spans="1:9" ht="12" customHeight="1">
      <c r="A20" s="596"/>
      <c r="B20" s="596"/>
      <c r="C20" s="596"/>
      <c r="D20" s="596"/>
      <c r="E20" s="596"/>
      <c r="F20" s="596"/>
      <c r="G20" s="596"/>
      <c r="H20" s="596"/>
      <c r="I20" s="596"/>
    </row>
    <row r="21" spans="1:9" ht="12" customHeight="1">
      <c r="A21" s="596"/>
      <c r="B21" s="596"/>
      <c r="C21" s="596"/>
      <c r="D21" s="596"/>
      <c r="E21" s="596"/>
      <c r="F21" s="596"/>
      <c r="G21" s="596"/>
      <c r="H21" s="596"/>
      <c r="I21" s="596"/>
    </row>
    <row r="22" spans="1:9" ht="12" customHeight="1">
      <c r="A22" s="596"/>
      <c r="B22" s="596"/>
      <c r="C22" s="596"/>
      <c r="D22" s="596"/>
      <c r="E22" s="596"/>
      <c r="F22" s="596"/>
      <c r="G22" s="596"/>
      <c r="H22" s="596"/>
      <c r="I22" s="596"/>
    </row>
    <row r="23" spans="1:9" ht="12" customHeight="1">
      <c r="A23" s="596"/>
      <c r="B23" s="596"/>
      <c r="C23" s="596"/>
      <c r="D23" s="596"/>
      <c r="E23" s="596"/>
      <c r="F23" s="596"/>
      <c r="G23" s="596"/>
      <c r="H23" s="596"/>
      <c r="I23" s="596"/>
    </row>
    <row r="24" spans="1:9" ht="12" customHeight="1">
      <c r="A24" s="596"/>
      <c r="B24" s="596"/>
      <c r="C24" s="596"/>
      <c r="D24" s="596"/>
      <c r="E24" s="596"/>
      <c r="F24" s="596"/>
      <c r="G24" s="596"/>
      <c r="H24" s="596"/>
      <c r="I24" s="596"/>
    </row>
    <row r="25" spans="1:9" ht="12" customHeight="1">
      <c r="A25" s="596"/>
      <c r="B25" s="596"/>
      <c r="C25" s="596"/>
      <c r="D25" s="596"/>
      <c r="E25" s="596"/>
      <c r="F25" s="596"/>
      <c r="G25" s="596"/>
      <c r="H25" s="596"/>
      <c r="I25" s="596"/>
    </row>
    <row r="26" spans="1:9" ht="12" customHeight="1">
      <c r="A26" s="596"/>
      <c r="B26" s="596"/>
      <c r="C26" s="596"/>
      <c r="D26" s="596"/>
      <c r="E26" s="596"/>
      <c r="F26" s="596"/>
      <c r="G26" s="596"/>
      <c r="H26" s="596"/>
      <c r="I26" s="596"/>
    </row>
    <row r="27" spans="1:9" ht="12" customHeight="1">
      <c r="A27" s="596"/>
      <c r="B27" s="596"/>
      <c r="C27" s="596"/>
      <c r="D27" s="596"/>
      <c r="E27" s="596"/>
      <c r="F27" s="596"/>
      <c r="G27" s="596"/>
      <c r="H27" s="596"/>
      <c r="I27" s="596"/>
    </row>
    <row r="28" spans="1:9" ht="12" customHeight="1">
      <c r="A28" s="596"/>
      <c r="B28" s="596"/>
      <c r="C28" s="596"/>
      <c r="D28" s="596"/>
      <c r="E28" s="596"/>
      <c r="F28" s="596"/>
      <c r="G28" s="596"/>
      <c r="H28" s="596"/>
      <c r="I28" s="596"/>
    </row>
    <row r="29" spans="1:9" ht="42.95" customHeight="1">
      <c r="A29" s="596"/>
      <c r="B29" s="597"/>
      <c r="C29" s="597"/>
      <c r="D29" s="2097"/>
      <c r="E29" s="2097"/>
      <c r="F29" s="2097"/>
      <c r="G29" s="2097"/>
      <c r="H29" s="2097"/>
      <c r="I29" s="596"/>
    </row>
    <row r="30" spans="1:9" ht="50.1" customHeight="1">
      <c r="A30" s="596"/>
      <c r="B30" s="597"/>
      <c r="C30" s="597"/>
      <c r="D30" s="597"/>
      <c r="E30" s="603"/>
      <c r="F30" s="603"/>
      <c r="G30" s="603"/>
      <c r="H30" s="603"/>
      <c r="I30" s="603"/>
    </row>
    <row r="31" spans="1:9" ht="15.75" customHeight="1">
      <c r="A31" s="596"/>
      <c r="B31" s="597"/>
      <c r="C31" s="597"/>
      <c r="D31" s="597"/>
      <c r="E31" s="597"/>
      <c r="F31" s="597"/>
      <c r="G31" s="596"/>
      <c r="H31" s="596"/>
      <c r="I31" s="596"/>
    </row>
    <row r="32" spans="1:9" ht="33">
      <c r="A32" s="596"/>
      <c r="B32" s="597"/>
      <c r="C32" s="597"/>
      <c r="D32" s="597"/>
      <c r="E32" s="597"/>
      <c r="F32" s="597"/>
      <c r="G32" s="596"/>
      <c r="H32" s="601"/>
      <c r="I32" s="602" t="s">
        <v>0</v>
      </c>
    </row>
    <row r="33" spans="1:9" ht="45">
      <c r="A33" s="596"/>
      <c r="B33" s="599"/>
      <c r="C33" s="596"/>
      <c r="D33" s="596"/>
      <c r="E33" s="596"/>
      <c r="F33" s="597"/>
      <c r="G33" s="600"/>
      <c r="H33" s="2094">
        <v>2023</v>
      </c>
      <c r="I33" s="2094"/>
    </row>
    <row r="34" spans="1:9" ht="15.75" customHeight="1">
      <c r="A34" s="599"/>
      <c r="B34" s="596"/>
      <c r="C34" s="596"/>
      <c r="D34" s="596"/>
      <c r="E34" s="596"/>
      <c r="F34" s="596"/>
      <c r="G34" s="596"/>
      <c r="H34" s="596"/>
      <c r="I34" s="596"/>
    </row>
    <row r="35" spans="1:9" ht="15.75" customHeight="1">
      <c r="A35" s="599"/>
      <c r="B35" s="596"/>
      <c r="C35" s="596"/>
      <c r="D35" s="596"/>
      <c r="E35" s="596"/>
      <c r="F35" s="596"/>
      <c r="G35" s="596"/>
      <c r="H35" s="596"/>
      <c r="I35" s="596"/>
    </row>
    <row r="36" spans="1:9" ht="15.75" customHeight="1">
      <c r="A36" s="599"/>
      <c r="B36" s="596"/>
      <c r="C36" s="596"/>
      <c r="D36" s="596"/>
      <c r="E36" s="596"/>
      <c r="F36" s="596"/>
      <c r="G36" s="596"/>
      <c r="H36" s="596"/>
      <c r="I36" s="596"/>
    </row>
    <row r="37" spans="1:9" ht="15.75" customHeight="1">
      <c r="A37" s="599"/>
      <c r="B37" s="596"/>
      <c r="C37" s="596"/>
      <c r="D37" s="596"/>
      <c r="E37" s="596"/>
      <c r="F37" s="596"/>
      <c r="G37" s="596"/>
      <c r="H37" s="596"/>
      <c r="I37" s="596"/>
    </row>
    <row r="38" spans="1:9" ht="30" customHeight="1" thickBot="1">
      <c r="A38" s="596"/>
      <c r="B38" s="596"/>
      <c r="C38" s="596"/>
      <c r="D38" s="596"/>
      <c r="E38" s="596"/>
      <c r="F38" s="596"/>
      <c r="G38" s="596"/>
      <c r="H38" s="596"/>
      <c r="I38" s="596"/>
    </row>
    <row r="39" spans="1:9" ht="15.75" customHeight="1">
      <c r="A39" s="596"/>
      <c r="B39" s="596"/>
      <c r="C39" s="596"/>
      <c r="D39" s="596"/>
      <c r="E39" s="596"/>
      <c r="F39" s="596"/>
      <c r="G39" s="596"/>
      <c r="H39" s="2095">
        <v>45413</v>
      </c>
      <c r="I39" s="2095"/>
    </row>
    <row r="40" spans="1:9">
      <c r="A40" s="596"/>
      <c r="B40" s="596"/>
      <c r="C40" s="596"/>
      <c r="D40" s="596"/>
      <c r="E40" s="596"/>
      <c r="F40" s="597"/>
      <c r="G40" s="597"/>
      <c r="H40" s="2096"/>
      <c r="I40" s="2096"/>
    </row>
  </sheetData>
  <mergeCells count="6">
    <mergeCell ref="A5:I5"/>
    <mergeCell ref="A6:I6"/>
    <mergeCell ref="A7:I7"/>
    <mergeCell ref="H33:I33"/>
    <mergeCell ref="H39:I40"/>
    <mergeCell ref="D29:H29"/>
  </mergeCells>
  <printOptions horizontalCentered="1" verticalCentered="1"/>
  <pageMargins left="0" right="0" top="0.39370078740157483" bottom="0.39370078740157483" header="0" footer="0"/>
  <pageSetup paperSize="9" scale="99"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B1:K56"/>
  <sheetViews>
    <sheetView showGridLines="0" zoomScaleNormal="100" workbookViewId="0">
      <pane ySplit="6" topLeftCell="A7" activePane="bottomLeft" state="frozen"/>
      <selection activeCell="K53" sqref="K7:K53"/>
      <selection pane="bottomLeft" activeCell="H26" sqref="H26"/>
    </sheetView>
  </sheetViews>
  <sheetFormatPr baseColWidth="10" defaultColWidth="9.140625" defaultRowHeight="12.75"/>
  <cols>
    <col min="1" max="1" width="1.5703125" customWidth="1"/>
    <col min="2" max="2" width="3.7109375" style="925" customWidth="1"/>
    <col min="3" max="3" width="0.85546875" style="941" customWidth="1"/>
    <col min="4" max="4" width="25.7109375" customWidth="1"/>
    <col min="5" max="11" width="9.7109375" style="69" customWidth="1"/>
  </cols>
  <sheetData>
    <row r="1" spans="2:11" s="859" customFormat="1" ht="20.100000000000001" customHeight="1">
      <c r="B1" s="942" t="s">
        <v>133</v>
      </c>
      <c r="C1" s="932"/>
      <c r="D1" s="860"/>
      <c r="E1" s="861"/>
      <c r="F1" s="861"/>
      <c r="G1" s="861"/>
      <c r="H1" s="861"/>
      <c r="I1" s="861"/>
      <c r="J1" s="861"/>
      <c r="K1" s="861"/>
    </row>
    <row r="2" spans="2:11" s="88" customFormat="1" ht="20.100000000000001" customHeight="1">
      <c r="C2" s="936"/>
      <c r="D2" s="151"/>
      <c r="E2" s="152"/>
      <c r="F2" s="152"/>
      <c r="G2" s="152"/>
      <c r="H2" s="152"/>
      <c r="I2" s="152"/>
      <c r="J2" s="152"/>
      <c r="K2" s="152"/>
    </row>
    <row r="3" spans="2:11" s="88" customFormat="1" ht="20.100000000000001" customHeight="1">
      <c r="B3" s="943" t="s">
        <v>981</v>
      </c>
      <c r="C3" s="937"/>
      <c r="D3" s="154"/>
      <c r="E3" s="154"/>
      <c r="F3" s="154"/>
      <c r="G3" s="154"/>
      <c r="H3" s="154"/>
      <c r="I3" s="154"/>
      <c r="J3" s="154"/>
      <c r="K3" s="154"/>
    </row>
    <row r="4" spans="2:11" s="88" customFormat="1" ht="20.100000000000001" customHeight="1">
      <c r="B4" s="19" t="s">
        <v>44</v>
      </c>
      <c r="C4" s="938"/>
      <c r="D4" s="155"/>
      <c r="E4" s="156"/>
      <c r="F4" s="156"/>
      <c r="G4" s="156"/>
      <c r="H4" s="156"/>
      <c r="I4" s="156"/>
      <c r="J4" s="156"/>
      <c r="K4" s="156"/>
    </row>
    <row r="5" spans="2:11" s="82" customFormat="1" ht="50.1" customHeight="1">
      <c r="B5" s="2107"/>
      <c r="C5" s="2107"/>
      <c r="D5" s="2107"/>
      <c r="E5" s="129" t="s">
        <v>78</v>
      </c>
      <c r="F5" s="129" t="s">
        <v>79</v>
      </c>
      <c r="G5" s="130" t="s">
        <v>80</v>
      </c>
      <c r="H5" s="131" t="s">
        <v>81</v>
      </c>
      <c r="I5" s="132" t="s">
        <v>82</v>
      </c>
      <c r="J5" s="133" t="s">
        <v>83</v>
      </c>
      <c r="K5" s="129" t="s">
        <v>84</v>
      </c>
    </row>
    <row r="6" spans="2:11" s="88" customFormat="1" ht="5.0999999999999996" customHeight="1">
      <c r="B6" s="933"/>
      <c r="C6" s="939"/>
      <c r="D6" s="157"/>
      <c r="E6" s="158"/>
      <c r="F6" s="158"/>
      <c r="G6" s="159"/>
      <c r="H6" s="160"/>
      <c r="I6" s="159"/>
      <c r="J6" s="159"/>
      <c r="K6" s="158"/>
    </row>
    <row r="7" spans="2:11" s="88" customFormat="1" ht="12.75" customHeight="1">
      <c r="B7" s="934" t="s">
        <v>134</v>
      </c>
      <c r="C7" s="934" t="s">
        <v>354</v>
      </c>
      <c r="D7" s="161" t="s">
        <v>135</v>
      </c>
      <c r="E7" s="162">
        <v>382</v>
      </c>
      <c r="F7" s="163">
        <v>38</v>
      </c>
      <c r="G7" s="164">
        <v>211</v>
      </c>
      <c r="H7" s="165">
        <v>41</v>
      </c>
      <c r="I7" s="164">
        <v>209</v>
      </c>
      <c r="J7" s="166">
        <v>297</v>
      </c>
      <c r="K7" s="167">
        <v>506</v>
      </c>
    </row>
    <row r="8" spans="2:11" s="88" customFormat="1" ht="12.75" customHeight="1">
      <c r="B8" s="935" t="s">
        <v>136</v>
      </c>
      <c r="C8" s="935" t="s">
        <v>354</v>
      </c>
      <c r="D8" s="168" t="s">
        <v>137</v>
      </c>
      <c r="E8" s="169">
        <v>253</v>
      </c>
      <c r="F8" s="170">
        <v>29</v>
      </c>
      <c r="G8" s="171">
        <v>152</v>
      </c>
      <c r="H8" s="172">
        <v>30</v>
      </c>
      <c r="I8" s="171">
        <v>151</v>
      </c>
      <c r="J8" s="173">
        <v>173</v>
      </c>
      <c r="K8" s="174">
        <v>324</v>
      </c>
    </row>
    <row r="9" spans="2:11" s="88" customFormat="1" ht="12.75" customHeight="1">
      <c r="B9" s="934" t="s">
        <v>138</v>
      </c>
      <c r="C9" s="934" t="s">
        <v>354</v>
      </c>
      <c r="D9" s="161" t="s">
        <v>139</v>
      </c>
      <c r="E9" s="162">
        <v>235</v>
      </c>
      <c r="F9" s="163">
        <v>19</v>
      </c>
      <c r="G9" s="164">
        <v>153</v>
      </c>
      <c r="H9" s="165">
        <v>20</v>
      </c>
      <c r="I9" s="164">
        <v>153</v>
      </c>
      <c r="J9" s="166">
        <v>147</v>
      </c>
      <c r="K9" s="167">
        <v>300</v>
      </c>
    </row>
    <row r="10" spans="2:11" s="88" customFormat="1" ht="12.75" customHeight="1">
      <c r="B10" s="935" t="s">
        <v>140</v>
      </c>
      <c r="C10" s="935" t="s">
        <v>354</v>
      </c>
      <c r="D10" s="168" t="s">
        <v>141</v>
      </c>
      <c r="E10" s="169">
        <v>193</v>
      </c>
      <c r="F10" s="170">
        <v>12</v>
      </c>
      <c r="G10" s="171">
        <v>114</v>
      </c>
      <c r="H10" s="172">
        <v>14</v>
      </c>
      <c r="I10" s="171">
        <v>111</v>
      </c>
      <c r="J10" s="173">
        <v>116</v>
      </c>
      <c r="K10" s="174">
        <v>227</v>
      </c>
    </row>
    <row r="11" spans="2:11" s="88" customFormat="1" ht="12.75" customHeight="1">
      <c r="B11" s="934" t="s">
        <v>142</v>
      </c>
      <c r="C11" s="934" t="s">
        <v>354</v>
      </c>
      <c r="D11" s="161" t="s">
        <v>143</v>
      </c>
      <c r="E11" s="162">
        <v>201</v>
      </c>
      <c r="F11" s="163">
        <v>12</v>
      </c>
      <c r="G11" s="164">
        <v>83</v>
      </c>
      <c r="H11" s="165">
        <v>13</v>
      </c>
      <c r="I11" s="164">
        <v>83</v>
      </c>
      <c r="J11" s="166">
        <v>180</v>
      </c>
      <c r="K11" s="167">
        <v>263</v>
      </c>
    </row>
    <row r="12" spans="2:11" s="88" customFormat="1" ht="12.75" customHeight="1">
      <c r="B12" s="935" t="s">
        <v>144</v>
      </c>
      <c r="C12" s="935" t="s">
        <v>354</v>
      </c>
      <c r="D12" s="168" t="s">
        <v>145</v>
      </c>
      <c r="E12" s="169">
        <v>835</v>
      </c>
      <c r="F12" s="170">
        <v>51</v>
      </c>
      <c r="G12" s="171">
        <v>373</v>
      </c>
      <c r="H12" s="172">
        <v>54</v>
      </c>
      <c r="I12" s="171">
        <v>354</v>
      </c>
      <c r="J12" s="173">
        <v>668</v>
      </c>
      <c r="K12" s="174">
        <v>1022</v>
      </c>
    </row>
    <row r="13" spans="2:11" s="88" customFormat="1" ht="12.75" customHeight="1">
      <c r="B13" s="934" t="s">
        <v>146</v>
      </c>
      <c r="C13" s="934" t="s">
        <v>354</v>
      </c>
      <c r="D13" s="161" t="s">
        <v>147</v>
      </c>
      <c r="E13" s="162">
        <v>276</v>
      </c>
      <c r="F13" s="163">
        <v>25</v>
      </c>
      <c r="G13" s="164">
        <v>145</v>
      </c>
      <c r="H13" s="165">
        <v>26</v>
      </c>
      <c r="I13" s="164">
        <v>133</v>
      </c>
      <c r="J13" s="166">
        <v>198</v>
      </c>
      <c r="K13" s="167">
        <v>331</v>
      </c>
    </row>
    <row r="14" spans="2:11" s="88" customFormat="1" ht="12.75" customHeight="1">
      <c r="B14" s="935" t="s">
        <v>148</v>
      </c>
      <c r="C14" s="935" t="s">
        <v>354</v>
      </c>
      <c r="D14" s="168" t="s">
        <v>149</v>
      </c>
      <c r="E14" s="169">
        <v>106</v>
      </c>
      <c r="F14" s="170">
        <v>16</v>
      </c>
      <c r="G14" s="171">
        <v>72</v>
      </c>
      <c r="H14" s="172">
        <v>19</v>
      </c>
      <c r="I14" s="171">
        <v>63</v>
      </c>
      <c r="J14" s="173">
        <v>57</v>
      </c>
      <c r="K14" s="174">
        <v>120</v>
      </c>
    </row>
    <row r="15" spans="2:11" s="88" customFormat="1" ht="12.75" customHeight="1">
      <c r="B15" s="934" t="s">
        <v>150</v>
      </c>
      <c r="C15" s="934" t="s">
        <v>354</v>
      </c>
      <c r="D15" s="161" t="s">
        <v>151</v>
      </c>
      <c r="E15" s="162">
        <v>127</v>
      </c>
      <c r="F15" s="163">
        <v>8</v>
      </c>
      <c r="G15" s="164">
        <v>58</v>
      </c>
      <c r="H15" s="165">
        <v>8</v>
      </c>
      <c r="I15" s="164">
        <v>58</v>
      </c>
      <c r="J15" s="166">
        <v>106</v>
      </c>
      <c r="K15" s="167">
        <v>164</v>
      </c>
    </row>
    <row r="16" spans="2:11" s="88" customFormat="1" ht="12.75" customHeight="1">
      <c r="B16" s="935" t="s">
        <v>152</v>
      </c>
      <c r="C16" s="935" t="s">
        <v>354</v>
      </c>
      <c r="D16" s="168" t="s">
        <v>153</v>
      </c>
      <c r="E16" s="169">
        <v>383</v>
      </c>
      <c r="F16" s="170">
        <v>31</v>
      </c>
      <c r="G16" s="171">
        <v>125</v>
      </c>
      <c r="H16" s="172">
        <v>36</v>
      </c>
      <c r="I16" s="171">
        <v>109</v>
      </c>
      <c r="J16" s="173">
        <v>372</v>
      </c>
      <c r="K16" s="174">
        <v>481</v>
      </c>
    </row>
    <row r="17" spans="2:11" s="88" customFormat="1" ht="12.75" customHeight="1">
      <c r="B17" s="934" t="s">
        <v>154</v>
      </c>
      <c r="C17" s="934" t="s">
        <v>354</v>
      </c>
      <c r="D17" s="161" t="s">
        <v>155</v>
      </c>
      <c r="E17" s="162">
        <v>361</v>
      </c>
      <c r="F17" s="163">
        <v>29</v>
      </c>
      <c r="G17" s="164">
        <v>197</v>
      </c>
      <c r="H17" s="165">
        <v>30</v>
      </c>
      <c r="I17" s="164">
        <v>201</v>
      </c>
      <c r="J17" s="166">
        <v>282</v>
      </c>
      <c r="K17" s="167">
        <v>483</v>
      </c>
    </row>
    <row r="18" spans="2:11" s="88" customFormat="1" ht="12.75" customHeight="1">
      <c r="B18" s="935" t="s">
        <v>156</v>
      </c>
      <c r="C18" s="935" t="s">
        <v>354</v>
      </c>
      <c r="D18" s="168" t="s">
        <v>157</v>
      </c>
      <c r="E18" s="169">
        <v>191</v>
      </c>
      <c r="F18" s="170">
        <v>17</v>
      </c>
      <c r="G18" s="171">
        <v>122</v>
      </c>
      <c r="H18" s="172">
        <v>18</v>
      </c>
      <c r="I18" s="171">
        <v>132</v>
      </c>
      <c r="J18" s="173">
        <v>137</v>
      </c>
      <c r="K18" s="174">
        <v>269</v>
      </c>
    </row>
    <row r="19" spans="2:11" s="88" customFormat="1" ht="12.75" customHeight="1">
      <c r="B19" s="934" t="s">
        <v>158</v>
      </c>
      <c r="C19" s="934" t="s">
        <v>354</v>
      </c>
      <c r="D19" s="161" t="s">
        <v>159</v>
      </c>
      <c r="E19" s="162">
        <v>2057</v>
      </c>
      <c r="F19" s="163">
        <v>86</v>
      </c>
      <c r="G19" s="164">
        <v>705</v>
      </c>
      <c r="H19" s="165">
        <v>89</v>
      </c>
      <c r="I19" s="164">
        <v>726</v>
      </c>
      <c r="J19" s="166">
        <v>2257</v>
      </c>
      <c r="K19" s="167">
        <v>2983</v>
      </c>
    </row>
    <row r="20" spans="2:11" s="88" customFormat="1" ht="12.75" customHeight="1">
      <c r="B20" s="935" t="s">
        <v>160</v>
      </c>
      <c r="C20" s="935" t="s">
        <v>354</v>
      </c>
      <c r="D20" s="168" t="s">
        <v>161</v>
      </c>
      <c r="E20" s="169">
        <v>482</v>
      </c>
      <c r="F20" s="170">
        <v>29</v>
      </c>
      <c r="G20" s="171">
        <v>220</v>
      </c>
      <c r="H20" s="172">
        <v>33</v>
      </c>
      <c r="I20" s="171">
        <v>211</v>
      </c>
      <c r="J20" s="173">
        <v>394</v>
      </c>
      <c r="K20" s="174">
        <v>605</v>
      </c>
    </row>
    <row r="21" spans="2:11" s="88" customFormat="1" ht="12.75" customHeight="1">
      <c r="B21" s="934" t="s">
        <v>162</v>
      </c>
      <c r="C21" s="934" t="s">
        <v>354</v>
      </c>
      <c r="D21" s="161" t="s">
        <v>163</v>
      </c>
      <c r="E21" s="162">
        <v>168</v>
      </c>
      <c r="F21" s="163">
        <v>6</v>
      </c>
      <c r="G21" s="164">
        <v>73</v>
      </c>
      <c r="H21" s="165">
        <v>6</v>
      </c>
      <c r="I21" s="164">
        <v>75</v>
      </c>
      <c r="J21" s="166">
        <v>120</v>
      </c>
      <c r="K21" s="167">
        <v>195</v>
      </c>
    </row>
    <row r="22" spans="2:11" s="88" customFormat="1" ht="12.75" customHeight="1">
      <c r="B22" s="935" t="s">
        <v>164</v>
      </c>
      <c r="C22" s="935" t="s">
        <v>354</v>
      </c>
      <c r="D22" s="168" t="s">
        <v>165</v>
      </c>
      <c r="E22" s="169">
        <v>128</v>
      </c>
      <c r="F22" s="170">
        <v>22</v>
      </c>
      <c r="G22" s="171">
        <v>105</v>
      </c>
      <c r="H22" s="172">
        <v>24</v>
      </c>
      <c r="I22" s="171">
        <v>100</v>
      </c>
      <c r="J22" s="173">
        <v>42</v>
      </c>
      <c r="K22" s="174">
        <v>142</v>
      </c>
    </row>
    <row r="23" spans="2:11" s="88" customFormat="1" ht="12.75" customHeight="1">
      <c r="B23" s="934" t="s">
        <v>166</v>
      </c>
      <c r="C23" s="934" t="s">
        <v>354</v>
      </c>
      <c r="D23" s="161" t="s">
        <v>167</v>
      </c>
      <c r="E23" s="162">
        <v>414</v>
      </c>
      <c r="F23" s="163">
        <v>43</v>
      </c>
      <c r="G23" s="164">
        <v>216</v>
      </c>
      <c r="H23" s="165">
        <v>47</v>
      </c>
      <c r="I23" s="164">
        <v>204</v>
      </c>
      <c r="J23" s="166">
        <v>337</v>
      </c>
      <c r="K23" s="167">
        <v>541</v>
      </c>
    </row>
    <row r="24" spans="2:11" s="88" customFormat="1" ht="12.75" customHeight="1">
      <c r="B24" s="935" t="s">
        <v>168</v>
      </c>
      <c r="C24" s="935" t="s">
        <v>354</v>
      </c>
      <c r="D24" s="168" t="s">
        <v>169</v>
      </c>
      <c r="E24" s="169">
        <v>177</v>
      </c>
      <c r="F24" s="170">
        <v>39</v>
      </c>
      <c r="G24" s="171">
        <v>121</v>
      </c>
      <c r="H24" s="172">
        <v>41</v>
      </c>
      <c r="I24" s="171">
        <v>96</v>
      </c>
      <c r="J24" s="173">
        <v>109</v>
      </c>
      <c r="K24" s="174">
        <v>205</v>
      </c>
    </row>
    <row r="25" spans="2:11" s="88" customFormat="1" ht="12.75" customHeight="1">
      <c r="B25" s="934" t="s">
        <v>170</v>
      </c>
      <c r="C25" s="934" t="s">
        <v>354</v>
      </c>
      <c r="D25" s="161" t="s">
        <v>171</v>
      </c>
      <c r="E25" s="162">
        <v>203</v>
      </c>
      <c r="F25" s="163">
        <v>15</v>
      </c>
      <c r="G25" s="164">
        <v>100</v>
      </c>
      <c r="H25" s="165">
        <v>15</v>
      </c>
      <c r="I25" s="164">
        <v>101</v>
      </c>
      <c r="J25" s="166">
        <v>152</v>
      </c>
      <c r="K25" s="167">
        <v>253</v>
      </c>
    </row>
    <row r="26" spans="2:11" s="88" customFormat="1" ht="12.75" customHeight="1">
      <c r="B26" s="935" t="s">
        <v>172</v>
      </c>
      <c r="C26" s="935" t="s">
        <v>354</v>
      </c>
      <c r="D26" s="168" t="s">
        <v>173</v>
      </c>
      <c r="E26" s="169">
        <v>286</v>
      </c>
      <c r="F26" s="170">
        <v>10</v>
      </c>
      <c r="G26" s="171">
        <v>94</v>
      </c>
      <c r="H26" s="172">
        <v>10</v>
      </c>
      <c r="I26" s="171">
        <v>96</v>
      </c>
      <c r="J26" s="173">
        <v>266</v>
      </c>
      <c r="K26" s="174">
        <v>362</v>
      </c>
    </row>
    <row r="27" spans="2:11" s="88" customFormat="1" ht="12.75" customHeight="1">
      <c r="B27" s="934" t="s">
        <v>174</v>
      </c>
      <c r="C27" s="934" t="s">
        <v>354</v>
      </c>
      <c r="D27" s="161" t="s">
        <v>175</v>
      </c>
      <c r="E27" s="162">
        <v>346</v>
      </c>
      <c r="F27" s="163">
        <v>20</v>
      </c>
      <c r="G27" s="164">
        <v>137</v>
      </c>
      <c r="H27" s="165">
        <v>22</v>
      </c>
      <c r="I27" s="164">
        <v>134</v>
      </c>
      <c r="J27" s="166">
        <v>332</v>
      </c>
      <c r="K27" s="167">
        <v>466</v>
      </c>
    </row>
    <row r="28" spans="2:11" s="88" customFormat="1" ht="12.75" customHeight="1">
      <c r="B28" s="935" t="s">
        <v>176</v>
      </c>
      <c r="C28" s="935" t="s">
        <v>354</v>
      </c>
      <c r="D28" s="168" t="s">
        <v>177</v>
      </c>
      <c r="E28" s="169">
        <v>242</v>
      </c>
      <c r="F28" s="170">
        <v>22</v>
      </c>
      <c r="G28" s="171">
        <v>140</v>
      </c>
      <c r="H28" s="172">
        <v>23</v>
      </c>
      <c r="I28" s="171">
        <v>133</v>
      </c>
      <c r="J28" s="173">
        <v>204</v>
      </c>
      <c r="K28" s="174">
        <v>337</v>
      </c>
    </row>
    <row r="29" spans="2:11" s="88" customFormat="1" ht="12.75" customHeight="1">
      <c r="B29" s="934" t="s">
        <v>178</v>
      </c>
      <c r="C29" s="934" t="s">
        <v>354</v>
      </c>
      <c r="D29" s="161" t="s">
        <v>179</v>
      </c>
      <c r="E29" s="162">
        <v>511</v>
      </c>
      <c r="F29" s="163">
        <v>49</v>
      </c>
      <c r="G29" s="164">
        <v>299</v>
      </c>
      <c r="H29" s="165">
        <v>51</v>
      </c>
      <c r="I29" s="164">
        <v>286</v>
      </c>
      <c r="J29" s="166">
        <v>367</v>
      </c>
      <c r="K29" s="167">
        <v>653</v>
      </c>
    </row>
    <row r="30" spans="2:11" s="88" customFormat="1" ht="12.75" customHeight="1">
      <c r="B30" s="935" t="s">
        <v>180</v>
      </c>
      <c r="C30" s="935" t="s">
        <v>354</v>
      </c>
      <c r="D30" s="168" t="s">
        <v>181</v>
      </c>
      <c r="E30" s="169">
        <v>44</v>
      </c>
      <c r="F30" s="170">
        <v>11</v>
      </c>
      <c r="G30" s="171">
        <v>33</v>
      </c>
      <c r="H30" s="172">
        <v>12</v>
      </c>
      <c r="I30" s="171">
        <v>25</v>
      </c>
      <c r="J30" s="173">
        <v>24</v>
      </c>
      <c r="K30" s="174">
        <v>49</v>
      </c>
    </row>
    <row r="31" spans="2:11" s="88" customFormat="1" ht="12.75" customHeight="1">
      <c r="B31" s="934" t="s">
        <v>182</v>
      </c>
      <c r="C31" s="934" t="s">
        <v>354</v>
      </c>
      <c r="D31" s="161" t="s">
        <v>183</v>
      </c>
      <c r="E31" s="162">
        <v>196</v>
      </c>
      <c r="F31" s="163">
        <v>31</v>
      </c>
      <c r="G31" s="164">
        <v>156</v>
      </c>
      <c r="H31" s="165">
        <v>31</v>
      </c>
      <c r="I31" s="164">
        <v>150</v>
      </c>
      <c r="J31" s="166">
        <v>98</v>
      </c>
      <c r="K31" s="167">
        <v>248</v>
      </c>
    </row>
    <row r="32" spans="2:11" s="88" customFormat="1" ht="12.75" customHeight="1">
      <c r="B32" s="935" t="s">
        <v>184</v>
      </c>
      <c r="C32" s="935" t="s">
        <v>354</v>
      </c>
      <c r="D32" s="168" t="s">
        <v>185</v>
      </c>
      <c r="E32" s="169">
        <v>376</v>
      </c>
      <c r="F32" s="170">
        <v>26</v>
      </c>
      <c r="G32" s="171">
        <v>167</v>
      </c>
      <c r="H32" s="172">
        <v>26</v>
      </c>
      <c r="I32" s="171">
        <v>167</v>
      </c>
      <c r="J32" s="173">
        <v>338</v>
      </c>
      <c r="K32" s="174">
        <v>505</v>
      </c>
    </row>
    <row r="33" spans="2:11" s="88" customFormat="1" ht="12.75" customHeight="1">
      <c r="B33" s="934" t="s">
        <v>186</v>
      </c>
      <c r="C33" s="934" t="s">
        <v>354</v>
      </c>
      <c r="D33" s="161" t="s">
        <v>187</v>
      </c>
      <c r="E33" s="162">
        <v>293</v>
      </c>
      <c r="F33" s="163">
        <v>25</v>
      </c>
      <c r="G33" s="164">
        <v>182</v>
      </c>
      <c r="H33" s="165">
        <v>27</v>
      </c>
      <c r="I33" s="164">
        <v>186</v>
      </c>
      <c r="J33" s="166">
        <v>226</v>
      </c>
      <c r="K33" s="167">
        <v>412</v>
      </c>
    </row>
    <row r="34" spans="2:11" s="88" customFormat="1" ht="12.75" customHeight="1">
      <c r="B34" s="935" t="s">
        <v>188</v>
      </c>
      <c r="C34" s="935" t="s">
        <v>354</v>
      </c>
      <c r="D34" s="168" t="s">
        <v>189</v>
      </c>
      <c r="E34" s="169">
        <v>450</v>
      </c>
      <c r="F34" s="170">
        <v>33</v>
      </c>
      <c r="G34" s="171">
        <v>180</v>
      </c>
      <c r="H34" s="172">
        <v>33</v>
      </c>
      <c r="I34" s="171">
        <v>174</v>
      </c>
      <c r="J34" s="173">
        <v>395</v>
      </c>
      <c r="K34" s="174">
        <v>569</v>
      </c>
    </row>
    <row r="35" spans="2:11" s="88" customFormat="1" ht="12.75" customHeight="1">
      <c r="B35" s="934" t="s">
        <v>190</v>
      </c>
      <c r="C35" s="934" t="s">
        <v>354</v>
      </c>
      <c r="D35" s="161" t="s">
        <v>191</v>
      </c>
      <c r="E35" s="162">
        <v>280</v>
      </c>
      <c r="F35" s="163">
        <v>23</v>
      </c>
      <c r="G35" s="164">
        <v>152</v>
      </c>
      <c r="H35" s="165">
        <v>26</v>
      </c>
      <c r="I35" s="164">
        <v>160</v>
      </c>
      <c r="J35" s="166">
        <v>217</v>
      </c>
      <c r="K35" s="167">
        <v>377</v>
      </c>
    </row>
    <row r="36" spans="2:11" s="88" customFormat="1" ht="12.75" customHeight="1">
      <c r="B36" s="935" t="s">
        <v>192</v>
      </c>
      <c r="C36" s="935" t="s">
        <v>354</v>
      </c>
      <c r="D36" s="168" t="s">
        <v>193</v>
      </c>
      <c r="E36" s="169">
        <v>711</v>
      </c>
      <c r="F36" s="170">
        <v>41</v>
      </c>
      <c r="G36" s="171">
        <v>293</v>
      </c>
      <c r="H36" s="172">
        <v>44</v>
      </c>
      <c r="I36" s="171">
        <v>288</v>
      </c>
      <c r="J36" s="173">
        <v>592</v>
      </c>
      <c r="K36" s="174">
        <v>880</v>
      </c>
    </row>
    <row r="37" spans="2:11" s="88" customFormat="1" ht="12.75" customHeight="1">
      <c r="B37" s="934" t="s">
        <v>194</v>
      </c>
      <c r="C37" s="934" t="s">
        <v>354</v>
      </c>
      <c r="D37" s="161" t="s">
        <v>195</v>
      </c>
      <c r="E37" s="162">
        <v>429</v>
      </c>
      <c r="F37" s="163">
        <v>50</v>
      </c>
      <c r="G37" s="164">
        <v>291</v>
      </c>
      <c r="H37" s="165">
        <v>56</v>
      </c>
      <c r="I37" s="164">
        <v>282</v>
      </c>
      <c r="J37" s="166">
        <v>272</v>
      </c>
      <c r="K37" s="167">
        <v>554</v>
      </c>
    </row>
    <row r="38" spans="2:11" s="88" customFormat="1" ht="12.75" customHeight="1">
      <c r="B38" s="935" t="s">
        <v>196</v>
      </c>
      <c r="C38" s="935" t="s">
        <v>354</v>
      </c>
      <c r="D38" s="168" t="s">
        <v>197</v>
      </c>
      <c r="E38" s="169">
        <v>535</v>
      </c>
      <c r="F38" s="170">
        <v>48</v>
      </c>
      <c r="G38" s="171">
        <v>304</v>
      </c>
      <c r="H38" s="172">
        <v>50</v>
      </c>
      <c r="I38" s="171">
        <v>290</v>
      </c>
      <c r="J38" s="173">
        <v>364</v>
      </c>
      <c r="K38" s="174">
        <v>654</v>
      </c>
    </row>
    <row r="39" spans="2:11" s="88" customFormat="1" ht="12.75" customHeight="1">
      <c r="B39" s="934" t="s">
        <v>198</v>
      </c>
      <c r="C39" s="934" t="s">
        <v>354</v>
      </c>
      <c r="D39" s="161" t="s">
        <v>199</v>
      </c>
      <c r="E39" s="162">
        <v>126</v>
      </c>
      <c r="F39" s="163">
        <v>12</v>
      </c>
      <c r="G39" s="164">
        <v>89</v>
      </c>
      <c r="H39" s="165">
        <v>13</v>
      </c>
      <c r="I39" s="164">
        <v>90</v>
      </c>
      <c r="J39" s="166">
        <v>65</v>
      </c>
      <c r="K39" s="167">
        <v>155</v>
      </c>
    </row>
    <row r="40" spans="2:11" s="88" customFormat="1" ht="12.75" customHeight="1">
      <c r="B40" s="935" t="s">
        <v>200</v>
      </c>
      <c r="C40" s="935" t="s">
        <v>354</v>
      </c>
      <c r="D40" s="168" t="s">
        <v>201</v>
      </c>
      <c r="E40" s="169">
        <v>1189</v>
      </c>
      <c r="F40" s="170">
        <v>67</v>
      </c>
      <c r="G40" s="171">
        <v>411</v>
      </c>
      <c r="H40" s="172">
        <v>70</v>
      </c>
      <c r="I40" s="171">
        <v>409</v>
      </c>
      <c r="J40" s="173">
        <v>1151</v>
      </c>
      <c r="K40" s="174">
        <v>1560</v>
      </c>
    </row>
    <row r="41" spans="2:11" s="88" customFormat="1" ht="12.75" customHeight="1">
      <c r="B41" s="934" t="s">
        <v>202</v>
      </c>
      <c r="C41" s="934" t="s">
        <v>354</v>
      </c>
      <c r="D41" s="161" t="s">
        <v>203</v>
      </c>
      <c r="E41" s="162">
        <v>659</v>
      </c>
      <c r="F41" s="163">
        <v>69</v>
      </c>
      <c r="G41" s="164">
        <v>397</v>
      </c>
      <c r="H41" s="165">
        <v>71</v>
      </c>
      <c r="I41" s="164">
        <v>382</v>
      </c>
      <c r="J41" s="166">
        <v>450</v>
      </c>
      <c r="K41" s="167">
        <v>832</v>
      </c>
    </row>
    <row r="42" spans="2:11" s="88" customFormat="1" ht="12.75" customHeight="1">
      <c r="B42" s="935" t="s">
        <v>204</v>
      </c>
      <c r="C42" s="935" t="s">
        <v>354</v>
      </c>
      <c r="D42" s="168" t="s">
        <v>205</v>
      </c>
      <c r="E42" s="169">
        <v>731</v>
      </c>
      <c r="F42" s="170">
        <v>41</v>
      </c>
      <c r="G42" s="171">
        <v>254</v>
      </c>
      <c r="H42" s="172">
        <v>42</v>
      </c>
      <c r="I42" s="171">
        <v>245</v>
      </c>
      <c r="J42" s="173">
        <v>629</v>
      </c>
      <c r="K42" s="174">
        <v>874</v>
      </c>
    </row>
    <row r="43" spans="2:11" s="88" customFormat="1" ht="12.75" customHeight="1">
      <c r="B43" s="934" t="s">
        <v>206</v>
      </c>
      <c r="C43" s="934" t="s">
        <v>354</v>
      </c>
      <c r="D43" s="161" t="s">
        <v>207</v>
      </c>
      <c r="E43" s="162">
        <v>115</v>
      </c>
      <c r="F43" s="163">
        <v>22</v>
      </c>
      <c r="G43" s="164">
        <v>76</v>
      </c>
      <c r="H43" s="165">
        <v>23</v>
      </c>
      <c r="I43" s="164">
        <v>66</v>
      </c>
      <c r="J43" s="166">
        <v>64</v>
      </c>
      <c r="K43" s="167">
        <v>130</v>
      </c>
    </row>
    <row r="44" spans="2:11" s="88" customFormat="1" ht="12.75" customHeight="1">
      <c r="B44" s="935" t="s">
        <v>208</v>
      </c>
      <c r="C44" s="935" t="s">
        <v>354</v>
      </c>
      <c r="D44" s="168" t="s">
        <v>209</v>
      </c>
      <c r="E44" s="169">
        <v>585</v>
      </c>
      <c r="F44" s="170">
        <v>38</v>
      </c>
      <c r="G44" s="171">
        <v>138</v>
      </c>
      <c r="H44" s="172">
        <v>39</v>
      </c>
      <c r="I44" s="171">
        <v>135</v>
      </c>
      <c r="J44" s="173">
        <v>591</v>
      </c>
      <c r="K44" s="174">
        <v>726</v>
      </c>
    </row>
    <row r="45" spans="2:11" s="88" customFormat="1" ht="12.75" customHeight="1">
      <c r="B45" s="934" t="s">
        <v>210</v>
      </c>
      <c r="C45" s="934" t="s">
        <v>354</v>
      </c>
      <c r="D45" s="161" t="s">
        <v>211</v>
      </c>
      <c r="E45" s="162">
        <v>652</v>
      </c>
      <c r="F45" s="163">
        <v>46</v>
      </c>
      <c r="G45" s="164">
        <v>347</v>
      </c>
      <c r="H45" s="165">
        <v>52</v>
      </c>
      <c r="I45" s="164">
        <v>366</v>
      </c>
      <c r="J45" s="166">
        <v>532</v>
      </c>
      <c r="K45" s="167">
        <v>898</v>
      </c>
    </row>
    <row r="46" spans="2:11" s="88" customFormat="1" ht="12.75" customHeight="1">
      <c r="B46" s="935" t="s">
        <v>212</v>
      </c>
      <c r="C46" s="935" t="s">
        <v>354</v>
      </c>
      <c r="D46" s="168" t="s">
        <v>213</v>
      </c>
      <c r="E46" s="169">
        <v>157</v>
      </c>
      <c r="F46" s="170">
        <v>29</v>
      </c>
      <c r="G46" s="171">
        <v>122</v>
      </c>
      <c r="H46" s="172">
        <v>31</v>
      </c>
      <c r="I46" s="171">
        <v>117</v>
      </c>
      <c r="J46" s="173">
        <v>85</v>
      </c>
      <c r="K46" s="174">
        <v>202</v>
      </c>
    </row>
    <row r="47" spans="2:11" s="88" customFormat="1" ht="12.75" customHeight="1">
      <c r="B47" s="934" t="s">
        <v>214</v>
      </c>
      <c r="C47" s="934" t="s">
        <v>354</v>
      </c>
      <c r="D47" s="161" t="s">
        <v>215</v>
      </c>
      <c r="E47" s="162">
        <v>170</v>
      </c>
      <c r="F47" s="163">
        <v>28</v>
      </c>
      <c r="G47" s="164">
        <v>138</v>
      </c>
      <c r="H47" s="165">
        <v>29</v>
      </c>
      <c r="I47" s="164">
        <v>127</v>
      </c>
      <c r="J47" s="166">
        <v>92</v>
      </c>
      <c r="K47" s="167">
        <v>219</v>
      </c>
    </row>
    <row r="48" spans="2:11" s="88" customFormat="1" ht="12.75" customHeight="1">
      <c r="B48" s="935" t="s">
        <v>216</v>
      </c>
      <c r="C48" s="935" t="s">
        <v>354</v>
      </c>
      <c r="D48" s="168" t="s">
        <v>217</v>
      </c>
      <c r="E48" s="169">
        <v>210</v>
      </c>
      <c r="F48" s="170">
        <v>16</v>
      </c>
      <c r="G48" s="171">
        <v>129</v>
      </c>
      <c r="H48" s="172">
        <v>17</v>
      </c>
      <c r="I48" s="171">
        <v>125</v>
      </c>
      <c r="J48" s="173">
        <v>140</v>
      </c>
      <c r="K48" s="174">
        <v>265</v>
      </c>
    </row>
    <row r="49" spans="2:11" s="88" customFormat="1" ht="12.75" customHeight="1">
      <c r="B49" s="934" t="s">
        <v>218</v>
      </c>
      <c r="C49" s="934" t="s">
        <v>354</v>
      </c>
      <c r="D49" s="161" t="s">
        <v>219</v>
      </c>
      <c r="E49" s="162">
        <v>379</v>
      </c>
      <c r="F49" s="163">
        <v>28</v>
      </c>
      <c r="G49" s="164">
        <v>213</v>
      </c>
      <c r="H49" s="165">
        <v>31</v>
      </c>
      <c r="I49" s="164">
        <v>205</v>
      </c>
      <c r="J49" s="166">
        <v>296</v>
      </c>
      <c r="K49" s="167">
        <v>501</v>
      </c>
    </row>
    <row r="50" spans="2:11" s="88" customFormat="1" ht="12.75" customHeight="1">
      <c r="B50" s="935" t="s">
        <v>220</v>
      </c>
      <c r="C50" s="935" t="s">
        <v>354</v>
      </c>
      <c r="D50" s="168" t="s">
        <v>221</v>
      </c>
      <c r="E50" s="169">
        <v>213</v>
      </c>
      <c r="F50" s="170">
        <v>17</v>
      </c>
      <c r="G50" s="171">
        <v>111</v>
      </c>
      <c r="H50" s="172">
        <v>18</v>
      </c>
      <c r="I50" s="171">
        <v>111</v>
      </c>
      <c r="J50" s="173">
        <v>163</v>
      </c>
      <c r="K50" s="174">
        <v>274</v>
      </c>
    </row>
    <row r="51" spans="2:11" s="88" customFormat="1" ht="12.75" customHeight="1">
      <c r="B51" s="934" t="s">
        <v>222</v>
      </c>
      <c r="C51" s="934" t="s">
        <v>354</v>
      </c>
      <c r="D51" s="161" t="s">
        <v>223</v>
      </c>
      <c r="E51" s="162">
        <v>688</v>
      </c>
      <c r="F51" s="163">
        <v>53</v>
      </c>
      <c r="G51" s="164">
        <v>310</v>
      </c>
      <c r="H51" s="165">
        <v>56</v>
      </c>
      <c r="I51" s="164">
        <v>288</v>
      </c>
      <c r="J51" s="166">
        <v>522</v>
      </c>
      <c r="K51" s="167">
        <v>810</v>
      </c>
    </row>
    <row r="52" spans="2:11" s="88" customFormat="1" ht="12.75" customHeight="1">
      <c r="B52" s="935" t="s">
        <v>224</v>
      </c>
      <c r="C52" s="935" t="s">
        <v>354</v>
      </c>
      <c r="D52" s="168" t="s">
        <v>225</v>
      </c>
      <c r="E52" s="169">
        <v>443</v>
      </c>
      <c r="F52" s="170">
        <v>25</v>
      </c>
      <c r="G52" s="171">
        <v>177</v>
      </c>
      <c r="H52" s="172">
        <v>27</v>
      </c>
      <c r="I52" s="171">
        <v>178</v>
      </c>
      <c r="J52" s="173">
        <v>405</v>
      </c>
      <c r="K52" s="174">
        <v>583</v>
      </c>
    </row>
    <row r="53" spans="2:11" s="88" customFormat="1" ht="12.75" customHeight="1">
      <c r="B53" s="934" t="s">
        <v>226</v>
      </c>
      <c r="C53" s="934" t="s">
        <v>354</v>
      </c>
      <c r="D53" s="161" t="s">
        <v>227</v>
      </c>
      <c r="E53" s="162">
        <v>125</v>
      </c>
      <c r="F53" s="163">
        <v>13</v>
      </c>
      <c r="G53" s="164">
        <v>87</v>
      </c>
      <c r="H53" s="165">
        <v>13</v>
      </c>
      <c r="I53" s="164">
        <v>86</v>
      </c>
      <c r="J53" s="166">
        <v>65</v>
      </c>
      <c r="K53" s="167">
        <v>151</v>
      </c>
    </row>
    <row r="54" spans="2:11" s="88" customFormat="1" ht="12.75" customHeight="1">
      <c r="B54" s="935" t="s">
        <v>228</v>
      </c>
      <c r="C54" s="935" t="s">
        <v>354</v>
      </c>
      <c r="D54" s="168" t="s">
        <v>229</v>
      </c>
      <c r="E54" s="169">
        <v>255</v>
      </c>
      <c r="F54" s="170">
        <v>31</v>
      </c>
      <c r="G54" s="171">
        <v>139</v>
      </c>
      <c r="H54" s="172">
        <v>32</v>
      </c>
      <c r="I54" s="171">
        <v>136</v>
      </c>
      <c r="J54" s="173">
        <v>205</v>
      </c>
      <c r="K54" s="174">
        <v>341</v>
      </c>
    </row>
    <row r="55" spans="2:11" s="88" customFormat="1" ht="12.75" customHeight="1">
      <c r="B55" s="934" t="s">
        <v>230</v>
      </c>
      <c r="C55" s="934" t="s">
        <v>354</v>
      </c>
      <c r="D55" s="161" t="s">
        <v>231</v>
      </c>
      <c r="E55" s="162">
        <v>70</v>
      </c>
      <c r="F55" s="163">
        <v>11</v>
      </c>
      <c r="G55" s="164">
        <v>55</v>
      </c>
      <c r="H55" s="165">
        <v>11</v>
      </c>
      <c r="I55" s="164">
        <v>48</v>
      </c>
      <c r="J55" s="166">
        <v>25</v>
      </c>
      <c r="K55" s="167">
        <v>73</v>
      </c>
    </row>
    <row r="56" spans="2:11" s="83" customFormat="1" ht="15" customHeight="1">
      <c r="B56" s="105" t="s">
        <v>92</v>
      </c>
      <c r="C56" s="940"/>
      <c r="D56" s="175"/>
      <c r="E56" s="147"/>
      <c r="F56" s="147"/>
      <c r="G56" s="147"/>
      <c r="H56" s="147"/>
      <c r="I56" s="147"/>
      <c r="J56" s="147"/>
    </row>
  </sheetData>
  <mergeCells count="1">
    <mergeCell ref="B5:D5"/>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B7:B5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B1:K55"/>
  <sheetViews>
    <sheetView showGridLines="0" zoomScaleNormal="100" workbookViewId="0">
      <pane ySplit="6" topLeftCell="A20" activePane="bottomLeft" state="frozen"/>
      <selection activeCell="Q15" sqref="Q15"/>
      <selection pane="bottomLeft" activeCell="Q43" sqref="Q43"/>
    </sheetView>
  </sheetViews>
  <sheetFormatPr baseColWidth="10" defaultColWidth="9.140625" defaultRowHeight="12.75"/>
  <cols>
    <col min="1" max="1" width="1.5703125" customWidth="1"/>
    <col min="2" max="2" width="3.7109375" style="925" customWidth="1"/>
    <col min="3" max="3" width="0.85546875" style="1048" customWidth="1"/>
    <col min="4" max="4" width="25.7109375" customWidth="1"/>
    <col min="5" max="11" width="9.7109375" style="69" customWidth="1"/>
  </cols>
  <sheetData>
    <row r="1" spans="2:11" s="859" customFormat="1" ht="20.100000000000001" customHeight="1">
      <c r="B1" s="942" t="s">
        <v>133</v>
      </c>
      <c r="C1" s="932"/>
      <c r="D1" s="860"/>
      <c r="E1" s="861"/>
      <c r="F1" s="861"/>
      <c r="G1" s="861"/>
      <c r="H1" s="861"/>
      <c r="I1" s="861"/>
      <c r="J1" s="861"/>
      <c r="K1" s="861"/>
    </row>
    <row r="2" spans="2:11" s="88" customFormat="1" ht="20.100000000000001" customHeight="1">
      <c r="C2" s="936"/>
      <c r="D2" s="151"/>
      <c r="E2" s="152"/>
      <c r="F2" s="152"/>
      <c r="G2" s="152"/>
      <c r="H2" s="152"/>
      <c r="I2" s="152"/>
      <c r="J2" s="152"/>
      <c r="K2" s="152"/>
    </row>
    <row r="3" spans="2:11" s="88" customFormat="1" ht="20.100000000000001" customHeight="1">
      <c r="B3" s="943" t="s">
        <v>982</v>
      </c>
      <c r="C3" s="937"/>
      <c r="D3" s="154"/>
      <c r="E3" s="154"/>
      <c r="F3" s="154"/>
      <c r="G3" s="154"/>
      <c r="H3" s="154"/>
      <c r="I3" s="154"/>
      <c r="J3" s="154"/>
      <c r="K3" s="154"/>
    </row>
    <row r="4" spans="2:11" s="88" customFormat="1" ht="20.100000000000001" customHeight="1">
      <c r="B4" s="19" t="s">
        <v>44</v>
      </c>
      <c r="C4" s="938"/>
      <c r="D4" s="155"/>
      <c r="E4" s="156"/>
      <c r="F4" s="156"/>
      <c r="G4" s="156"/>
      <c r="H4" s="156"/>
      <c r="I4" s="156"/>
      <c r="J4" s="156"/>
      <c r="K4" s="156"/>
    </row>
    <row r="5" spans="2:11" s="82" customFormat="1" ht="50.1" customHeight="1">
      <c r="B5" s="2107"/>
      <c r="C5" s="2107"/>
      <c r="D5" s="2107"/>
      <c r="E5" s="129" t="s">
        <v>78</v>
      </c>
      <c r="F5" s="129" t="s">
        <v>79</v>
      </c>
      <c r="G5" s="130" t="s">
        <v>80</v>
      </c>
      <c r="H5" s="131" t="s">
        <v>81</v>
      </c>
      <c r="I5" s="132" t="s">
        <v>82</v>
      </c>
      <c r="J5" s="133" t="s">
        <v>83</v>
      </c>
      <c r="K5" s="129" t="s">
        <v>84</v>
      </c>
    </row>
    <row r="6" spans="2:11" s="88" customFormat="1" ht="5.0999999999999996" customHeight="1">
      <c r="B6" s="933"/>
      <c r="C6" s="1040"/>
      <c r="D6" s="157"/>
      <c r="E6" s="158"/>
      <c r="F6" s="158"/>
      <c r="G6" s="159"/>
      <c r="H6" s="160"/>
      <c r="I6" s="159"/>
      <c r="J6" s="159"/>
      <c r="K6" s="158"/>
    </row>
    <row r="7" spans="2:11" s="88" customFormat="1" ht="12.75" customHeight="1">
      <c r="B7" s="934" t="s">
        <v>232</v>
      </c>
      <c r="C7" s="1144" t="s">
        <v>354</v>
      </c>
      <c r="D7" s="161" t="s">
        <v>233</v>
      </c>
      <c r="E7" s="176">
        <v>712</v>
      </c>
      <c r="F7" s="163">
        <v>34</v>
      </c>
      <c r="G7" s="164">
        <v>254</v>
      </c>
      <c r="H7" s="165">
        <v>36</v>
      </c>
      <c r="I7" s="164">
        <v>247</v>
      </c>
      <c r="J7" s="166">
        <v>597</v>
      </c>
      <c r="K7" s="167">
        <v>844</v>
      </c>
    </row>
    <row r="8" spans="2:11" s="88" customFormat="1" ht="12.75" customHeight="1">
      <c r="B8" s="935" t="s">
        <v>234</v>
      </c>
      <c r="C8" s="1145" t="s">
        <v>354</v>
      </c>
      <c r="D8" s="168" t="s">
        <v>235</v>
      </c>
      <c r="E8" s="177">
        <v>424</v>
      </c>
      <c r="F8" s="170">
        <v>28</v>
      </c>
      <c r="G8" s="171">
        <v>203</v>
      </c>
      <c r="H8" s="172">
        <v>30</v>
      </c>
      <c r="I8" s="171">
        <v>190</v>
      </c>
      <c r="J8" s="173">
        <v>302</v>
      </c>
      <c r="K8" s="174">
        <v>492</v>
      </c>
    </row>
    <row r="9" spans="2:11" s="88" customFormat="1" ht="12.75" customHeight="1">
      <c r="B9" s="934" t="s">
        <v>236</v>
      </c>
      <c r="C9" s="1144" t="s">
        <v>354</v>
      </c>
      <c r="D9" s="161" t="s">
        <v>237</v>
      </c>
      <c r="E9" s="176">
        <v>558</v>
      </c>
      <c r="F9" s="163">
        <v>34</v>
      </c>
      <c r="G9" s="164">
        <v>194</v>
      </c>
      <c r="H9" s="165">
        <v>40</v>
      </c>
      <c r="I9" s="164">
        <v>180</v>
      </c>
      <c r="J9" s="166">
        <v>500</v>
      </c>
      <c r="K9" s="167">
        <v>680</v>
      </c>
    </row>
    <row r="10" spans="2:11" s="88" customFormat="1" ht="12.75" customHeight="1">
      <c r="B10" s="935" t="s">
        <v>238</v>
      </c>
      <c r="C10" s="1145" t="s">
        <v>354</v>
      </c>
      <c r="D10" s="168" t="s">
        <v>239</v>
      </c>
      <c r="E10" s="177">
        <v>111</v>
      </c>
      <c r="F10" s="170">
        <v>17</v>
      </c>
      <c r="G10" s="171">
        <v>71</v>
      </c>
      <c r="H10" s="172">
        <v>18</v>
      </c>
      <c r="I10" s="171">
        <v>59</v>
      </c>
      <c r="J10" s="173">
        <v>67</v>
      </c>
      <c r="K10" s="174">
        <v>126</v>
      </c>
    </row>
    <row r="11" spans="2:11" s="88" customFormat="1" ht="12.75" customHeight="1">
      <c r="B11" s="934" t="s">
        <v>240</v>
      </c>
      <c r="C11" s="1144" t="s">
        <v>354</v>
      </c>
      <c r="D11" s="161" t="s">
        <v>241</v>
      </c>
      <c r="E11" s="176">
        <v>130</v>
      </c>
      <c r="F11" s="163">
        <v>18</v>
      </c>
      <c r="G11" s="164">
        <v>103</v>
      </c>
      <c r="H11" s="165">
        <v>19</v>
      </c>
      <c r="I11" s="164">
        <v>98</v>
      </c>
      <c r="J11" s="166">
        <v>49</v>
      </c>
      <c r="K11" s="167">
        <v>147</v>
      </c>
    </row>
    <row r="12" spans="2:11" s="88" customFormat="1" ht="12.75" customHeight="1">
      <c r="B12" s="935" t="s">
        <v>242</v>
      </c>
      <c r="C12" s="1145" t="s">
        <v>354</v>
      </c>
      <c r="D12" s="168" t="s">
        <v>243</v>
      </c>
      <c r="E12" s="177">
        <v>602</v>
      </c>
      <c r="F12" s="170">
        <v>33</v>
      </c>
      <c r="G12" s="171">
        <v>184</v>
      </c>
      <c r="H12" s="172">
        <v>33</v>
      </c>
      <c r="I12" s="171">
        <v>172</v>
      </c>
      <c r="J12" s="173">
        <v>544</v>
      </c>
      <c r="K12" s="174">
        <v>716</v>
      </c>
    </row>
    <row r="13" spans="2:11" s="88" customFormat="1" ht="12.75" customHeight="1">
      <c r="B13" s="934" t="s">
        <v>244</v>
      </c>
      <c r="C13" s="1144" t="s">
        <v>354</v>
      </c>
      <c r="D13" s="161" t="s">
        <v>245</v>
      </c>
      <c r="E13" s="176">
        <v>111</v>
      </c>
      <c r="F13" s="163">
        <v>9</v>
      </c>
      <c r="G13" s="164">
        <v>53</v>
      </c>
      <c r="H13" s="165">
        <v>11</v>
      </c>
      <c r="I13" s="164">
        <v>60</v>
      </c>
      <c r="J13" s="166">
        <v>86</v>
      </c>
      <c r="K13" s="167">
        <v>146</v>
      </c>
    </row>
    <row r="14" spans="2:11" s="88" customFormat="1" ht="12.75" customHeight="1">
      <c r="B14" s="935" t="s">
        <v>246</v>
      </c>
      <c r="C14" s="1145" t="s">
        <v>354</v>
      </c>
      <c r="D14" s="168" t="s">
        <v>247</v>
      </c>
      <c r="E14" s="177">
        <v>533</v>
      </c>
      <c r="F14" s="170">
        <v>40</v>
      </c>
      <c r="G14" s="171">
        <v>254</v>
      </c>
      <c r="H14" s="172">
        <v>44</v>
      </c>
      <c r="I14" s="171">
        <v>246</v>
      </c>
      <c r="J14" s="173">
        <v>395</v>
      </c>
      <c r="K14" s="174">
        <v>641</v>
      </c>
    </row>
    <row r="15" spans="2:11" s="88" customFormat="1" ht="12.75" customHeight="1">
      <c r="B15" s="934" t="s">
        <v>248</v>
      </c>
      <c r="C15" s="1144" t="s">
        <v>354</v>
      </c>
      <c r="D15" s="161" t="s">
        <v>249</v>
      </c>
      <c r="E15" s="176">
        <v>351</v>
      </c>
      <c r="F15" s="163">
        <v>37</v>
      </c>
      <c r="G15" s="164">
        <v>210</v>
      </c>
      <c r="H15" s="165">
        <v>37</v>
      </c>
      <c r="I15" s="164">
        <v>190</v>
      </c>
      <c r="J15" s="166">
        <v>263</v>
      </c>
      <c r="K15" s="167">
        <v>453</v>
      </c>
    </row>
    <row r="16" spans="2:11" s="88" customFormat="1" ht="12.75" customHeight="1">
      <c r="B16" s="935" t="s">
        <v>250</v>
      </c>
      <c r="C16" s="1145" t="s">
        <v>354</v>
      </c>
      <c r="D16" s="168" t="s">
        <v>251</v>
      </c>
      <c r="E16" s="177">
        <v>193</v>
      </c>
      <c r="F16" s="170">
        <v>16</v>
      </c>
      <c r="G16" s="171">
        <v>95</v>
      </c>
      <c r="H16" s="172">
        <v>16</v>
      </c>
      <c r="I16" s="171">
        <v>90</v>
      </c>
      <c r="J16" s="173">
        <v>134</v>
      </c>
      <c r="K16" s="174">
        <v>224</v>
      </c>
    </row>
    <row r="17" spans="2:11" s="88" customFormat="1" ht="12.75" customHeight="1">
      <c r="B17" s="934" t="s">
        <v>252</v>
      </c>
      <c r="C17" s="1144" t="s">
        <v>354</v>
      </c>
      <c r="D17" s="161" t="s">
        <v>253</v>
      </c>
      <c r="E17" s="176">
        <v>1004</v>
      </c>
      <c r="F17" s="163">
        <v>86</v>
      </c>
      <c r="G17" s="164">
        <v>458</v>
      </c>
      <c r="H17" s="165">
        <v>94</v>
      </c>
      <c r="I17" s="164">
        <v>434</v>
      </c>
      <c r="J17" s="166">
        <v>786</v>
      </c>
      <c r="K17" s="167">
        <v>1220</v>
      </c>
    </row>
    <row r="18" spans="2:11" s="88" customFormat="1" ht="12.75" customHeight="1">
      <c r="B18" s="935" t="s">
        <v>254</v>
      </c>
      <c r="C18" s="1145" t="s">
        <v>354</v>
      </c>
      <c r="D18" s="168" t="s">
        <v>255</v>
      </c>
      <c r="E18" s="177">
        <v>517</v>
      </c>
      <c r="F18" s="170">
        <v>39</v>
      </c>
      <c r="G18" s="171">
        <v>203</v>
      </c>
      <c r="H18" s="172">
        <v>39</v>
      </c>
      <c r="I18" s="171">
        <v>214</v>
      </c>
      <c r="J18" s="173">
        <v>480</v>
      </c>
      <c r="K18" s="174">
        <v>694</v>
      </c>
    </row>
    <row r="19" spans="2:11" s="88" customFormat="1" ht="12.75" customHeight="1">
      <c r="B19" s="934" t="s">
        <v>256</v>
      </c>
      <c r="C19" s="1144" t="s">
        <v>354</v>
      </c>
      <c r="D19" s="161" t="s">
        <v>257</v>
      </c>
      <c r="E19" s="176">
        <v>236</v>
      </c>
      <c r="F19" s="163">
        <v>17</v>
      </c>
      <c r="G19" s="164">
        <v>112</v>
      </c>
      <c r="H19" s="165">
        <v>21</v>
      </c>
      <c r="I19" s="164">
        <v>107</v>
      </c>
      <c r="J19" s="166">
        <v>196</v>
      </c>
      <c r="K19" s="167">
        <v>303</v>
      </c>
    </row>
    <row r="20" spans="2:11" s="88" customFormat="1" ht="12.75" customHeight="1">
      <c r="B20" s="935" t="s">
        <v>258</v>
      </c>
      <c r="C20" s="1145" t="s">
        <v>354</v>
      </c>
      <c r="D20" s="168" t="s">
        <v>259</v>
      </c>
      <c r="E20" s="177">
        <v>614</v>
      </c>
      <c r="F20" s="170">
        <v>66</v>
      </c>
      <c r="G20" s="171">
        <v>381</v>
      </c>
      <c r="H20" s="172">
        <v>74</v>
      </c>
      <c r="I20" s="171">
        <v>388</v>
      </c>
      <c r="J20" s="173">
        <v>396</v>
      </c>
      <c r="K20" s="174">
        <v>784</v>
      </c>
    </row>
    <row r="21" spans="2:11" s="88" customFormat="1" ht="12.75" customHeight="1">
      <c r="B21" s="934" t="s">
        <v>260</v>
      </c>
      <c r="C21" s="1144" t="s">
        <v>354</v>
      </c>
      <c r="D21" s="161" t="s">
        <v>261</v>
      </c>
      <c r="E21" s="176">
        <v>529</v>
      </c>
      <c r="F21" s="163">
        <v>44</v>
      </c>
      <c r="G21" s="164">
        <v>229</v>
      </c>
      <c r="H21" s="165">
        <v>45</v>
      </c>
      <c r="I21" s="164">
        <v>230</v>
      </c>
      <c r="J21" s="166">
        <v>425</v>
      </c>
      <c r="K21" s="167">
        <v>655</v>
      </c>
    </row>
    <row r="22" spans="2:11" s="88" customFormat="1" ht="12.75" customHeight="1">
      <c r="B22" s="935" t="s">
        <v>262</v>
      </c>
      <c r="C22" s="1145" t="s">
        <v>354</v>
      </c>
      <c r="D22" s="168" t="s">
        <v>263</v>
      </c>
      <c r="E22" s="177">
        <v>879</v>
      </c>
      <c r="F22" s="170">
        <v>40</v>
      </c>
      <c r="G22" s="171">
        <v>225</v>
      </c>
      <c r="H22" s="172">
        <v>42</v>
      </c>
      <c r="I22" s="171">
        <v>217</v>
      </c>
      <c r="J22" s="173">
        <v>840</v>
      </c>
      <c r="K22" s="174">
        <v>1057</v>
      </c>
    </row>
    <row r="23" spans="2:11" s="88" customFormat="1" ht="12.75" customHeight="1">
      <c r="B23" s="934" t="s">
        <v>264</v>
      </c>
      <c r="C23" s="1144" t="s">
        <v>354</v>
      </c>
      <c r="D23" s="161" t="s">
        <v>265</v>
      </c>
      <c r="E23" s="176">
        <v>218</v>
      </c>
      <c r="F23" s="163">
        <v>12</v>
      </c>
      <c r="G23" s="164">
        <v>114</v>
      </c>
      <c r="H23" s="165">
        <v>12</v>
      </c>
      <c r="I23" s="164">
        <v>106</v>
      </c>
      <c r="J23" s="166">
        <v>145</v>
      </c>
      <c r="K23" s="167">
        <v>251</v>
      </c>
    </row>
    <row r="24" spans="2:11" s="88" customFormat="1" ht="12.75" customHeight="1">
      <c r="B24" s="935" t="s">
        <v>266</v>
      </c>
      <c r="C24" s="1145" t="s">
        <v>354</v>
      </c>
      <c r="D24" s="168" t="s">
        <v>267</v>
      </c>
      <c r="E24" s="177">
        <v>378</v>
      </c>
      <c r="F24" s="170">
        <v>33</v>
      </c>
      <c r="G24" s="171">
        <v>174</v>
      </c>
      <c r="H24" s="172">
        <v>34</v>
      </c>
      <c r="I24" s="171">
        <v>165</v>
      </c>
      <c r="J24" s="173">
        <v>327</v>
      </c>
      <c r="K24" s="174">
        <v>492</v>
      </c>
    </row>
    <row r="25" spans="2:11" s="88" customFormat="1" ht="12.75" customHeight="1">
      <c r="B25" s="934" t="s">
        <v>268</v>
      </c>
      <c r="C25" s="1144" t="s">
        <v>354</v>
      </c>
      <c r="D25" s="161" t="s">
        <v>269</v>
      </c>
      <c r="E25" s="176">
        <v>608</v>
      </c>
      <c r="F25" s="163">
        <v>35</v>
      </c>
      <c r="G25" s="164">
        <v>225</v>
      </c>
      <c r="H25" s="165">
        <v>35</v>
      </c>
      <c r="I25" s="164">
        <v>205</v>
      </c>
      <c r="J25" s="166">
        <v>515</v>
      </c>
      <c r="K25" s="167">
        <v>720</v>
      </c>
    </row>
    <row r="26" spans="2:11" s="88" customFormat="1" ht="12.75" customHeight="1">
      <c r="B26" s="935" t="s">
        <v>270</v>
      </c>
      <c r="C26" s="1145" t="s">
        <v>354</v>
      </c>
      <c r="D26" s="168" t="s">
        <v>271</v>
      </c>
      <c r="E26" s="177">
        <v>367</v>
      </c>
      <c r="F26" s="170">
        <v>34</v>
      </c>
      <c r="G26" s="171">
        <v>195</v>
      </c>
      <c r="H26" s="172">
        <v>36</v>
      </c>
      <c r="I26" s="171">
        <v>188</v>
      </c>
      <c r="J26" s="173">
        <v>271</v>
      </c>
      <c r="K26" s="174">
        <v>459</v>
      </c>
    </row>
    <row r="27" spans="2:11" s="88" customFormat="1" ht="12.75" customHeight="1">
      <c r="B27" s="934" t="s">
        <v>272</v>
      </c>
      <c r="C27" s="1144" t="s">
        <v>354</v>
      </c>
      <c r="D27" s="161" t="s">
        <v>273</v>
      </c>
      <c r="E27" s="176">
        <v>1921</v>
      </c>
      <c r="F27" s="163">
        <v>57</v>
      </c>
      <c r="G27" s="164">
        <v>446</v>
      </c>
      <c r="H27" s="165">
        <v>57</v>
      </c>
      <c r="I27" s="164">
        <v>462</v>
      </c>
      <c r="J27" s="166">
        <v>2069</v>
      </c>
      <c r="K27" s="167">
        <v>2531</v>
      </c>
    </row>
    <row r="28" spans="2:11" s="88" customFormat="1" ht="12.75" customHeight="1">
      <c r="B28" s="935" t="s">
        <v>274</v>
      </c>
      <c r="C28" s="1145" t="s">
        <v>354</v>
      </c>
      <c r="D28" s="168" t="s">
        <v>275</v>
      </c>
      <c r="E28" s="177">
        <v>108</v>
      </c>
      <c r="F28" s="170">
        <v>19</v>
      </c>
      <c r="G28" s="171">
        <v>86</v>
      </c>
      <c r="H28" s="172">
        <v>21</v>
      </c>
      <c r="I28" s="171">
        <v>88</v>
      </c>
      <c r="J28" s="173">
        <v>42</v>
      </c>
      <c r="K28" s="174">
        <v>130</v>
      </c>
    </row>
    <row r="29" spans="2:11" s="88" customFormat="1" ht="12.75" customHeight="1">
      <c r="B29" s="934" t="s">
        <v>276</v>
      </c>
      <c r="C29" s="1144" t="s">
        <v>354</v>
      </c>
      <c r="D29" s="161" t="s">
        <v>277</v>
      </c>
      <c r="E29" s="176">
        <v>530</v>
      </c>
      <c r="F29" s="163">
        <v>53</v>
      </c>
      <c r="G29" s="164">
        <v>253</v>
      </c>
      <c r="H29" s="165">
        <v>57</v>
      </c>
      <c r="I29" s="164">
        <v>217</v>
      </c>
      <c r="J29" s="166">
        <v>416</v>
      </c>
      <c r="K29" s="167">
        <v>633</v>
      </c>
    </row>
    <row r="30" spans="2:11" s="88" customFormat="1" ht="12.75" customHeight="1">
      <c r="B30" s="935" t="s">
        <v>278</v>
      </c>
      <c r="C30" s="1145" t="s">
        <v>354</v>
      </c>
      <c r="D30" s="168" t="s">
        <v>279</v>
      </c>
      <c r="E30" s="177">
        <v>463</v>
      </c>
      <c r="F30" s="170">
        <v>29</v>
      </c>
      <c r="G30" s="171">
        <v>158</v>
      </c>
      <c r="H30" s="172">
        <v>29</v>
      </c>
      <c r="I30" s="171">
        <v>145</v>
      </c>
      <c r="J30" s="173">
        <v>406</v>
      </c>
      <c r="K30" s="174">
        <v>551</v>
      </c>
    </row>
    <row r="31" spans="2:11" s="88" customFormat="1" ht="12.75" customHeight="1">
      <c r="B31" s="934" t="s">
        <v>280</v>
      </c>
      <c r="C31" s="1144" t="s">
        <v>354</v>
      </c>
      <c r="D31" s="161" t="s">
        <v>281</v>
      </c>
      <c r="E31" s="176">
        <v>290</v>
      </c>
      <c r="F31" s="163">
        <v>33</v>
      </c>
      <c r="G31" s="164">
        <v>181</v>
      </c>
      <c r="H31" s="165">
        <v>36</v>
      </c>
      <c r="I31" s="164">
        <v>185</v>
      </c>
      <c r="J31" s="166">
        <v>229</v>
      </c>
      <c r="K31" s="167">
        <v>414</v>
      </c>
    </row>
    <row r="32" spans="2:11" s="88" customFormat="1" ht="12.75" customHeight="1">
      <c r="B32" s="935" t="s">
        <v>282</v>
      </c>
      <c r="C32" s="1145" t="s">
        <v>354</v>
      </c>
      <c r="D32" s="168" t="s">
        <v>283</v>
      </c>
      <c r="E32" s="177">
        <v>525</v>
      </c>
      <c r="F32" s="170">
        <v>37</v>
      </c>
      <c r="G32" s="171">
        <v>262</v>
      </c>
      <c r="H32" s="172">
        <v>38</v>
      </c>
      <c r="I32" s="171">
        <v>262</v>
      </c>
      <c r="J32" s="173">
        <v>397</v>
      </c>
      <c r="K32" s="174">
        <v>659</v>
      </c>
    </row>
    <row r="33" spans="2:11" s="88" customFormat="1" ht="12.75" customHeight="1">
      <c r="B33" s="934" t="s">
        <v>284</v>
      </c>
      <c r="C33" s="1144" t="s">
        <v>354</v>
      </c>
      <c r="D33" s="161" t="s">
        <v>285</v>
      </c>
      <c r="E33" s="176">
        <v>4763</v>
      </c>
      <c r="F33" s="163">
        <v>33</v>
      </c>
      <c r="G33" s="164">
        <v>431</v>
      </c>
      <c r="H33" s="165">
        <v>33</v>
      </c>
      <c r="I33" s="164">
        <v>428</v>
      </c>
      <c r="J33" s="166">
        <v>4998</v>
      </c>
      <c r="K33" s="167">
        <v>5426</v>
      </c>
    </row>
    <row r="34" spans="2:11" s="88" customFormat="1" ht="12.75" customHeight="1">
      <c r="B34" s="935" t="s">
        <v>286</v>
      </c>
      <c r="C34" s="1145" t="s">
        <v>354</v>
      </c>
      <c r="D34" s="168" t="s">
        <v>287</v>
      </c>
      <c r="E34" s="177">
        <v>790</v>
      </c>
      <c r="F34" s="170">
        <v>39</v>
      </c>
      <c r="G34" s="171">
        <v>306</v>
      </c>
      <c r="H34" s="172">
        <v>41</v>
      </c>
      <c r="I34" s="171">
        <v>302</v>
      </c>
      <c r="J34" s="173">
        <v>709</v>
      </c>
      <c r="K34" s="174">
        <v>1011</v>
      </c>
    </row>
    <row r="35" spans="2:11" s="88" customFormat="1" ht="12.75" customHeight="1">
      <c r="B35" s="934" t="s">
        <v>288</v>
      </c>
      <c r="C35" s="1144" t="s">
        <v>354</v>
      </c>
      <c r="D35" s="161" t="s">
        <v>289</v>
      </c>
      <c r="E35" s="176">
        <v>892</v>
      </c>
      <c r="F35" s="163">
        <v>59</v>
      </c>
      <c r="G35" s="164">
        <v>302</v>
      </c>
      <c r="H35" s="165">
        <v>63</v>
      </c>
      <c r="I35" s="164">
        <v>297</v>
      </c>
      <c r="J35" s="166">
        <v>873</v>
      </c>
      <c r="K35" s="167">
        <v>1170</v>
      </c>
    </row>
    <row r="36" spans="2:11" s="88" customFormat="1" ht="12.75" customHeight="1">
      <c r="B36" s="935" t="s">
        <v>290</v>
      </c>
      <c r="C36" s="1145" t="s">
        <v>354</v>
      </c>
      <c r="D36" s="168" t="s">
        <v>291</v>
      </c>
      <c r="E36" s="177">
        <v>646</v>
      </c>
      <c r="F36" s="170">
        <v>46</v>
      </c>
      <c r="G36" s="171">
        <v>173</v>
      </c>
      <c r="H36" s="172">
        <v>52</v>
      </c>
      <c r="I36" s="171">
        <v>149</v>
      </c>
      <c r="J36" s="173">
        <v>725</v>
      </c>
      <c r="K36" s="174">
        <v>874</v>
      </c>
    </row>
    <row r="37" spans="2:11" s="88" customFormat="1" ht="12.75" customHeight="1">
      <c r="B37" s="934" t="s">
        <v>292</v>
      </c>
      <c r="C37" s="1144" t="s">
        <v>354</v>
      </c>
      <c r="D37" s="161" t="s">
        <v>293</v>
      </c>
      <c r="E37" s="176">
        <v>176</v>
      </c>
      <c r="F37" s="163">
        <v>23</v>
      </c>
      <c r="G37" s="164">
        <v>129</v>
      </c>
      <c r="H37" s="165">
        <v>24</v>
      </c>
      <c r="I37" s="164">
        <v>127</v>
      </c>
      <c r="J37" s="166">
        <v>100</v>
      </c>
      <c r="K37" s="167">
        <v>227</v>
      </c>
    </row>
    <row r="38" spans="2:11" s="88" customFormat="1" ht="12.75" customHeight="1">
      <c r="B38" s="935" t="s">
        <v>294</v>
      </c>
      <c r="C38" s="1145" t="s">
        <v>354</v>
      </c>
      <c r="D38" s="168" t="s">
        <v>295</v>
      </c>
      <c r="E38" s="177">
        <v>274</v>
      </c>
      <c r="F38" s="170">
        <v>29</v>
      </c>
      <c r="G38" s="171">
        <v>144</v>
      </c>
      <c r="H38" s="172">
        <v>30</v>
      </c>
      <c r="I38" s="171">
        <v>140</v>
      </c>
      <c r="J38" s="173">
        <v>214</v>
      </c>
      <c r="K38" s="174">
        <v>354</v>
      </c>
    </row>
    <row r="39" spans="2:11" s="88" customFormat="1" ht="12.75" customHeight="1">
      <c r="B39" s="934" t="s">
        <v>296</v>
      </c>
      <c r="C39" s="1144" t="s">
        <v>354</v>
      </c>
      <c r="D39" s="161" t="s">
        <v>297</v>
      </c>
      <c r="E39" s="176">
        <v>206</v>
      </c>
      <c r="F39" s="163">
        <v>24</v>
      </c>
      <c r="G39" s="164">
        <v>126</v>
      </c>
      <c r="H39" s="165">
        <v>24</v>
      </c>
      <c r="I39" s="164">
        <v>112</v>
      </c>
      <c r="J39" s="166">
        <v>155</v>
      </c>
      <c r="K39" s="167">
        <v>267</v>
      </c>
    </row>
    <row r="40" spans="2:11" s="88" customFormat="1" ht="12.75" customHeight="1">
      <c r="B40" s="935" t="s">
        <v>298</v>
      </c>
      <c r="C40" s="1145" t="s">
        <v>354</v>
      </c>
      <c r="D40" s="168" t="s">
        <v>299</v>
      </c>
      <c r="E40" s="177">
        <v>147</v>
      </c>
      <c r="F40" s="170">
        <v>24</v>
      </c>
      <c r="G40" s="171">
        <v>111</v>
      </c>
      <c r="H40" s="172">
        <v>24</v>
      </c>
      <c r="I40" s="171">
        <v>100</v>
      </c>
      <c r="J40" s="173">
        <v>88</v>
      </c>
      <c r="K40" s="174">
        <v>188</v>
      </c>
    </row>
    <row r="41" spans="2:11" s="88" customFormat="1" ht="12.75" customHeight="1">
      <c r="B41" s="934" t="s">
        <v>300</v>
      </c>
      <c r="C41" s="1144" t="s">
        <v>354</v>
      </c>
      <c r="D41" s="161" t="s">
        <v>301</v>
      </c>
      <c r="E41" s="176">
        <v>804</v>
      </c>
      <c r="F41" s="163">
        <v>57</v>
      </c>
      <c r="G41" s="164">
        <v>486</v>
      </c>
      <c r="H41" s="165">
        <v>59</v>
      </c>
      <c r="I41" s="164">
        <v>494</v>
      </c>
      <c r="J41" s="166">
        <v>617</v>
      </c>
      <c r="K41" s="167">
        <v>1111</v>
      </c>
    </row>
    <row r="42" spans="2:11" s="88" customFormat="1" ht="12.75" customHeight="1">
      <c r="B42" s="935" t="s">
        <v>302</v>
      </c>
      <c r="C42" s="1145" t="s">
        <v>354</v>
      </c>
      <c r="D42" s="168" t="s">
        <v>303</v>
      </c>
      <c r="E42" s="177">
        <v>336</v>
      </c>
      <c r="F42" s="170">
        <v>28</v>
      </c>
      <c r="G42" s="171">
        <v>211</v>
      </c>
      <c r="H42" s="172">
        <v>29</v>
      </c>
      <c r="I42" s="171">
        <v>210</v>
      </c>
      <c r="J42" s="173">
        <v>229</v>
      </c>
      <c r="K42" s="174">
        <v>439</v>
      </c>
    </row>
    <row r="43" spans="2:11" s="88" customFormat="1" ht="12.75" customHeight="1">
      <c r="B43" s="934" t="s">
        <v>304</v>
      </c>
      <c r="C43" s="1144" t="s">
        <v>354</v>
      </c>
      <c r="D43" s="161" t="s">
        <v>305</v>
      </c>
      <c r="E43" s="176">
        <v>387</v>
      </c>
      <c r="F43" s="163">
        <v>55</v>
      </c>
      <c r="G43" s="164">
        <v>264</v>
      </c>
      <c r="H43" s="165">
        <v>57</v>
      </c>
      <c r="I43" s="164">
        <v>246</v>
      </c>
      <c r="J43" s="166">
        <v>222</v>
      </c>
      <c r="K43" s="167">
        <v>468</v>
      </c>
    </row>
    <row r="44" spans="2:11" s="88" customFormat="1" ht="12.75" customHeight="1">
      <c r="B44" s="935" t="s">
        <v>306</v>
      </c>
      <c r="C44" s="1145" t="s">
        <v>354</v>
      </c>
      <c r="D44" s="168" t="s">
        <v>307</v>
      </c>
      <c r="E44" s="177">
        <v>224</v>
      </c>
      <c r="F44" s="170">
        <v>22</v>
      </c>
      <c r="G44" s="171">
        <v>136</v>
      </c>
      <c r="H44" s="172">
        <v>23</v>
      </c>
      <c r="I44" s="171">
        <v>136</v>
      </c>
      <c r="J44" s="173">
        <v>161</v>
      </c>
      <c r="K44" s="174">
        <v>297</v>
      </c>
    </row>
    <row r="45" spans="2:11" s="88" customFormat="1" ht="12.75" customHeight="1">
      <c r="B45" s="934" t="s">
        <v>308</v>
      </c>
      <c r="C45" s="1144" t="s">
        <v>354</v>
      </c>
      <c r="D45" s="161" t="s">
        <v>309</v>
      </c>
      <c r="E45" s="176">
        <v>422</v>
      </c>
      <c r="F45" s="163">
        <v>17</v>
      </c>
      <c r="G45" s="164">
        <v>137</v>
      </c>
      <c r="H45" s="165">
        <v>21</v>
      </c>
      <c r="I45" s="164">
        <v>130</v>
      </c>
      <c r="J45" s="166">
        <v>375</v>
      </c>
      <c r="K45" s="167">
        <v>505</v>
      </c>
    </row>
    <row r="46" spans="2:11" s="88" customFormat="1" ht="12.75" customHeight="1">
      <c r="B46" s="935" t="s">
        <v>310</v>
      </c>
      <c r="C46" s="1145" t="s">
        <v>354</v>
      </c>
      <c r="D46" s="168" t="s">
        <v>311</v>
      </c>
      <c r="E46" s="177">
        <v>177</v>
      </c>
      <c r="F46" s="170">
        <v>20</v>
      </c>
      <c r="G46" s="171">
        <v>127</v>
      </c>
      <c r="H46" s="172">
        <v>20</v>
      </c>
      <c r="I46" s="171">
        <v>118</v>
      </c>
      <c r="J46" s="173">
        <v>105</v>
      </c>
      <c r="K46" s="174">
        <v>223</v>
      </c>
    </row>
    <row r="47" spans="2:11" s="88" customFormat="1" ht="12.75" customHeight="1">
      <c r="B47" s="934" t="s">
        <v>312</v>
      </c>
      <c r="C47" s="1144" t="s">
        <v>354</v>
      </c>
      <c r="D47" s="161" t="s">
        <v>313</v>
      </c>
      <c r="E47" s="176">
        <v>168</v>
      </c>
      <c r="F47" s="163">
        <v>26</v>
      </c>
      <c r="G47" s="164">
        <v>107</v>
      </c>
      <c r="H47" s="165">
        <v>35</v>
      </c>
      <c r="I47" s="164">
        <v>104</v>
      </c>
      <c r="J47" s="166">
        <v>98</v>
      </c>
      <c r="K47" s="167">
        <v>202</v>
      </c>
    </row>
    <row r="48" spans="2:11" s="88" customFormat="1" ht="12.75" customHeight="1">
      <c r="B48" s="935" t="s">
        <v>314</v>
      </c>
      <c r="C48" s="1145" t="s">
        <v>354</v>
      </c>
      <c r="D48" s="168" t="s">
        <v>315</v>
      </c>
      <c r="E48" s="177">
        <v>37</v>
      </c>
      <c r="F48" s="170">
        <v>8</v>
      </c>
      <c r="G48" s="171">
        <v>24</v>
      </c>
      <c r="H48" s="172">
        <v>8</v>
      </c>
      <c r="I48" s="171">
        <v>21</v>
      </c>
      <c r="J48" s="173">
        <v>20</v>
      </c>
      <c r="K48" s="174">
        <v>41</v>
      </c>
    </row>
    <row r="49" spans="2:11" s="88" customFormat="1" ht="12.75" customHeight="1">
      <c r="B49" s="934" t="s">
        <v>316</v>
      </c>
      <c r="C49" s="1144" t="s">
        <v>354</v>
      </c>
      <c r="D49" s="161" t="s">
        <v>317</v>
      </c>
      <c r="E49" s="176">
        <v>1319</v>
      </c>
      <c r="F49" s="163">
        <v>28</v>
      </c>
      <c r="G49" s="164">
        <v>179</v>
      </c>
      <c r="H49" s="165">
        <v>31</v>
      </c>
      <c r="I49" s="164">
        <v>163</v>
      </c>
      <c r="J49" s="166">
        <v>1592</v>
      </c>
      <c r="K49" s="167">
        <v>1755</v>
      </c>
    </row>
    <row r="50" spans="2:11" s="88" customFormat="1" ht="12.75" customHeight="1">
      <c r="B50" s="935" t="s">
        <v>318</v>
      </c>
      <c r="C50" s="1145" t="s">
        <v>354</v>
      </c>
      <c r="D50" s="168" t="s">
        <v>319</v>
      </c>
      <c r="E50" s="177">
        <v>2563</v>
      </c>
      <c r="F50" s="170">
        <v>17</v>
      </c>
      <c r="G50" s="171">
        <v>220</v>
      </c>
      <c r="H50" s="172">
        <v>17</v>
      </c>
      <c r="I50" s="171">
        <v>219</v>
      </c>
      <c r="J50" s="173">
        <v>2748</v>
      </c>
      <c r="K50" s="174">
        <v>2967</v>
      </c>
    </row>
    <row r="51" spans="2:11" s="88" customFormat="1" ht="12.75" customHeight="1">
      <c r="B51" s="934" t="s">
        <v>320</v>
      </c>
      <c r="C51" s="1144" t="s">
        <v>354</v>
      </c>
      <c r="D51" s="161" t="s">
        <v>321</v>
      </c>
      <c r="E51" s="176">
        <v>2650</v>
      </c>
      <c r="F51" s="163">
        <v>21</v>
      </c>
      <c r="G51" s="164">
        <v>287</v>
      </c>
      <c r="H51" s="165">
        <v>23</v>
      </c>
      <c r="I51" s="164">
        <v>307</v>
      </c>
      <c r="J51" s="166">
        <v>2882</v>
      </c>
      <c r="K51" s="167">
        <v>3189</v>
      </c>
    </row>
    <row r="52" spans="2:11" s="88" customFormat="1" ht="12.75" customHeight="1">
      <c r="B52" s="935" t="s">
        <v>322</v>
      </c>
      <c r="C52" s="1145" t="s">
        <v>354</v>
      </c>
      <c r="D52" s="168" t="s">
        <v>323</v>
      </c>
      <c r="E52" s="177">
        <v>2204</v>
      </c>
      <c r="F52" s="170">
        <v>17</v>
      </c>
      <c r="G52" s="171">
        <v>193</v>
      </c>
      <c r="H52" s="172">
        <v>17</v>
      </c>
      <c r="I52" s="171">
        <v>191</v>
      </c>
      <c r="J52" s="173">
        <v>2474</v>
      </c>
      <c r="K52" s="174">
        <v>2665</v>
      </c>
    </row>
    <row r="53" spans="2:11" s="88" customFormat="1" ht="12.75" customHeight="1">
      <c r="B53" s="1808" t="s">
        <v>324</v>
      </c>
      <c r="C53" s="1809" t="s">
        <v>354</v>
      </c>
      <c r="D53" s="1810" t="s">
        <v>325</v>
      </c>
      <c r="E53" s="1811">
        <v>906</v>
      </c>
      <c r="F53" s="1812">
        <v>29</v>
      </c>
      <c r="G53" s="1813">
        <v>175</v>
      </c>
      <c r="H53" s="1814">
        <v>32</v>
      </c>
      <c r="I53" s="1813">
        <v>157</v>
      </c>
      <c r="J53" s="1815">
        <v>1042</v>
      </c>
      <c r="K53" s="1816">
        <v>1199</v>
      </c>
    </row>
    <row r="54" spans="2:11" s="88" customFormat="1" ht="15" customHeight="1">
      <c r="B54" s="2108" t="s">
        <v>113</v>
      </c>
      <c r="C54" s="2108"/>
      <c r="D54" s="2108"/>
      <c r="E54" s="1817">
        <v>51641</v>
      </c>
      <c r="F54" s="1818">
        <v>2984</v>
      </c>
      <c r="G54" s="1819">
        <v>18557</v>
      </c>
      <c r="H54" s="1549">
        <v>3167</v>
      </c>
      <c r="I54" s="1549">
        <v>18051</v>
      </c>
      <c r="J54" s="1549">
        <v>46623</v>
      </c>
      <c r="K54" s="1820">
        <v>64674</v>
      </c>
    </row>
    <row r="55" spans="2:11" s="83" customFormat="1" ht="15" customHeight="1">
      <c r="B55" s="105" t="s">
        <v>92</v>
      </c>
      <c r="C55" s="1046"/>
      <c r="D55" s="175"/>
      <c r="E55" s="147"/>
      <c r="F55" s="147"/>
      <c r="G55" s="147"/>
      <c r="H55" s="147"/>
      <c r="I55" s="147"/>
      <c r="J55" s="147"/>
    </row>
  </sheetData>
  <mergeCells count="2">
    <mergeCell ref="B5:D5"/>
    <mergeCell ref="B54:D54"/>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B7:D5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K30"/>
  <sheetViews>
    <sheetView showGridLines="0" zoomScaleNormal="100" workbookViewId="0">
      <pane ySplit="5" topLeftCell="A6" activePane="bottomLeft" state="frozen"/>
      <selection activeCell="Q15" sqref="Q15"/>
      <selection pane="bottomLeft" activeCell="W30" sqref="W30"/>
    </sheetView>
  </sheetViews>
  <sheetFormatPr baseColWidth="10" defaultColWidth="9.140625" defaultRowHeight="12.75"/>
  <cols>
    <col min="1" max="1" width="1.5703125" style="108" customWidth="1"/>
    <col min="2" max="2" width="3.7109375" style="178" customWidth="1"/>
    <col min="3" max="3" width="0.85546875" style="281" customWidth="1"/>
    <col min="4" max="4" width="25.7109375" style="108" customWidth="1"/>
    <col min="5" max="5" width="10.85546875" style="109" customWidth="1"/>
    <col min="6" max="6" width="9.7109375" style="1370" customWidth="1"/>
    <col min="7" max="7" width="9.7109375" style="109" customWidth="1"/>
    <col min="8" max="8" width="9.7109375" style="1370" customWidth="1"/>
    <col min="9" max="11" width="9.7109375" style="109" customWidth="1"/>
  </cols>
  <sheetData>
    <row r="1" spans="1:11" s="866" customFormat="1" ht="20.100000000000001" customHeight="1">
      <c r="B1" s="867" t="s">
        <v>650</v>
      </c>
      <c r="C1" s="1006"/>
      <c r="D1" s="860"/>
      <c r="E1" s="865"/>
      <c r="F1" s="1911"/>
      <c r="G1" s="865"/>
      <c r="H1" s="1911"/>
      <c r="I1" s="865"/>
      <c r="J1" s="865"/>
      <c r="K1" s="865"/>
    </row>
    <row r="2" spans="1:11" s="151" customFormat="1" ht="20.100000000000001" customHeight="1">
      <c r="C2" s="82"/>
      <c r="E2" s="180"/>
      <c r="F2" s="1912"/>
      <c r="G2" s="180"/>
      <c r="H2" s="1912"/>
      <c r="I2" s="180"/>
      <c r="J2" s="180"/>
      <c r="K2" s="180"/>
    </row>
    <row r="3" spans="1:11" s="151" customFormat="1" ht="20.100000000000001" customHeight="1">
      <c r="B3" s="153" t="s">
        <v>983</v>
      </c>
      <c r="C3" s="1008"/>
      <c r="D3" s="154"/>
      <c r="E3" s="154"/>
      <c r="F3" s="1913"/>
      <c r="G3" s="154"/>
      <c r="H3" s="1913"/>
      <c r="I3" s="154"/>
      <c r="J3" s="154"/>
      <c r="K3" s="154"/>
    </row>
    <row r="4" spans="1:11" s="151" customFormat="1" ht="20.100000000000001" customHeight="1">
      <c r="B4" s="19" t="s">
        <v>44</v>
      </c>
      <c r="C4" s="1149"/>
      <c r="D4" s="155"/>
      <c r="E4" s="181"/>
      <c r="F4" s="1914"/>
      <c r="G4" s="181"/>
      <c r="H4" s="1914"/>
      <c r="I4" s="181"/>
      <c r="J4" s="181"/>
      <c r="K4" s="181"/>
    </row>
    <row r="5" spans="1:11" s="151" customFormat="1" ht="50.1" customHeight="1">
      <c r="B5" s="182"/>
      <c r="C5" s="76"/>
      <c r="D5" s="182"/>
      <c r="E5" s="183" t="s">
        <v>78</v>
      </c>
      <c r="F5" s="1287" t="s">
        <v>79</v>
      </c>
      <c r="G5" s="185" t="s">
        <v>80</v>
      </c>
      <c r="H5" s="1306" t="s">
        <v>81</v>
      </c>
      <c r="I5" s="187" t="s">
        <v>82</v>
      </c>
      <c r="J5" s="188" t="s">
        <v>83</v>
      </c>
      <c r="K5" s="184" t="s">
        <v>84</v>
      </c>
    </row>
    <row r="6" spans="1:11" s="88" customFormat="1" ht="30" customHeight="1">
      <c r="A6" s="83"/>
      <c r="B6" s="84" t="s">
        <v>9</v>
      </c>
      <c r="C6" s="1150"/>
      <c r="D6" s="189"/>
      <c r="E6" s="86"/>
      <c r="F6" s="1630"/>
      <c r="G6" s="85"/>
      <c r="H6" s="1916"/>
      <c r="I6" s="83"/>
    </row>
    <row r="7" spans="1:11" s="151" customFormat="1" ht="12.75" customHeight="1">
      <c r="B7" s="89" t="s">
        <v>326</v>
      </c>
      <c r="C7" s="1146" t="s">
        <v>354</v>
      </c>
      <c r="D7" s="89" t="s">
        <v>327</v>
      </c>
      <c r="E7" s="1464">
        <v>558</v>
      </c>
      <c r="F7" s="1275">
        <v>40</v>
      </c>
      <c r="G7" s="1461">
        <v>240</v>
      </c>
      <c r="H7" s="1917">
        <v>40</v>
      </c>
      <c r="I7" s="1280">
        <v>250</v>
      </c>
      <c r="J7" s="769">
        <v>497</v>
      </c>
      <c r="K7" s="1280">
        <v>747</v>
      </c>
    </row>
    <row r="8" spans="1:11" s="151" customFormat="1" ht="12.75" customHeight="1">
      <c r="B8" s="94" t="s">
        <v>328</v>
      </c>
      <c r="C8" s="1147" t="s">
        <v>354</v>
      </c>
      <c r="D8" s="94" t="s">
        <v>329</v>
      </c>
      <c r="E8" s="1465">
        <v>546</v>
      </c>
      <c r="F8" s="1276">
        <v>22</v>
      </c>
      <c r="G8" s="1462">
        <v>195</v>
      </c>
      <c r="H8" s="1918">
        <v>24</v>
      </c>
      <c r="I8" s="1281">
        <v>194</v>
      </c>
      <c r="J8" s="770">
        <v>543</v>
      </c>
      <c r="K8" s="1281">
        <v>737</v>
      </c>
    </row>
    <row r="9" spans="1:11" s="151" customFormat="1" ht="12.75" customHeight="1">
      <c r="B9" s="89" t="s">
        <v>330</v>
      </c>
      <c r="C9" s="1146" t="s">
        <v>354</v>
      </c>
      <c r="D9" s="89" t="s">
        <v>331</v>
      </c>
      <c r="E9" s="1464">
        <v>600</v>
      </c>
      <c r="F9" s="1275">
        <v>29</v>
      </c>
      <c r="G9" s="1461">
        <v>173</v>
      </c>
      <c r="H9" s="1917">
        <v>34</v>
      </c>
      <c r="I9" s="1280">
        <v>191</v>
      </c>
      <c r="J9" s="769">
        <v>620</v>
      </c>
      <c r="K9" s="1280">
        <v>811</v>
      </c>
    </row>
    <row r="10" spans="1:11" s="151" customFormat="1" ht="12.75" customHeight="1">
      <c r="B10" s="94" t="s">
        <v>332</v>
      </c>
      <c r="C10" s="1147" t="s">
        <v>354</v>
      </c>
      <c r="D10" s="94" t="s">
        <v>333</v>
      </c>
      <c r="E10" s="1465">
        <v>882</v>
      </c>
      <c r="F10" s="1276">
        <v>29</v>
      </c>
      <c r="G10" s="1462">
        <v>253</v>
      </c>
      <c r="H10" s="1918">
        <v>30</v>
      </c>
      <c r="I10" s="1281">
        <v>243</v>
      </c>
      <c r="J10" s="770">
        <v>877</v>
      </c>
      <c r="K10" s="1281">
        <v>1120</v>
      </c>
    </row>
    <row r="11" spans="1:11" s="151" customFormat="1">
      <c r="B11" s="190" t="s">
        <v>334</v>
      </c>
      <c r="C11" s="1148" t="s">
        <v>354</v>
      </c>
      <c r="D11" s="190" t="s">
        <v>335</v>
      </c>
      <c r="E11" s="1466">
        <v>154</v>
      </c>
      <c r="F11" s="1300">
        <v>7</v>
      </c>
      <c r="G11" s="1821">
        <v>52</v>
      </c>
      <c r="H11" s="1917">
        <v>7</v>
      </c>
      <c r="I11" s="1823">
        <v>52</v>
      </c>
      <c r="J11" s="1822">
        <v>160</v>
      </c>
      <c r="K11" s="1823">
        <v>212</v>
      </c>
    </row>
    <row r="12" spans="1:11" s="1478" customFormat="1">
      <c r="B12" s="2109" t="s">
        <v>88</v>
      </c>
      <c r="C12" s="2109"/>
      <c r="D12" s="2109"/>
      <c r="E12" s="1897">
        <v>2740</v>
      </c>
      <c r="F12" s="1896">
        <v>127</v>
      </c>
      <c r="G12" s="1476">
        <v>913</v>
      </c>
      <c r="H12" s="1306">
        <v>135</v>
      </c>
      <c r="I12" s="1828">
        <v>930</v>
      </c>
      <c r="J12" s="1477">
        <v>2697</v>
      </c>
      <c r="K12" s="1828">
        <v>3627</v>
      </c>
    </row>
    <row r="13" spans="1:11" s="199" customFormat="1" ht="30" customHeight="1">
      <c r="A13" s="197"/>
      <c r="B13" s="99" t="s">
        <v>89</v>
      </c>
      <c r="C13" s="1151"/>
      <c r="D13" s="198"/>
      <c r="E13" s="1467"/>
      <c r="F13" s="1858"/>
      <c r="G13" s="1467"/>
      <c r="H13" s="1919"/>
      <c r="I13" s="1469"/>
      <c r="J13" s="1470"/>
      <c r="K13" s="1470"/>
    </row>
    <row r="14" spans="1:11" s="151" customFormat="1" ht="12.75" customHeight="1">
      <c r="B14" s="89" t="s">
        <v>336</v>
      </c>
      <c r="C14" s="1146" t="s">
        <v>354</v>
      </c>
      <c r="D14" s="89" t="s">
        <v>337</v>
      </c>
      <c r="E14" s="1464">
        <v>2</v>
      </c>
      <c r="F14" s="1275">
        <v>0</v>
      </c>
      <c r="G14" s="1461">
        <v>1</v>
      </c>
      <c r="H14" s="1917">
        <v>0</v>
      </c>
      <c r="I14" s="90">
        <v>1</v>
      </c>
      <c r="J14" s="769">
        <v>1</v>
      </c>
      <c r="K14" s="1280">
        <v>2</v>
      </c>
    </row>
    <row r="15" spans="1:11" s="151" customFormat="1" ht="12.75" customHeight="1">
      <c r="B15" s="94" t="s">
        <v>338</v>
      </c>
      <c r="C15" s="1147" t="s">
        <v>354</v>
      </c>
      <c r="D15" s="94" t="s">
        <v>793</v>
      </c>
      <c r="E15" s="1465">
        <v>7</v>
      </c>
      <c r="F15" s="1276">
        <v>1</v>
      </c>
      <c r="G15" s="1462">
        <v>6</v>
      </c>
      <c r="H15" s="1918">
        <v>1</v>
      </c>
      <c r="I15" s="95">
        <v>5</v>
      </c>
      <c r="J15" s="770">
        <v>1</v>
      </c>
      <c r="K15" s="1281">
        <v>6</v>
      </c>
    </row>
    <row r="16" spans="1:11" s="151" customFormat="1" ht="12.75" customHeight="1">
      <c r="B16" s="89" t="s">
        <v>339</v>
      </c>
      <c r="C16" s="1146" t="s">
        <v>354</v>
      </c>
      <c r="D16" s="89" t="s">
        <v>340</v>
      </c>
      <c r="E16" s="1464">
        <v>30</v>
      </c>
      <c r="F16" s="1275">
        <v>7</v>
      </c>
      <c r="G16" s="1461">
        <v>23</v>
      </c>
      <c r="H16" s="1917">
        <v>7</v>
      </c>
      <c r="I16" s="90">
        <v>22</v>
      </c>
      <c r="J16" s="769">
        <v>11</v>
      </c>
      <c r="K16" s="1280">
        <v>33</v>
      </c>
    </row>
    <row r="17" spans="2:11" s="151" customFormat="1" ht="12.75" customHeight="1">
      <c r="B17" s="94" t="s">
        <v>341</v>
      </c>
      <c r="C17" s="1147" t="s">
        <v>354</v>
      </c>
      <c r="D17" s="94" t="s">
        <v>342</v>
      </c>
      <c r="E17" s="1465">
        <v>10</v>
      </c>
      <c r="F17" s="1276">
        <v>3</v>
      </c>
      <c r="G17" s="1462">
        <v>7</v>
      </c>
      <c r="H17" s="1918">
        <v>3</v>
      </c>
      <c r="I17" s="95">
        <v>7</v>
      </c>
      <c r="J17" s="770">
        <v>3</v>
      </c>
      <c r="K17" s="1281">
        <v>10</v>
      </c>
    </row>
    <row r="18" spans="2:11" s="151" customFormat="1" ht="12.75" customHeight="1">
      <c r="B18" s="89" t="s">
        <v>343</v>
      </c>
      <c r="C18" s="1146" t="s">
        <v>354</v>
      </c>
      <c r="D18" s="89" t="s">
        <v>626</v>
      </c>
      <c r="E18" s="1464">
        <v>170</v>
      </c>
      <c r="F18" s="1275">
        <v>34</v>
      </c>
      <c r="G18" s="1461">
        <v>146</v>
      </c>
      <c r="H18" s="1917">
        <v>34</v>
      </c>
      <c r="I18" s="90">
        <v>129</v>
      </c>
      <c r="J18" s="769">
        <v>66</v>
      </c>
      <c r="K18" s="1280">
        <v>195</v>
      </c>
    </row>
    <row r="19" spans="2:11" s="151" customFormat="1" ht="12.75" customHeight="1">
      <c r="B19" s="792" t="s">
        <v>344</v>
      </c>
      <c r="C19" s="927" t="s">
        <v>354</v>
      </c>
      <c r="D19" s="792" t="s">
        <v>345</v>
      </c>
      <c r="E19" s="1824">
        <v>222</v>
      </c>
      <c r="F19" s="1796">
        <v>47</v>
      </c>
      <c r="G19" s="1825">
        <v>132</v>
      </c>
      <c r="H19" s="2081">
        <v>51</v>
      </c>
      <c r="I19" s="329">
        <v>126</v>
      </c>
      <c r="J19" s="1826">
        <v>201</v>
      </c>
      <c r="K19" s="1827">
        <v>327</v>
      </c>
    </row>
    <row r="20" spans="2:11" s="196" customFormat="1">
      <c r="B20" s="2109" t="s">
        <v>346</v>
      </c>
      <c r="C20" s="2109"/>
      <c r="D20" s="2109"/>
      <c r="E20" s="1898">
        <v>441</v>
      </c>
      <c r="F20" s="1896">
        <v>92</v>
      </c>
      <c r="G20" s="1476">
        <v>315</v>
      </c>
      <c r="H20" s="1306">
        <v>96</v>
      </c>
      <c r="I20" s="1476">
        <v>290</v>
      </c>
      <c r="J20" s="1477">
        <v>283</v>
      </c>
      <c r="K20" s="1828">
        <v>573</v>
      </c>
    </row>
    <row r="21" spans="2:11">
      <c r="B21" s="1471"/>
      <c r="C21" s="1472"/>
      <c r="D21" s="1473"/>
      <c r="E21" s="1474"/>
      <c r="F21" s="1915"/>
      <c r="G21" s="1475"/>
      <c r="H21" s="1920"/>
      <c r="I21" s="1475"/>
      <c r="J21" s="1475"/>
      <c r="K21" s="1475"/>
    </row>
    <row r="22" spans="2:11" s="196" customFormat="1" ht="12.75" customHeight="1">
      <c r="B22" s="2109" t="s">
        <v>347</v>
      </c>
      <c r="C22" s="2109"/>
      <c r="D22" s="2109"/>
      <c r="E22" s="1898">
        <v>3181</v>
      </c>
      <c r="F22" s="1896">
        <v>219</v>
      </c>
      <c r="G22" s="1476">
        <v>1228</v>
      </c>
      <c r="H22" s="1306">
        <v>231</v>
      </c>
      <c r="I22" s="1476">
        <v>1220</v>
      </c>
      <c r="J22" s="1477">
        <v>2980</v>
      </c>
      <c r="K22" s="1828">
        <v>4200</v>
      </c>
    </row>
    <row r="23" spans="2:11" s="83" customFormat="1" ht="20.100000000000001" customHeight="1">
      <c r="B23" s="105" t="s">
        <v>92</v>
      </c>
      <c r="C23" s="1013"/>
      <c r="D23" s="175"/>
      <c r="E23" s="147"/>
      <c r="F23" s="729"/>
      <c r="G23" s="147"/>
      <c r="H23" s="729"/>
      <c r="I23" s="147"/>
      <c r="J23" s="147"/>
    </row>
    <row r="30" spans="2:11">
      <c r="E30" s="108"/>
    </row>
  </sheetData>
  <mergeCells count="3">
    <mergeCell ref="B12:D12"/>
    <mergeCell ref="B20:D20"/>
    <mergeCell ref="B22:D22"/>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ignoredErrors>
    <ignoredError sqref="D7:D14 D16:D19 B15:B19 B7:B1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B1:L81"/>
  <sheetViews>
    <sheetView showGridLines="0" zoomScaleNormal="100" workbookViewId="0">
      <pane ySplit="5" topLeftCell="A45" activePane="bottomLeft" state="frozen"/>
      <selection activeCell="Q15" sqref="Q15"/>
      <selection pane="bottomLeft" activeCell="F7" sqref="F7:L75"/>
    </sheetView>
  </sheetViews>
  <sheetFormatPr baseColWidth="10" defaultColWidth="9.140625" defaultRowHeight="12.75"/>
  <cols>
    <col min="1" max="1" width="1.5703125" customWidth="1"/>
    <col min="2" max="2" width="2.7109375" style="281" customWidth="1"/>
    <col min="3" max="3" width="0.85546875" style="931" customWidth="1"/>
    <col min="4" max="4" width="24.7109375" customWidth="1"/>
    <col min="5" max="5" width="14.7109375" customWidth="1"/>
    <col min="6" max="8" width="9.7109375" style="69" customWidth="1"/>
    <col min="9" max="9" width="9.7109375" style="200" customWidth="1"/>
    <col min="10" max="12" width="9.7109375" style="69" customWidth="1"/>
  </cols>
  <sheetData>
    <row r="1" spans="2:12" s="859" customFormat="1" ht="20.100000000000001" customHeight="1">
      <c r="B1" s="867" t="s">
        <v>905</v>
      </c>
      <c r="C1" s="867"/>
      <c r="D1" s="867"/>
      <c r="E1" s="867"/>
      <c r="F1" s="867"/>
      <c r="G1" s="867"/>
      <c r="H1" s="867"/>
      <c r="I1" s="1025"/>
      <c r="J1" s="867"/>
      <c r="K1" s="867"/>
      <c r="L1" s="867"/>
    </row>
    <row r="2" spans="2:12" s="88" customFormat="1" ht="20.100000000000001" customHeight="1">
      <c r="B2" s="945"/>
      <c r="C2" s="945"/>
      <c r="D2" s="945"/>
      <c r="E2" s="945"/>
      <c r="F2" s="945"/>
      <c r="G2" s="945"/>
      <c r="H2" s="945"/>
      <c r="I2" s="1026"/>
      <c r="J2" s="945"/>
      <c r="K2" s="945"/>
      <c r="L2" s="945"/>
    </row>
    <row r="3" spans="2:12" s="88" customFormat="1" ht="20.100000000000001" customHeight="1">
      <c r="B3" s="153" t="s">
        <v>984</v>
      </c>
      <c r="C3" s="919"/>
      <c r="D3" s="947"/>
      <c r="E3" s="947"/>
      <c r="F3" s="947"/>
      <c r="G3" s="947"/>
      <c r="H3" s="947"/>
      <c r="I3" s="1027"/>
      <c r="J3" s="947"/>
      <c r="K3" s="947"/>
      <c r="L3" s="947"/>
    </row>
    <row r="4" spans="2:12" s="88" customFormat="1" ht="20.100000000000001" customHeight="1">
      <c r="B4" s="2110" t="s">
        <v>44</v>
      </c>
      <c r="C4" s="2110"/>
      <c r="D4" s="2110"/>
      <c r="E4" s="2110"/>
      <c r="F4" s="2110"/>
      <c r="G4" s="2110"/>
      <c r="H4" s="2110"/>
      <c r="I4" s="2110"/>
      <c r="J4" s="2110"/>
      <c r="K4" s="2110"/>
      <c r="L4" s="2110"/>
    </row>
    <row r="5" spans="2:12" s="88" customFormat="1" ht="50.1" customHeight="1">
      <c r="B5" s="239"/>
      <c r="C5" s="76"/>
      <c r="D5" s="202"/>
      <c r="E5" s="203"/>
      <c r="F5" s="129" t="s">
        <v>78</v>
      </c>
      <c r="G5" s="129" t="s">
        <v>79</v>
      </c>
      <c r="H5" s="130" t="s">
        <v>80</v>
      </c>
      <c r="I5" s="131" t="s">
        <v>81</v>
      </c>
      <c r="J5" s="132" t="s">
        <v>82</v>
      </c>
      <c r="K5" s="133" t="s">
        <v>83</v>
      </c>
      <c r="L5" s="129" t="s">
        <v>84</v>
      </c>
    </row>
    <row r="6" spans="2:12" s="88" customFormat="1" ht="4.5" customHeight="1" thickBot="1">
      <c r="B6" s="1009"/>
      <c r="C6" s="914"/>
      <c r="D6" s="203"/>
      <c r="E6" s="985"/>
      <c r="F6" s="204"/>
      <c r="G6" s="204"/>
      <c r="H6" s="204"/>
      <c r="I6" s="205"/>
      <c r="J6" s="204"/>
      <c r="K6" s="204"/>
      <c r="L6" s="204"/>
    </row>
    <row r="7" spans="2:12" s="88" customFormat="1" ht="12.75" customHeight="1">
      <c r="B7" s="1010" t="s">
        <v>134</v>
      </c>
      <c r="C7" s="1010" t="s">
        <v>354</v>
      </c>
      <c r="D7" s="206" t="s">
        <v>135</v>
      </c>
      <c r="E7" s="986" t="s">
        <v>818</v>
      </c>
      <c r="F7" s="980">
        <v>150</v>
      </c>
      <c r="G7" s="207">
        <v>11</v>
      </c>
      <c r="H7" s="208">
        <v>76</v>
      </c>
      <c r="I7" s="209">
        <v>11</v>
      </c>
      <c r="J7" s="208">
        <v>71</v>
      </c>
      <c r="K7" s="210">
        <v>107</v>
      </c>
      <c r="L7" s="211">
        <v>178</v>
      </c>
    </row>
    <row r="8" spans="2:12" s="88" customFormat="1" ht="12.75" customHeight="1">
      <c r="B8" s="1011"/>
      <c r="C8" s="927"/>
      <c r="D8" s="212"/>
      <c r="E8" s="987" t="s">
        <v>819</v>
      </c>
      <c r="F8" s="981">
        <v>184</v>
      </c>
      <c r="G8" s="141">
        <v>25</v>
      </c>
      <c r="H8" s="95">
        <v>118</v>
      </c>
      <c r="I8" s="96">
        <v>27</v>
      </c>
      <c r="J8" s="95">
        <v>121</v>
      </c>
      <c r="K8" s="142">
        <v>135</v>
      </c>
      <c r="L8" s="98">
        <v>256</v>
      </c>
    </row>
    <row r="9" spans="2:12" s="88" customFormat="1" ht="12" customHeight="1">
      <c r="B9" s="1011"/>
      <c r="C9" s="927"/>
      <c r="D9" s="212"/>
      <c r="E9" s="987" t="s">
        <v>86</v>
      </c>
      <c r="F9" s="981">
        <v>48</v>
      </c>
      <c r="G9" s="141">
        <v>2</v>
      </c>
      <c r="H9" s="95">
        <v>17</v>
      </c>
      <c r="I9" s="96">
        <v>3</v>
      </c>
      <c r="J9" s="95">
        <v>17</v>
      </c>
      <c r="K9" s="142">
        <v>55</v>
      </c>
      <c r="L9" s="98">
        <v>72</v>
      </c>
    </row>
    <row r="10" spans="2:12" s="88" customFormat="1" ht="12.75" customHeight="1" thickBot="1">
      <c r="B10" s="1012"/>
      <c r="C10" s="1012"/>
      <c r="D10" s="83"/>
      <c r="E10" s="988" t="s">
        <v>367</v>
      </c>
      <c r="F10" s="982">
        <v>382</v>
      </c>
      <c r="G10" s="191">
        <v>38</v>
      </c>
      <c r="H10" s="192">
        <v>211</v>
      </c>
      <c r="I10" s="193">
        <v>41</v>
      </c>
      <c r="J10" s="192">
        <v>209</v>
      </c>
      <c r="K10" s="194">
        <v>297</v>
      </c>
      <c r="L10" s="195">
        <v>506</v>
      </c>
    </row>
    <row r="11" spans="2:12" s="88" customFormat="1" ht="12.75" customHeight="1">
      <c r="B11" s="926" t="s">
        <v>136</v>
      </c>
      <c r="C11" s="1010" t="s">
        <v>354</v>
      </c>
      <c r="D11" s="214" t="s">
        <v>137</v>
      </c>
      <c r="E11" s="986" t="s">
        <v>818</v>
      </c>
      <c r="F11" s="983">
        <v>115</v>
      </c>
      <c r="G11" s="216">
        <v>9</v>
      </c>
      <c r="H11" s="217">
        <v>62</v>
      </c>
      <c r="I11" s="218">
        <v>9</v>
      </c>
      <c r="J11" s="217">
        <v>57</v>
      </c>
      <c r="K11" s="219">
        <v>72</v>
      </c>
      <c r="L11" s="220">
        <v>129</v>
      </c>
    </row>
    <row r="12" spans="2:12" s="88" customFormat="1" ht="12.75" customHeight="1">
      <c r="B12" s="1011"/>
      <c r="C12" s="927"/>
      <c r="D12" s="212"/>
      <c r="E12" s="987" t="s">
        <v>819</v>
      </c>
      <c r="F12" s="981">
        <v>128</v>
      </c>
      <c r="G12" s="141">
        <v>20</v>
      </c>
      <c r="H12" s="95">
        <v>85</v>
      </c>
      <c r="I12" s="96">
        <v>21</v>
      </c>
      <c r="J12" s="95">
        <v>88</v>
      </c>
      <c r="K12" s="142">
        <v>87</v>
      </c>
      <c r="L12" s="98">
        <v>175</v>
      </c>
    </row>
    <row r="13" spans="2:12" s="88" customFormat="1" ht="12" customHeight="1">
      <c r="B13" s="1011"/>
      <c r="C13" s="927"/>
      <c r="D13" s="212"/>
      <c r="E13" s="987" t="s">
        <v>86</v>
      </c>
      <c r="F13" s="981">
        <v>10</v>
      </c>
      <c r="G13" s="141">
        <v>0</v>
      </c>
      <c r="H13" s="95">
        <v>5</v>
      </c>
      <c r="I13" s="96">
        <v>0</v>
      </c>
      <c r="J13" s="95">
        <v>6</v>
      </c>
      <c r="K13" s="142">
        <v>14</v>
      </c>
      <c r="L13" s="98">
        <v>20</v>
      </c>
    </row>
    <row r="14" spans="2:12" s="88" customFormat="1" ht="12.75" customHeight="1" thickBot="1">
      <c r="B14" s="928"/>
      <c r="C14" s="928"/>
      <c r="D14" s="222"/>
      <c r="E14" s="989" t="s">
        <v>367</v>
      </c>
      <c r="F14" s="984">
        <v>253</v>
      </c>
      <c r="G14" s="224">
        <v>29</v>
      </c>
      <c r="H14" s="225">
        <v>152</v>
      </c>
      <c r="I14" s="226">
        <v>30</v>
      </c>
      <c r="J14" s="225">
        <v>151</v>
      </c>
      <c r="K14" s="227">
        <v>173</v>
      </c>
      <c r="L14" s="228">
        <v>324</v>
      </c>
    </row>
    <row r="15" spans="2:12" s="88" customFormat="1" ht="12.75" customHeight="1">
      <c r="B15" s="926" t="s">
        <v>138</v>
      </c>
      <c r="C15" s="1010" t="s">
        <v>354</v>
      </c>
      <c r="D15" s="214" t="s">
        <v>139</v>
      </c>
      <c r="E15" s="986" t="s">
        <v>818</v>
      </c>
      <c r="F15" s="983">
        <v>90</v>
      </c>
      <c r="G15" s="216">
        <v>3</v>
      </c>
      <c r="H15" s="217">
        <v>58</v>
      </c>
      <c r="I15" s="218">
        <v>3</v>
      </c>
      <c r="J15" s="217">
        <v>63</v>
      </c>
      <c r="K15" s="219">
        <v>51</v>
      </c>
      <c r="L15" s="220">
        <v>114</v>
      </c>
    </row>
    <row r="16" spans="2:12" s="88" customFormat="1" ht="12.75" customHeight="1">
      <c r="B16" s="1011"/>
      <c r="C16" s="927"/>
      <c r="D16" s="212"/>
      <c r="E16" s="987" t="s">
        <v>819</v>
      </c>
      <c r="F16" s="981">
        <v>128</v>
      </c>
      <c r="G16" s="141">
        <v>16</v>
      </c>
      <c r="H16" s="95">
        <v>85</v>
      </c>
      <c r="I16" s="96">
        <v>17</v>
      </c>
      <c r="J16" s="95">
        <v>79</v>
      </c>
      <c r="K16" s="142">
        <v>83</v>
      </c>
      <c r="L16" s="98">
        <v>162</v>
      </c>
    </row>
    <row r="17" spans="2:12" s="88" customFormat="1" ht="12" customHeight="1">
      <c r="B17" s="1011"/>
      <c r="C17" s="927"/>
      <c r="D17" s="212"/>
      <c r="E17" s="987" t="s">
        <v>86</v>
      </c>
      <c r="F17" s="981">
        <v>17</v>
      </c>
      <c r="G17" s="141">
        <v>0</v>
      </c>
      <c r="H17" s="95">
        <v>10</v>
      </c>
      <c r="I17" s="96">
        <v>0</v>
      </c>
      <c r="J17" s="95">
        <v>11</v>
      </c>
      <c r="K17" s="142">
        <v>13</v>
      </c>
      <c r="L17" s="98">
        <v>24</v>
      </c>
    </row>
    <row r="18" spans="2:12" s="88" customFormat="1" ht="12.75" customHeight="1" thickBot="1">
      <c r="B18" s="928"/>
      <c r="C18" s="928"/>
      <c r="D18" s="222"/>
      <c r="E18" s="989" t="s">
        <v>367</v>
      </c>
      <c r="F18" s="984">
        <v>235</v>
      </c>
      <c r="G18" s="224">
        <v>19</v>
      </c>
      <c r="H18" s="225">
        <v>153</v>
      </c>
      <c r="I18" s="226">
        <v>20</v>
      </c>
      <c r="J18" s="225">
        <v>153</v>
      </c>
      <c r="K18" s="227">
        <v>147</v>
      </c>
      <c r="L18" s="228">
        <v>300</v>
      </c>
    </row>
    <row r="19" spans="2:12" s="88" customFormat="1" ht="12.75" customHeight="1">
      <c r="B19" s="926" t="s">
        <v>140</v>
      </c>
      <c r="C19" s="1010" t="s">
        <v>354</v>
      </c>
      <c r="D19" s="214" t="s">
        <v>141</v>
      </c>
      <c r="E19" s="990" t="s">
        <v>818</v>
      </c>
      <c r="F19" s="983">
        <v>84</v>
      </c>
      <c r="G19" s="216">
        <v>1</v>
      </c>
      <c r="H19" s="217">
        <v>34</v>
      </c>
      <c r="I19" s="218">
        <v>1</v>
      </c>
      <c r="J19" s="217">
        <v>33</v>
      </c>
      <c r="K19" s="219">
        <v>60</v>
      </c>
      <c r="L19" s="220">
        <v>93</v>
      </c>
    </row>
    <row r="20" spans="2:12" s="88" customFormat="1" ht="12.75" customHeight="1">
      <c r="B20" s="1011"/>
      <c r="C20" s="927"/>
      <c r="D20" s="212"/>
      <c r="E20" s="987" t="s">
        <v>819</v>
      </c>
      <c r="F20" s="981">
        <v>107</v>
      </c>
      <c r="G20" s="141">
        <v>11</v>
      </c>
      <c r="H20" s="95">
        <v>79</v>
      </c>
      <c r="I20" s="96">
        <v>13</v>
      </c>
      <c r="J20" s="95">
        <v>77</v>
      </c>
      <c r="K20" s="142">
        <v>55</v>
      </c>
      <c r="L20" s="98">
        <v>132</v>
      </c>
    </row>
    <row r="21" spans="2:12" s="88" customFormat="1" ht="12.75" customHeight="1">
      <c r="B21" s="1011"/>
      <c r="C21" s="927"/>
      <c r="D21" s="212"/>
      <c r="E21" s="987" t="s">
        <v>86</v>
      </c>
      <c r="F21" s="2031">
        <v>2</v>
      </c>
      <c r="G21" s="2032">
        <v>0</v>
      </c>
      <c r="H21" s="329">
        <v>1</v>
      </c>
      <c r="I21" s="2033">
        <v>0</v>
      </c>
      <c r="J21" s="329">
        <v>1</v>
      </c>
      <c r="K21" s="2034">
        <v>1</v>
      </c>
      <c r="L21" s="328">
        <v>2</v>
      </c>
    </row>
    <row r="22" spans="2:12" s="88" customFormat="1" ht="12.75" customHeight="1" thickBot="1">
      <c r="B22" s="928"/>
      <c r="C22" s="928"/>
      <c r="D22" s="222"/>
      <c r="E22" s="989" t="s">
        <v>367</v>
      </c>
      <c r="F22" s="984">
        <v>193</v>
      </c>
      <c r="G22" s="224">
        <v>12</v>
      </c>
      <c r="H22" s="225">
        <v>114</v>
      </c>
      <c r="I22" s="226">
        <v>14</v>
      </c>
      <c r="J22" s="225">
        <v>111</v>
      </c>
      <c r="K22" s="227">
        <v>116</v>
      </c>
      <c r="L22" s="228">
        <v>227</v>
      </c>
    </row>
    <row r="23" spans="2:12" s="88" customFormat="1" ht="12.75" customHeight="1">
      <c r="B23" s="926" t="s">
        <v>142</v>
      </c>
      <c r="C23" s="1010" t="s">
        <v>354</v>
      </c>
      <c r="D23" s="214" t="s">
        <v>143</v>
      </c>
      <c r="E23" s="990" t="s">
        <v>818</v>
      </c>
      <c r="F23" s="983">
        <v>99</v>
      </c>
      <c r="G23" s="216">
        <v>1</v>
      </c>
      <c r="H23" s="217">
        <v>26</v>
      </c>
      <c r="I23" s="218">
        <v>1</v>
      </c>
      <c r="J23" s="217">
        <v>26</v>
      </c>
      <c r="K23" s="219">
        <v>94</v>
      </c>
      <c r="L23" s="220">
        <v>120</v>
      </c>
    </row>
    <row r="24" spans="2:12" s="88" customFormat="1" ht="12.75" customHeight="1">
      <c r="B24" s="1011"/>
      <c r="C24" s="927"/>
      <c r="D24" s="212"/>
      <c r="E24" s="987" t="s">
        <v>819</v>
      </c>
      <c r="F24" s="981">
        <v>100</v>
      </c>
      <c r="G24" s="141">
        <v>11</v>
      </c>
      <c r="H24" s="95">
        <v>55</v>
      </c>
      <c r="I24" s="96">
        <v>12</v>
      </c>
      <c r="J24" s="95">
        <v>55</v>
      </c>
      <c r="K24" s="142">
        <v>85</v>
      </c>
      <c r="L24" s="98">
        <v>140</v>
      </c>
    </row>
    <row r="25" spans="2:12" s="88" customFormat="1" ht="12.75" customHeight="1">
      <c r="B25" s="1011"/>
      <c r="C25" s="927"/>
      <c r="D25" s="212"/>
      <c r="E25" s="987" t="s">
        <v>86</v>
      </c>
      <c r="F25" s="2031">
        <v>2</v>
      </c>
      <c r="G25" s="2032">
        <v>0</v>
      </c>
      <c r="H25" s="329">
        <v>2</v>
      </c>
      <c r="I25" s="2033">
        <v>0</v>
      </c>
      <c r="J25" s="329">
        <v>2</v>
      </c>
      <c r="K25" s="2034">
        <v>1</v>
      </c>
      <c r="L25" s="328">
        <v>3</v>
      </c>
    </row>
    <row r="26" spans="2:12" s="88" customFormat="1" ht="12.75" customHeight="1" thickBot="1">
      <c r="B26" s="928"/>
      <c r="C26" s="928"/>
      <c r="D26" s="222"/>
      <c r="E26" s="989" t="s">
        <v>367</v>
      </c>
      <c r="F26" s="984">
        <v>201</v>
      </c>
      <c r="G26" s="224">
        <v>12</v>
      </c>
      <c r="H26" s="225">
        <v>83</v>
      </c>
      <c r="I26" s="226">
        <v>13</v>
      </c>
      <c r="J26" s="225">
        <v>83</v>
      </c>
      <c r="K26" s="227">
        <v>180</v>
      </c>
      <c r="L26" s="228">
        <v>263</v>
      </c>
    </row>
    <row r="27" spans="2:12" s="88" customFormat="1" ht="12.75" customHeight="1">
      <c r="B27" s="926" t="s">
        <v>144</v>
      </c>
      <c r="C27" s="1010" t="s">
        <v>354</v>
      </c>
      <c r="D27" s="214" t="s">
        <v>145</v>
      </c>
      <c r="E27" s="990" t="s">
        <v>818</v>
      </c>
      <c r="F27" s="983">
        <v>578</v>
      </c>
      <c r="G27" s="216">
        <v>29</v>
      </c>
      <c r="H27" s="217">
        <v>243</v>
      </c>
      <c r="I27" s="218">
        <v>30</v>
      </c>
      <c r="J27" s="217">
        <v>234</v>
      </c>
      <c r="K27" s="219">
        <v>478</v>
      </c>
      <c r="L27" s="220">
        <v>712</v>
      </c>
    </row>
    <row r="28" spans="2:12" s="88" customFormat="1" ht="12.75" customHeight="1">
      <c r="B28" s="1011"/>
      <c r="C28" s="927"/>
      <c r="D28" s="212"/>
      <c r="E28" s="987" t="s">
        <v>819</v>
      </c>
      <c r="F28" s="981">
        <v>192</v>
      </c>
      <c r="G28" s="141">
        <v>14</v>
      </c>
      <c r="H28" s="95">
        <v>102</v>
      </c>
      <c r="I28" s="96">
        <v>15</v>
      </c>
      <c r="J28" s="95">
        <v>97</v>
      </c>
      <c r="K28" s="142">
        <v>131</v>
      </c>
      <c r="L28" s="98">
        <v>228</v>
      </c>
    </row>
    <row r="29" spans="2:12" s="88" customFormat="1" ht="12" customHeight="1">
      <c r="B29" s="1011"/>
      <c r="C29" s="927"/>
      <c r="D29" s="212"/>
      <c r="E29" s="987" t="s">
        <v>86</v>
      </c>
      <c r="F29" s="981">
        <v>65</v>
      </c>
      <c r="G29" s="141">
        <v>8</v>
      </c>
      <c r="H29" s="95">
        <v>28</v>
      </c>
      <c r="I29" s="96">
        <v>9</v>
      </c>
      <c r="J29" s="95">
        <v>23</v>
      </c>
      <c r="K29" s="142">
        <v>59</v>
      </c>
      <c r="L29" s="98">
        <v>82</v>
      </c>
    </row>
    <row r="30" spans="2:12" s="88" customFormat="1" ht="12.75" customHeight="1" thickBot="1">
      <c r="B30" s="928"/>
      <c r="C30" s="928"/>
      <c r="D30" s="222"/>
      <c r="E30" s="989" t="s">
        <v>367</v>
      </c>
      <c r="F30" s="984">
        <v>835</v>
      </c>
      <c r="G30" s="224">
        <v>51</v>
      </c>
      <c r="H30" s="225">
        <v>373</v>
      </c>
      <c r="I30" s="226">
        <v>54</v>
      </c>
      <c r="J30" s="225">
        <v>354</v>
      </c>
      <c r="K30" s="227">
        <v>668</v>
      </c>
      <c r="L30" s="228">
        <v>1022</v>
      </c>
    </row>
    <row r="31" spans="2:12" s="88" customFormat="1" ht="12.75" customHeight="1">
      <c r="B31" s="926" t="s">
        <v>146</v>
      </c>
      <c r="C31" s="1010" t="s">
        <v>354</v>
      </c>
      <c r="D31" s="214" t="s">
        <v>147</v>
      </c>
      <c r="E31" s="990" t="s">
        <v>818</v>
      </c>
      <c r="F31" s="983">
        <v>103</v>
      </c>
      <c r="G31" s="216">
        <v>7</v>
      </c>
      <c r="H31" s="217">
        <v>48</v>
      </c>
      <c r="I31" s="218">
        <v>7</v>
      </c>
      <c r="J31" s="217">
        <v>42</v>
      </c>
      <c r="K31" s="219">
        <v>71</v>
      </c>
      <c r="L31" s="220">
        <v>113</v>
      </c>
    </row>
    <row r="32" spans="2:12" s="88" customFormat="1" ht="12.75" customHeight="1">
      <c r="B32" s="1011"/>
      <c r="C32" s="927"/>
      <c r="D32" s="212"/>
      <c r="E32" s="987" t="s">
        <v>819</v>
      </c>
      <c r="F32" s="981">
        <v>173</v>
      </c>
      <c r="G32" s="141">
        <v>18</v>
      </c>
      <c r="H32" s="95">
        <v>97</v>
      </c>
      <c r="I32" s="96">
        <v>19</v>
      </c>
      <c r="J32" s="95">
        <v>91</v>
      </c>
      <c r="K32" s="142">
        <v>127</v>
      </c>
      <c r="L32" s="98">
        <v>218</v>
      </c>
    </row>
    <row r="33" spans="2:12" s="88" customFormat="1" ht="12.75" customHeight="1" thickBot="1">
      <c r="B33" s="928"/>
      <c r="C33" s="928"/>
      <c r="D33" s="222"/>
      <c r="E33" s="989" t="s">
        <v>367</v>
      </c>
      <c r="F33" s="984">
        <v>276</v>
      </c>
      <c r="G33" s="224">
        <v>25</v>
      </c>
      <c r="H33" s="225">
        <v>145</v>
      </c>
      <c r="I33" s="226">
        <v>26</v>
      </c>
      <c r="J33" s="225">
        <v>133</v>
      </c>
      <c r="K33" s="227">
        <v>198</v>
      </c>
      <c r="L33" s="228">
        <v>331</v>
      </c>
    </row>
    <row r="34" spans="2:12" s="88" customFormat="1" ht="12.75" customHeight="1">
      <c r="B34" s="926" t="s">
        <v>148</v>
      </c>
      <c r="C34" s="1010" t="s">
        <v>354</v>
      </c>
      <c r="D34" s="214" t="s">
        <v>149</v>
      </c>
      <c r="E34" s="990" t="s">
        <v>818</v>
      </c>
      <c r="F34" s="983">
        <v>54</v>
      </c>
      <c r="G34" s="216">
        <v>4</v>
      </c>
      <c r="H34" s="217">
        <v>34</v>
      </c>
      <c r="I34" s="218">
        <v>5</v>
      </c>
      <c r="J34" s="217">
        <v>30</v>
      </c>
      <c r="K34" s="219">
        <v>30</v>
      </c>
      <c r="L34" s="220">
        <v>60</v>
      </c>
    </row>
    <row r="35" spans="2:12" s="88" customFormat="1" ht="12.75" customHeight="1">
      <c r="B35" s="1011"/>
      <c r="C35" s="927"/>
      <c r="D35" s="212"/>
      <c r="E35" s="987" t="s">
        <v>819</v>
      </c>
      <c r="F35" s="981">
        <v>46</v>
      </c>
      <c r="G35" s="141">
        <v>12</v>
      </c>
      <c r="H35" s="95">
        <v>35</v>
      </c>
      <c r="I35" s="96">
        <v>14</v>
      </c>
      <c r="J35" s="95">
        <v>30</v>
      </c>
      <c r="K35" s="142">
        <v>23</v>
      </c>
      <c r="L35" s="98">
        <v>53</v>
      </c>
    </row>
    <row r="36" spans="2:12" s="88" customFormat="1" ht="12.75" customHeight="1">
      <c r="B36" s="1011"/>
      <c r="C36" s="927"/>
      <c r="D36" s="212"/>
      <c r="E36" s="987" t="s">
        <v>86</v>
      </c>
      <c r="F36" s="981">
        <v>6</v>
      </c>
      <c r="G36" s="141">
        <v>0</v>
      </c>
      <c r="H36" s="95">
        <v>3</v>
      </c>
      <c r="I36" s="96">
        <v>0</v>
      </c>
      <c r="J36" s="95">
        <v>3</v>
      </c>
      <c r="K36" s="142">
        <v>4</v>
      </c>
      <c r="L36" s="98">
        <v>7</v>
      </c>
    </row>
    <row r="37" spans="2:12" s="88" customFormat="1" ht="12.75" customHeight="1" thickBot="1">
      <c r="B37" s="928"/>
      <c r="C37" s="928"/>
      <c r="D37" s="222"/>
      <c r="E37" s="989" t="s">
        <v>367</v>
      </c>
      <c r="F37" s="984">
        <v>106</v>
      </c>
      <c r="G37" s="224">
        <v>16</v>
      </c>
      <c r="H37" s="225">
        <v>72</v>
      </c>
      <c r="I37" s="226">
        <v>19</v>
      </c>
      <c r="J37" s="225">
        <v>63</v>
      </c>
      <c r="K37" s="227">
        <v>57</v>
      </c>
      <c r="L37" s="228">
        <v>120</v>
      </c>
    </row>
    <row r="38" spans="2:12" s="88" customFormat="1" ht="12.75" customHeight="1">
      <c r="B38" s="926" t="s">
        <v>150</v>
      </c>
      <c r="C38" s="1010" t="s">
        <v>354</v>
      </c>
      <c r="D38" s="214" t="s">
        <v>151</v>
      </c>
      <c r="E38" s="990" t="s">
        <v>818</v>
      </c>
      <c r="F38" s="983">
        <v>66</v>
      </c>
      <c r="G38" s="216">
        <v>0</v>
      </c>
      <c r="H38" s="217">
        <v>20</v>
      </c>
      <c r="I38" s="218">
        <v>0</v>
      </c>
      <c r="J38" s="217">
        <v>21</v>
      </c>
      <c r="K38" s="219">
        <v>58</v>
      </c>
      <c r="L38" s="220">
        <v>79</v>
      </c>
    </row>
    <row r="39" spans="2:12" s="88" customFormat="1" ht="12.75" customHeight="1">
      <c r="B39" s="1011"/>
      <c r="C39" s="927"/>
      <c r="D39" s="212"/>
      <c r="E39" s="987" t="s">
        <v>819</v>
      </c>
      <c r="F39" s="981">
        <v>61</v>
      </c>
      <c r="G39" s="141">
        <v>8</v>
      </c>
      <c r="H39" s="95">
        <v>38</v>
      </c>
      <c r="I39" s="96">
        <v>8</v>
      </c>
      <c r="J39" s="95">
        <v>37</v>
      </c>
      <c r="K39" s="142">
        <v>48</v>
      </c>
      <c r="L39" s="98">
        <v>85</v>
      </c>
    </row>
    <row r="40" spans="2:12" s="88" customFormat="1" ht="12.75" customHeight="1" thickBot="1">
      <c r="B40" s="928"/>
      <c r="C40" s="928"/>
      <c r="D40" s="222"/>
      <c r="E40" s="989" t="s">
        <v>367</v>
      </c>
      <c r="F40" s="984">
        <v>127</v>
      </c>
      <c r="G40" s="224">
        <v>8</v>
      </c>
      <c r="H40" s="225">
        <v>58</v>
      </c>
      <c r="I40" s="226">
        <v>8</v>
      </c>
      <c r="J40" s="225">
        <v>58</v>
      </c>
      <c r="K40" s="227">
        <v>106</v>
      </c>
      <c r="L40" s="228">
        <v>164</v>
      </c>
    </row>
    <row r="41" spans="2:12" s="88" customFormat="1" ht="12.75" customHeight="1">
      <c r="B41" s="926" t="s">
        <v>152</v>
      </c>
      <c r="C41" s="1010" t="s">
        <v>354</v>
      </c>
      <c r="D41" s="214" t="s">
        <v>153</v>
      </c>
      <c r="E41" s="990" t="s">
        <v>818</v>
      </c>
      <c r="F41" s="983">
        <v>274</v>
      </c>
      <c r="G41" s="216">
        <v>9</v>
      </c>
      <c r="H41" s="217">
        <v>60</v>
      </c>
      <c r="I41" s="218">
        <v>10</v>
      </c>
      <c r="J41" s="217">
        <v>52</v>
      </c>
      <c r="K41" s="219">
        <v>276</v>
      </c>
      <c r="L41" s="220">
        <v>328</v>
      </c>
    </row>
    <row r="42" spans="2:12" s="88" customFormat="1" ht="12.75" customHeight="1">
      <c r="B42" s="1011"/>
      <c r="C42" s="927"/>
      <c r="D42" s="212"/>
      <c r="E42" s="987" t="s">
        <v>819</v>
      </c>
      <c r="F42" s="981">
        <v>93</v>
      </c>
      <c r="G42" s="141">
        <v>22</v>
      </c>
      <c r="H42" s="95">
        <v>58</v>
      </c>
      <c r="I42" s="96">
        <v>26</v>
      </c>
      <c r="J42" s="95">
        <v>48</v>
      </c>
      <c r="K42" s="142">
        <v>77</v>
      </c>
      <c r="L42" s="98">
        <v>125</v>
      </c>
    </row>
    <row r="43" spans="2:12" s="88" customFormat="1" ht="12.75" customHeight="1">
      <c r="B43" s="1011"/>
      <c r="C43" s="927"/>
      <c r="D43" s="212"/>
      <c r="E43" s="987" t="s">
        <v>86</v>
      </c>
      <c r="F43" s="981">
        <v>16</v>
      </c>
      <c r="G43" s="141">
        <v>0</v>
      </c>
      <c r="H43" s="95">
        <v>7</v>
      </c>
      <c r="I43" s="96">
        <v>0</v>
      </c>
      <c r="J43" s="95">
        <v>9</v>
      </c>
      <c r="K43" s="142">
        <v>19</v>
      </c>
      <c r="L43" s="98">
        <v>28</v>
      </c>
    </row>
    <row r="44" spans="2:12" s="88" customFormat="1" ht="12.75" customHeight="1" thickBot="1">
      <c r="B44" s="1012"/>
      <c r="C44" s="1012"/>
      <c r="D44" s="83"/>
      <c r="E44" s="988" t="s">
        <v>367</v>
      </c>
      <c r="F44" s="982">
        <v>383</v>
      </c>
      <c r="G44" s="191">
        <v>31</v>
      </c>
      <c r="H44" s="192">
        <v>125</v>
      </c>
      <c r="I44" s="193">
        <v>36</v>
      </c>
      <c r="J44" s="192">
        <v>109</v>
      </c>
      <c r="K44" s="194">
        <v>372</v>
      </c>
      <c r="L44" s="195">
        <v>481</v>
      </c>
    </row>
    <row r="45" spans="2:12" s="88" customFormat="1" ht="12.75" customHeight="1">
      <c r="B45" s="926" t="s">
        <v>154</v>
      </c>
      <c r="C45" s="1010" t="s">
        <v>354</v>
      </c>
      <c r="D45" s="214" t="s">
        <v>155</v>
      </c>
      <c r="E45" s="990" t="s">
        <v>818</v>
      </c>
      <c r="F45" s="983">
        <v>179</v>
      </c>
      <c r="G45" s="216">
        <v>5</v>
      </c>
      <c r="H45" s="217">
        <v>58</v>
      </c>
      <c r="I45" s="218">
        <v>5</v>
      </c>
      <c r="J45" s="217">
        <v>59</v>
      </c>
      <c r="K45" s="219">
        <v>175</v>
      </c>
      <c r="L45" s="220">
        <v>234</v>
      </c>
    </row>
    <row r="46" spans="2:12" s="88" customFormat="1" ht="12.75" customHeight="1">
      <c r="B46" s="1011"/>
      <c r="C46" s="927"/>
      <c r="D46" s="212"/>
      <c r="E46" s="987" t="s">
        <v>819</v>
      </c>
      <c r="F46" s="981">
        <v>150</v>
      </c>
      <c r="G46" s="141">
        <v>16</v>
      </c>
      <c r="H46" s="95">
        <v>114</v>
      </c>
      <c r="I46" s="96">
        <v>17</v>
      </c>
      <c r="J46" s="95">
        <v>123</v>
      </c>
      <c r="K46" s="142">
        <v>80</v>
      </c>
      <c r="L46" s="98">
        <v>203</v>
      </c>
    </row>
    <row r="47" spans="2:12" s="88" customFormat="1" ht="12.75" customHeight="1">
      <c r="B47" s="1011"/>
      <c r="C47" s="927"/>
      <c r="D47" s="212"/>
      <c r="E47" s="987" t="s">
        <v>86</v>
      </c>
      <c r="F47" s="981">
        <v>32</v>
      </c>
      <c r="G47" s="141">
        <v>8</v>
      </c>
      <c r="H47" s="95">
        <v>25</v>
      </c>
      <c r="I47" s="96">
        <v>8</v>
      </c>
      <c r="J47" s="95">
        <v>19</v>
      </c>
      <c r="K47" s="142">
        <v>27</v>
      </c>
      <c r="L47" s="98">
        <v>46</v>
      </c>
    </row>
    <row r="48" spans="2:12" s="88" customFormat="1" ht="12.75" customHeight="1" thickBot="1">
      <c r="B48" s="928"/>
      <c r="C48" s="928"/>
      <c r="D48" s="222"/>
      <c r="E48" s="989" t="s">
        <v>367</v>
      </c>
      <c r="F48" s="984">
        <v>361</v>
      </c>
      <c r="G48" s="224">
        <v>29</v>
      </c>
      <c r="H48" s="225">
        <v>197</v>
      </c>
      <c r="I48" s="226">
        <v>30</v>
      </c>
      <c r="J48" s="225">
        <v>201</v>
      </c>
      <c r="K48" s="227">
        <v>282</v>
      </c>
      <c r="L48" s="228">
        <v>483</v>
      </c>
    </row>
    <row r="49" spans="2:12" s="88" customFormat="1" ht="12.75" customHeight="1">
      <c r="B49" s="926" t="s">
        <v>156</v>
      </c>
      <c r="C49" s="1010" t="s">
        <v>354</v>
      </c>
      <c r="D49" s="214" t="s">
        <v>157</v>
      </c>
      <c r="E49" s="990" t="s">
        <v>818</v>
      </c>
      <c r="F49" s="983">
        <v>61</v>
      </c>
      <c r="G49" s="216">
        <v>3</v>
      </c>
      <c r="H49" s="217">
        <v>35</v>
      </c>
      <c r="I49" s="218">
        <v>3</v>
      </c>
      <c r="J49" s="217">
        <v>32</v>
      </c>
      <c r="K49" s="219">
        <v>33</v>
      </c>
      <c r="L49" s="220">
        <v>65</v>
      </c>
    </row>
    <row r="50" spans="2:12" s="88" customFormat="1" ht="12.75" customHeight="1">
      <c r="B50" s="1011"/>
      <c r="C50" s="927"/>
      <c r="D50" s="212"/>
      <c r="E50" s="987" t="s">
        <v>819</v>
      </c>
      <c r="F50" s="981">
        <v>120</v>
      </c>
      <c r="G50" s="141">
        <v>13</v>
      </c>
      <c r="H50" s="95">
        <v>83</v>
      </c>
      <c r="I50" s="96">
        <v>14</v>
      </c>
      <c r="J50" s="95">
        <v>95</v>
      </c>
      <c r="K50" s="142">
        <v>94</v>
      </c>
      <c r="L50" s="98">
        <v>189</v>
      </c>
    </row>
    <row r="51" spans="2:12" s="88" customFormat="1" ht="12.75" customHeight="1">
      <c r="B51" s="1011"/>
      <c r="C51" s="927"/>
      <c r="D51" s="212"/>
      <c r="E51" s="987" t="s">
        <v>86</v>
      </c>
      <c r="F51" s="981">
        <v>10</v>
      </c>
      <c r="G51" s="141">
        <v>1</v>
      </c>
      <c r="H51" s="95">
        <v>4</v>
      </c>
      <c r="I51" s="96">
        <v>1</v>
      </c>
      <c r="J51" s="95">
        <v>5</v>
      </c>
      <c r="K51" s="142">
        <v>10</v>
      </c>
      <c r="L51" s="98">
        <v>15</v>
      </c>
    </row>
    <row r="52" spans="2:12" s="88" customFormat="1" ht="12" customHeight="1" thickBot="1">
      <c r="B52" s="928"/>
      <c r="C52" s="928"/>
      <c r="D52" s="222"/>
      <c r="E52" s="989" t="s">
        <v>367</v>
      </c>
      <c r="F52" s="984">
        <v>191</v>
      </c>
      <c r="G52" s="224">
        <v>17</v>
      </c>
      <c r="H52" s="225">
        <v>122</v>
      </c>
      <c r="I52" s="226">
        <v>18</v>
      </c>
      <c r="J52" s="225">
        <v>132</v>
      </c>
      <c r="K52" s="227">
        <v>137</v>
      </c>
      <c r="L52" s="228">
        <v>269</v>
      </c>
    </row>
    <row r="53" spans="2:12" s="88" customFormat="1" ht="12.75" customHeight="1">
      <c r="B53" s="926" t="s">
        <v>158</v>
      </c>
      <c r="C53" s="1010" t="s">
        <v>354</v>
      </c>
      <c r="D53" s="214" t="s">
        <v>159</v>
      </c>
      <c r="E53" s="990" t="s">
        <v>818</v>
      </c>
      <c r="F53" s="983">
        <v>1180</v>
      </c>
      <c r="G53" s="216">
        <v>35</v>
      </c>
      <c r="H53" s="217">
        <v>378</v>
      </c>
      <c r="I53" s="218">
        <v>35</v>
      </c>
      <c r="J53" s="217">
        <v>383</v>
      </c>
      <c r="K53" s="219">
        <v>1244</v>
      </c>
      <c r="L53" s="220">
        <v>1627</v>
      </c>
    </row>
    <row r="54" spans="2:12" s="88" customFormat="1" ht="12.75" customHeight="1">
      <c r="B54" s="1011"/>
      <c r="C54" s="927"/>
      <c r="D54" s="212"/>
      <c r="E54" s="987" t="s">
        <v>819</v>
      </c>
      <c r="F54" s="981">
        <v>380</v>
      </c>
      <c r="G54" s="141">
        <v>41</v>
      </c>
      <c r="H54" s="95">
        <v>228</v>
      </c>
      <c r="I54" s="96">
        <v>44</v>
      </c>
      <c r="J54" s="95">
        <v>237</v>
      </c>
      <c r="K54" s="142">
        <v>347</v>
      </c>
      <c r="L54" s="98">
        <v>584</v>
      </c>
    </row>
    <row r="55" spans="2:12" s="88" customFormat="1" ht="12" customHeight="1">
      <c r="B55" s="1011"/>
      <c r="C55" s="927"/>
      <c r="D55" s="212"/>
      <c r="E55" s="987" t="s">
        <v>86</v>
      </c>
      <c r="F55" s="981">
        <v>497</v>
      </c>
      <c r="G55" s="141">
        <v>10</v>
      </c>
      <c r="H55" s="95">
        <v>99</v>
      </c>
      <c r="I55" s="96">
        <v>10</v>
      </c>
      <c r="J55" s="95">
        <v>106</v>
      </c>
      <c r="K55" s="142">
        <v>666</v>
      </c>
      <c r="L55" s="98">
        <v>772</v>
      </c>
    </row>
    <row r="56" spans="2:12" s="88" customFormat="1" ht="12.75" customHeight="1" thickBot="1">
      <c r="B56" s="928"/>
      <c r="C56" s="928"/>
      <c r="D56" s="222"/>
      <c r="E56" s="989" t="s">
        <v>367</v>
      </c>
      <c r="F56" s="984">
        <v>2057</v>
      </c>
      <c r="G56" s="224">
        <v>86</v>
      </c>
      <c r="H56" s="225">
        <v>705</v>
      </c>
      <c r="I56" s="226">
        <v>89</v>
      </c>
      <c r="J56" s="225">
        <v>726</v>
      </c>
      <c r="K56" s="227">
        <v>2257</v>
      </c>
      <c r="L56" s="228">
        <v>2983</v>
      </c>
    </row>
    <row r="57" spans="2:12" s="88" customFormat="1" ht="12.75" customHeight="1">
      <c r="B57" s="926" t="s">
        <v>160</v>
      </c>
      <c r="C57" s="1010" t="s">
        <v>354</v>
      </c>
      <c r="D57" s="214" t="s">
        <v>161</v>
      </c>
      <c r="E57" s="990" t="s">
        <v>818</v>
      </c>
      <c r="F57" s="983">
        <v>234</v>
      </c>
      <c r="G57" s="216">
        <v>11</v>
      </c>
      <c r="H57" s="217">
        <v>98</v>
      </c>
      <c r="I57" s="218">
        <v>12</v>
      </c>
      <c r="J57" s="217">
        <v>92</v>
      </c>
      <c r="K57" s="219">
        <v>173</v>
      </c>
      <c r="L57" s="220">
        <v>265</v>
      </c>
    </row>
    <row r="58" spans="2:12" s="88" customFormat="1" ht="12.75" customHeight="1">
      <c r="B58" s="1011"/>
      <c r="C58" s="927"/>
      <c r="D58" s="212"/>
      <c r="E58" s="987" t="s">
        <v>819</v>
      </c>
      <c r="F58" s="981">
        <v>231</v>
      </c>
      <c r="G58" s="141">
        <v>17</v>
      </c>
      <c r="H58" s="95">
        <v>112</v>
      </c>
      <c r="I58" s="96">
        <v>20</v>
      </c>
      <c r="J58" s="95">
        <v>108</v>
      </c>
      <c r="K58" s="142">
        <v>202</v>
      </c>
      <c r="L58" s="98">
        <v>310</v>
      </c>
    </row>
    <row r="59" spans="2:12" s="88" customFormat="1" ht="12" customHeight="1">
      <c r="B59" s="1011"/>
      <c r="C59" s="927"/>
      <c r="D59" s="212"/>
      <c r="E59" s="987" t="s">
        <v>86</v>
      </c>
      <c r="F59" s="981">
        <v>17</v>
      </c>
      <c r="G59" s="141">
        <v>1</v>
      </c>
      <c r="H59" s="95">
        <v>10</v>
      </c>
      <c r="I59" s="96">
        <v>1</v>
      </c>
      <c r="J59" s="95">
        <v>11</v>
      </c>
      <c r="K59" s="142">
        <v>19</v>
      </c>
      <c r="L59" s="98">
        <v>30</v>
      </c>
    </row>
    <row r="60" spans="2:12" s="88" customFormat="1" ht="12.75" customHeight="1" thickBot="1">
      <c r="B60" s="928"/>
      <c r="C60" s="928"/>
      <c r="D60" s="222"/>
      <c r="E60" s="989" t="s">
        <v>367</v>
      </c>
      <c r="F60" s="984">
        <v>482</v>
      </c>
      <c r="G60" s="224">
        <v>29</v>
      </c>
      <c r="H60" s="225">
        <v>220</v>
      </c>
      <c r="I60" s="226">
        <v>33</v>
      </c>
      <c r="J60" s="225">
        <v>211</v>
      </c>
      <c r="K60" s="227">
        <v>394</v>
      </c>
      <c r="L60" s="228">
        <v>605</v>
      </c>
    </row>
    <row r="61" spans="2:12" s="88" customFormat="1" ht="12.75" customHeight="1">
      <c r="B61" s="926" t="s">
        <v>162</v>
      </c>
      <c r="C61" s="1010" t="s">
        <v>354</v>
      </c>
      <c r="D61" s="214" t="s">
        <v>163</v>
      </c>
      <c r="E61" s="990" t="s">
        <v>818</v>
      </c>
      <c r="F61" s="983">
        <v>92</v>
      </c>
      <c r="G61" s="216">
        <v>1</v>
      </c>
      <c r="H61" s="217">
        <v>29</v>
      </c>
      <c r="I61" s="218">
        <v>1</v>
      </c>
      <c r="J61" s="217">
        <v>29</v>
      </c>
      <c r="K61" s="219">
        <v>77</v>
      </c>
      <c r="L61" s="220">
        <v>106</v>
      </c>
    </row>
    <row r="62" spans="2:12" s="88" customFormat="1" ht="12.75" customHeight="1">
      <c r="B62" s="1011"/>
      <c r="C62" s="927"/>
      <c r="D62" s="212"/>
      <c r="E62" s="987" t="s">
        <v>819</v>
      </c>
      <c r="F62" s="981">
        <v>74</v>
      </c>
      <c r="G62" s="141">
        <v>5</v>
      </c>
      <c r="H62" s="95">
        <v>42</v>
      </c>
      <c r="I62" s="96">
        <v>5</v>
      </c>
      <c r="J62" s="95">
        <v>44</v>
      </c>
      <c r="K62" s="142">
        <v>42</v>
      </c>
      <c r="L62" s="98">
        <v>86</v>
      </c>
    </row>
    <row r="63" spans="2:12" s="88" customFormat="1" ht="12" customHeight="1">
      <c r="B63" s="1011"/>
      <c r="C63" s="927"/>
      <c r="D63" s="212"/>
      <c r="E63" s="987" t="s">
        <v>86</v>
      </c>
      <c r="F63" s="981">
        <v>2</v>
      </c>
      <c r="G63" s="141">
        <v>0</v>
      </c>
      <c r="H63" s="95">
        <v>2</v>
      </c>
      <c r="I63" s="96">
        <v>0</v>
      </c>
      <c r="J63" s="95">
        <v>2</v>
      </c>
      <c r="K63" s="142">
        <v>1</v>
      </c>
      <c r="L63" s="98">
        <v>3</v>
      </c>
    </row>
    <row r="64" spans="2:12" s="88" customFormat="1" ht="12.75" customHeight="1" thickBot="1">
      <c r="B64" s="928"/>
      <c r="C64" s="928"/>
      <c r="D64" s="222"/>
      <c r="E64" s="989" t="s">
        <v>367</v>
      </c>
      <c r="F64" s="984">
        <v>168</v>
      </c>
      <c r="G64" s="224">
        <v>6</v>
      </c>
      <c r="H64" s="225">
        <v>73</v>
      </c>
      <c r="I64" s="226">
        <v>6</v>
      </c>
      <c r="J64" s="225">
        <v>75</v>
      </c>
      <c r="K64" s="227">
        <v>120</v>
      </c>
      <c r="L64" s="228">
        <v>195</v>
      </c>
    </row>
    <row r="65" spans="2:12" s="88" customFormat="1" ht="12.75" customHeight="1">
      <c r="B65" s="926" t="s">
        <v>164</v>
      </c>
      <c r="C65" s="1010" t="s">
        <v>354</v>
      </c>
      <c r="D65" s="214" t="s">
        <v>165</v>
      </c>
      <c r="E65" s="1868" t="s">
        <v>818</v>
      </c>
      <c r="F65" s="1869">
        <v>45</v>
      </c>
      <c r="G65" s="1870">
        <v>4</v>
      </c>
      <c r="H65" s="1871">
        <v>32</v>
      </c>
      <c r="I65" s="1872">
        <v>4</v>
      </c>
      <c r="J65" s="1871">
        <v>32</v>
      </c>
      <c r="K65" s="1873">
        <v>20</v>
      </c>
      <c r="L65" s="1874">
        <v>52</v>
      </c>
    </row>
    <row r="66" spans="2:12" s="88" customFormat="1" ht="12.75" customHeight="1">
      <c r="B66" s="1011"/>
      <c r="C66" s="927"/>
      <c r="D66" s="212"/>
      <c r="E66" s="1875" t="s">
        <v>819</v>
      </c>
      <c r="F66" s="1876">
        <v>83</v>
      </c>
      <c r="G66" s="1877">
        <v>18</v>
      </c>
      <c r="H66" s="1608">
        <v>73</v>
      </c>
      <c r="I66" s="1878">
        <v>20</v>
      </c>
      <c r="J66" s="1608">
        <v>68</v>
      </c>
      <c r="K66" s="1879">
        <v>22</v>
      </c>
      <c r="L66" s="1880">
        <v>90</v>
      </c>
    </row>
    <row r="67" spans="2:12" s="88" customFormat="1" ht="12.75" customHeight="1" thickBot="1">
      <c r="B67" s="928"/>
      <c r="C67" s="928"/>
      <c r="D67" s="222"/>
      <c r="E67" s="1881" t="s">
        <v>367</v>
      </c>
      <c r="F67" s="1882">
        <v>128</v>
      </c>
      <c r="G67" s="1883">
        <v>22</v>
      </c>
      <c r="H67" s="1884">
        <v>105</v>
      </c>
      <c r="I67" s="1885">
        <v>24</v>
      </c>
      <c r="J67" s="1884">
        <v>100</v>
      </c>
      <c r="K67" s="1886">
        <v>42</v>
      </c>
      <c r="L67" s="1887">
        <v>142</v>
      </c>
    </row>
    <row r="68" spans="2:12" s="88" customFormat="1" ht="12.75" customHeight="1">
      <c r="B68" s="926" t="s">
        <v>166</v>
      </c>
      <c r="C68" s="1010" t="s">
        <v>354</v>
      </c>
      <c r="D68" s="214" t="s">
        <v>167</v>
      </c>
      <c r="E68" s="1868" t="s">
        <v>818</v>
      </c>
      <c r="F68" s="1869">
        <v>215</v>
      </c>
      <c r="G68" s="1870">
        <v>11</v>
      </c>
      <c r="H68" s="1871">
        <v>74</v>
      </c>
      <c r="I68" s="1872">
        <v>11</v>
      </c>
      <c r="J68" s="1871">
        <v>66</v>
      </c>
      <c r="K68" s="1873">
        <v>191</v>
      </c>
      <c r="L68" s="1874">
        <v>257</v>
      </c>
    </row>
    <row r="69" spans="2:12" s="88" customFormat="1" ht="12.75" customHeight="1">
      <c r="B69" s="1011"/>
      <c r="C69" s="927"/>
      <c r="D69" s="212"/>
      <c r="E69" s="1875" t="s">
        <v>819</v>
      </c>
      <c r="F69" s="1876">
        <v>188</v>
      </c>
      <c r="G69" s="1877">
        <v>30</v>
      </c>
      <c r="H69" s="1608">
        <v>133</v>
      </c>
      <c r="I69" s="1878">
        <v>33</v>
      </c>
      <c r="J69" s="1608">
        <v>128</v>
      </c>
      <c r="K69" s="1879">
        <v>140</v>
      </c>
      <c r="L69" s="1880">
        <v>268</v>
      </c>
    </row>
    <row r="70" spans="2:12" s="88" customFormat="1" ht="12" customHeight="1">
      <c r="B70" s="1011"/>
      <c r="C70" s="927"/>
      <c r="D70" s="212"/>
      <c r="E70" s="1875" t="s">
        <v>86</v>
      </c>
      <c r="F70" s="1876">
        <v>11</v>
      </c>
      <c r="G70" s="1877">
        <v>2</v>
      </c>
      <c r="H70" s="1608">
        <v>9</v>
      </c>
      <c r="I70" s="1878">
        <v>3</v>
      </c>
      <c r="J70" s="1608">
        <v>10</v>
      </c>
      <c r="K70" s="1879">
        <v>6</v>
      </c>
      <c r="L70" s="1880">
        <v>16</v>
      </c>
    </row>
    <row r="71" spans="2:12" s="88" customFormat="1" ht="12.75" customHeight="1" thickBot="1">
      <c r="B71" s="928"/>
      <c r="C71" s="928"/>
      <c r="D71" s="222"/>
      <c r="E71" s="1881" t="s">
        <v>367</v>
      </c>
      <c r="F71" s="1882">
        <v>414</v>
      </c>
      <c r="G71" s="1883">
        <v>43</v>
      </c>
      <c r="H71" s="1884">
        <v>216</v>
      </c>
      <c r="I71" s="1885">
        <v>47</v>
      </c>
      <c r="J71" s="1884">
        <v>204</v>
      </c>
      <c r="K71" s="1886">
        <v>337</v>
      </c>
      <c r="L71" s="1887">
        <v>541</v>
      </c>
    </row>
    <row r="72" spans="2:12" s="88" customFormat="1" ht="12.75" customHeight="1">
      <c r="B72" s="926" t="s">
        <v>168</v>
      </c>
      <c r="C72" s="1010" t="s">
        <v>354</v>
      </c>
      <c r="D72" s="214" t="s">
        <v>169</v>
      </c>
      <c r="E72" s="1868" t="s">
        <v>818</v>
      </c>
      <c r="F72" s="1869">
        <v>81</v>
      </c>
      <c r="G72" s="1870">
        <v>13</v>
      </c>
      <c r="H72" s="1871">
        <v>46</v>
      </c>
      <c r="I72" s="1872">
        <v>13</v>
      </c>
      <c r="J72" s="1871">
        <v>36</v>
      </c>
      <c r="K72" s="1873">
        <v>49</v>
      </c>
      <c r="L72" s="1874">
        <v>85</v>
      </c>
    </row>
    <row r="73" spans="2:12" s="88" customFormat="1" ht="12.75" customHeight="1">
      <c r="B73" s="1011"/>
      <c r="C73" s="927"/>
      <c r="D73" s="212"/>
      <c r="E73" s="1875" t="s">
        <v>819</v>
      </c>
      <c r="F73" s="1876">
        <v>91</v>
      </c>
      <c r="G73" s="1877">
        <v>26</v>
      </c>
      <c r="H73" s="1608">
        <v>72</v>
      </c>
      <c r="I73" s="1878">
        <v>28</v>
      </c>
      <c r="J73" s="1608">
        <v>56</v>
      </c>
      <c r="K73" s="1879">
        <v>57</v>
      </c>
      <c r="L73" s="1880">
        <v>113</v>
      </c>
    </row>
    <row r="74" spans="2:12" s="88" customFormat="1" ht="12" customHeight="1">
      <c r="B74" s="1011"/>
      <c r="C74" s="927"/>
      <c r="D74" s="212"/>
      <c r="E74" s="1875" t="s">
        <v>86</v>
      </c>
      <c r="F74" s="1876">
        <v>5</v>
      </c>
      <c r="G74" s="1877">
        <v>0</v>
      </c>
      <c r="H74" s="1608">
        <v>3</v>
      </c>
      <c r="I74" s="1878">
        <v>0</v>
      </c>
      <c r="J74" s="1608">
        <v>4</v>
      </c>
      <c r="K74" s="1879">
        <v>3</v>
      </c>
      <c r="L74" s="1880">
        <v>7</v>
      </c>
    </row>
    <row r="75" spans="2:12" s="88" customFormat="1" ht="12.75" customHeight="1" thickBot="1">
      <c r="B75" s="928"/>
      <c r="C75" s="928"/>
      <c r="D75" s="222"/>
      <c r="E75" s="1881" t="s">
        <v>367</v>
      </c>
      <c r="F75" s="1882">
        <v>177</v>
      </c>
      <c r="G75" s="1883">
        <v>39</v>
      </c>
      <c r="H75" s="1884">
        <v>121</v>
      </c>
      <c r="I75" s="1885">
        <v>41</v>
      </c>
      <c r="J75" s="1884">
        <v>96</v>
      </c>
      <c r="K75" s="1886">
        <v>109</v>
      </c>
      <c r="L75" s="1887">
        <v>205</v>
      </c>
    </row>
    <row r="76" spans="2:12" s="175" customFormat="1" ht="15" customHeight="1">
      <c r="B76" s="229" t="s">
        <v>92</v>
      </c>
      <c r="C76" s="930"/>
      <c r="D76" s="83"/>
      <c r="E76" s="991"/>
      <c r="F76" s="230"/>
      <c r="G76" s="230"/>
      <c r="H76" s="230"/>
      <c r="I76" s="230"/>
      <c r="J76" s="230"/>
    </row>
    <row r="78" spans="2:12">
      <c r="I78" s="69"/>
    </row>
    <row r="79" spans="2:12">
      <c r="I79" s="69"/>
    </row>
    <row r="80" spans="2:12">
      <c r="I80" s="69"/>
    </row>
    <row r="81" spans="9:9">
      <c r="I81" s="69"/>
    </row>
  </sheetData>
  <mergeCells count="1">
    <mergeCell ref="B4:L4"/>
  </mergeCells>
  <printOptions horizontalCentered="1"/>
  <pageMargins left="0.47244094488188981" right="0.47244094488188981" top="0.59055118110236227" bottom="0.39370078740157483" header="0.51181102362204722" footer="0.31496062992125984"/>
  <pageSetup paperSize="9" scale="76" firstPageNumber="0" orientation="portrait" r:id="rId1"/>
  <headerFooter>
    <oddFooter>&amp;C&amp;F&amp;R&amp;A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B1:L82"/>
  <sheetViews>
    <sheetView showGridLines="0" zoomScaleNormal="100" workbookViewId="0">
      <pane ySplit="5" topLeftCell="A46" activePane="bottomLeft" state="frozen"/>
      <selection activeCell="Q15" sqref="Q15"/>
      <selection pane="bottomLeft" activeCell="F7" sqref="F7:L72"/>
    </sheetView>
  </sheetViews>
  <sheetFormatPr baseColWidth="10" defaultColWidth="9.140625" defaultRowHeight="12.75"/>
  <cols>
    <col min="1" max="1" width="1.5703125" customWidth="1"/>
    <col min="2" max="2" width="2.7109375" style="108" customWidth="1"/>
    <col min="3" max="3" width="0.85546875" style="1005" customWidth="1"/>
    <col min="4" max="4" width="24.7109375" customWidth="1"/>
    <col min="5" max="5" width="14.7109375" customWidth="1"/>
    <col min="6" max="11" width="9.7109375" style="231" customWidth="1"/>
    <col min="12" max="12" width="9.7109375" style="232" customWidth="1"/>
  </cols>
  <sheetData>
    <row r="1" spans="2:12" s="859" customFormat="1" ht="20.100000000000001" customHeight="1">
      <c r="B1" s="867" t="s">
        <v>905</v>
      </c>
      <c r="C1" s="860"/>
      <c r="D1" s="860"/>
      <c r="E1" s="860"/>
      <c r="F1" s="865"/>
      <c r="G1" s="865"/>
      <c r="H1" s="865"/>
      <c r="I1" s="865"/>
      <c r="J1" s="865"/>
      <c r="K1" s="865"/>
      <c r="L1" s="865"/>
    </row>
    <row r="2" spans="2:12" s="88" customFormat="1" ht="20.100000000000001" customHeight="1">
      <c r="B2" s="945"/>
      <c r="C2" s="149"/>
      <c r="D2" s="149"/>
      <c r="E2" s="149"/>
      <c r="F2" s="179"/>
      <c r="G2" s="179"/>
      <c r="H2" s="179"/>
      <c r="I2" s="179"/>
      <c r="J2" s="179"/>
      <c r="K2" s="179"/>
      <c r="L2" s="179"/>
    </row>
    <row r="3" spans="2:12" s="88" customFormat="1" ht="20.100000000000001" customHeight="1">
      <c r="B3" s="153" t="s">
        <v>985</v>
      </c>
      <c r="C3" s="1014"/>
      <c r="D3" s="201"/>
      <c r="E3" s="201"/>
      <c r="F3" s="233"/>
      <c r="G3" s="233"/>
      <c r="H3" s="233"/>
      <c r="I3" s="233"/>
      <c r="J3" s="233"/>
      <c r="K3" s="233"/>
      <c r="L3" s="233"/>
    </row>
    <row r="4" spans="2:12" s="88" customFormat="1" ht="20.100000000000001" customHeight="1">
      <c r="B4" s="2110" t="s">
        <v>44</v>
      </c>
      <c r="C4" s="2110"/>
      <c r="D4" s="2110"/>
      <c r="E4" s="2110"/>
      <c r="F4" s="2110"/>
      <c r="G4" s="2110"/>
      <c r="H4" s="2110"/>
      <c r="I4" s="2110"/>
      <c r="J4" s="2110"/>
      <c r="K4" s="2110"/>
      <c r="L4" s="2110"/>
    </row>
    <row r="5" spans="2:12" s="88" customFormat="1" ht="50.1" customHeight="1">
      <c r="B5" s="1015"/>
      <c r="C5" s="1016"/>
      <c r="D5" s="202"/>
      <c r="E5" s="202"/>
      <c r="F5" s="129" t="s">
        <v>78</v>
      </c>
      <c r="G5" s="129" t="s">
        <v>79</v>
      </c>
      <c r="H5" s="130" t="s">
        <v>80</v>
      </c>
      <c r="I5" s="131" t="s">
        <v>81</v>
      </c>
      <c r="J5" s="132" t="s">
        <v>82</v>
      </c>
      <c r="K5" s="133" t="s">
        <v>83</v>
      </c>
      <c r="L5" s="129" t="s">
        <v>84</v>
      </c>
    </row>
    <row r="6" spans="2:12" s="88" customFormat="1" ht="5.0999999999999996" customHeight="1" thickBot="1">
      <c r="B6" s="1017"/>
      <c r="C6" s="1018"/>
      <c r="D6" s="203"/>
      <c r="E6" s="992"/>
      <c r="F6" s="234"/>
      <c r="G6" s="234"/>
      <c r="H6" s="235"/>
      <c r="I6" s="236"/>
      <c r="J6" s="235"/>
      <c r="K6" s="235"/>
      <c r="L6" s="234"/>
    </row>
    <row r="7" spans="2:12" s="88" customFormat="1">
      <c r="B7" s="1021" t="s">
        <v>170</v>
      </c>
      <c r="C7" s="1021" t="s">
        <v>354</v>
      </c>
      <c r="D7" s="214" t="s">
        <v>171</v>
      </c>
      <c r="E7" s="990" t="s">
        <v>818</v>
      </c>
      <c r="F7" s="983">
        <v>108</v>
      </c>
      <c r="G7" s="216">
        <v>4</v>
      </c>
      <c r="H7" s="217">
        <v>32</v>
      </c>
      <c r="I7" s="218">
        <v>4</v>
      </c>
      <c r="J7" s="217">
        <v>29</v>
      </c>
      <c r="K7" s="219">
        <v>88</v>
      </c>
      <c r="L7" s="220">
        <v>117</v>
      </c>
    </row>
    <row r="8" spans="2:12" s="88" customFormat="1">
      <c r="B8" s="293"/>
      <c r="C8" s="1019"/>
      <c r="D8" s="212"/>
      <c r="E8" s="987" t="s">
        <v>819</v>
      </c>
      <c r="F8" s="981">
        <v>81</v>
      </c>
      <c r="G8" s="141">
        <v>9</v>
      </c>
      <c r="H8" s="95">
        <v>58</v>
      </c>
      <c r="I8" s="96">
        <v>9</v>
      </c>
      <c r="J8" s="95">
        <v>62</v>
      </c>
      <c r="K8" s="142">
        <v>57</v>
      </c>
      <c r="L8" s="98">
        <v>119</v>
      </c>
    </row>
    <row r="9" spans="2:12" s="88" customFormat="1">
      <c r="B9" s="293"/>
      <c r="C9" s="1019"/>
      <c r="D9" s="212"/>
      <c r="E9" s="987" t="s">
        <v>86</v>
      </c>
      <c r="F9" s="981">
        <v>14</v>
      </c>
      <c r="G9" s="141">
        <v>2</v>
      </c>
      <c r="H9" s="95">
        <v>10</v>
      </c>
      <c r="I9" s="96">
        <v>2</v>
      </c>
      <c r="J9" s="95">
        <v>10</v>
      </c>
      <c r="K9" s="142">
        <v>7</v>
      </c>
      <c r="L9" s="98">
        <v>17</v>
      </c>
    </row>
    <row r="10" spans="2:12" s="88" customFormat="1" ht="13.5" thickBot="1">
      <c r="B10" s="1022"/>
      <c r="C10" s="1022"/>
      <c r="D10" s="222"/>
      <c r="E10" s="989" t="s">
        <v>367</v>
      </c>
      <c r="F10" s="984">
        <v>203</v>
      </c>
      <c r="G10" s="224">
        <v>15</v>
      </c>
      <c r="H10" s="225">
        <v>100</v>
      </c>
      <c r="I10" s="226">
        <v>15</v>
      </c>
      <c r="J10" s="225">
        <v>101</v>
      </c>
      <c r="K10" s="227">
        <v>152</v>
      </c>
      <c r="L10" s="228">
        <v>253</v>
      </c>
    </row>
    <row r="11" spans="2:12" s="88" customFormat="1">
      <c r="B11" s="1021" t="s">
        <v>172</v>
      </c>
      <c r="C11" s="1021" t="s">
        <v>354</v>
      </c>
      <c r="D11" s="214" t="s">
        <v>173</v>
      </c>
      <c r="E11" s="990" t="s">
        <v>818</v>
      </c>
      <c r="F11" s="983">
        <v>181</v>
      </c>
      <c r="G11" s="216">
        <v>4</v>
      </c>
      <c r="H11" s="217">
        <v>28</v>
      </c>
      <c r="I11" s="218">
        <v>4</v>
      </c>
      <c r="J11" s="217">
        <v>25</v>
      </c>
      <c r="K11" s="219">
        <v>184</v>
      </c>
      <c r="L11" s="220">
        <v>209</v>
      </c>
    </row>
    <row r="12" spans="2:12" s="88" customFormat="1">
      <c r="B12" s="293"/>
      <c r="C12" s="1019"/>
      <c r="D12" s="212"/>
      <c r="E12" s="987" t="s">
        <v>819</v>
      </c>
      <c r="F12" s="981">
        <v>105</v>
      </c>
      <c r="G12" s="141">
        <v>6</v>
      </c>
      <c r="H12" s="95">
        <v>66</v>
      </c>
      <c r="I12" s="96">
        <v>6</v>
      </c>
      <c r="J12" s="95">
        <v>71</v>
      </c>
      <c r="K12" s="142">
        <v>82</v>
      </c>
      <c r="L12" s="98">
        <v>153</v>
      </c>
    </row>
    <row r="13" spans="2:12" s="88" customFormat="1" ht="13.5" thickBot="1">
      <c r="B13" s="1022"/>
      <c r="C13" s="1022"/>
      <c r="D13" s="222"/>
      <c r="E13" s="989" t="s">
        <v>367</v>
      </c>
      <c r="F13" s="984">
        <v>286</v>
      </c>
      <c r="G13" s="224">
        <v>10</v>
      </c>
      <c r="H13" s="225">
        <v>94</v>
      </c>
      <c r="I13" s="226">
        <v>10</v>
      </c>
      <c r="J13" s="225">
        <v>96</v>
      </c>
      <c r="K13" s="227">
        <v>266</v>
      </c>
      <c r="L13" s="228">
        <v>362</v>
      </c>
    </row>
    <row r="14" spans="2:12" s="88" customFormat="1">
      <c r="B14" s="1021" t="s">
        <v>174</v>
      </c>
      <c r="C14" s="1021" t="s">
        <v>354</v>
      </c>
      <c r="D14" s="214" t="s">
        <v>175</v>
      </c>
      <c r="E14" s="990" t="s">
        <v>818</v>
      </c>
      <c r="F14" s="983">
        <v>149</v>
      </c>
      <c r="G14" s="216">
        <v>1</v>
      </c>
      <c r="H14" s="217">
        <v>39</v>
      </c>
      <c r="I14" s="218">
        <v>1</v>
      </c>
      <c r="J14" s="217">
        <v>42</v>
      </c>
      <c r="K14" s="219">
        <v>146</v>
      </c>
      <c r="L14" s="220">
        <v>188</v>
      </c>
    </row>
    <row r="15" spans="2:12" s="88" customFormat="1">
      <c r="B15" s="293"/>
      <c r="C15" s="1019"/>
      <c r="D15" s="212"/>
      <c r="E15" s="987" t="s">
        <v>819</v>
      </c>
      <c r="F15" s="981">
        <v>197</v>
      </c>
      <c r="G15" s="141">
        <v>19</v>
      </c>
      <c r="H15" s="95">
        <v>98</v>
      </c>
      <c r="I15" s="96">
        <v>21</v>
      </c>
      <c r="J15" s="95">
        <v>92</v>
      </c>
      <c r="K15" s="142">
        <v>186</v>
      </c>
      <c r="L15" s="98">
        <v>278</v>
      </c>
    </row>
    <row r="16" spans="2:12" s="88" customFormat="1">
      <c r="B16" s="1022"/>
      <c r="C16" s="1022"/>
      <c r="D16" s="222"/>
      <c r="E16" s="989" t="s">
        <v>367</v>
      </c>
      <c r="F16" s="984">
        <v>346</v>
      </c>
      <c r="G16" s="224">
        <v>20</v>
      </c>
      <c r="H16" s="225">
        <v>137</v>
      </c>
      <c r="I16" s="226">
        <v>22</v>
      </c>
      <c r="J16" s="225">
        <v>134</v>
      </c>
      <c r="K16" s="227">
        <v>332</v>
      </c>
      <c r="L16" s="228">
        <v>466</v>
      </c>
    </row>
    <row r="17" spans="2:12" s="88" customFormat="1">
      <c r="B17" s="1021" t="s">
        <v>176</v>
      </c>
      <c r="C17" s="1021" t="s">
        <v>354</v>
      </c>
      <c r="D17" s="214" t="s">
        <v>177</v>
      </c>
      <c r="E17" s="990" t="s">
        <v>818</v>
      </c>
      <c r="F17" s="983">
        <v>89</v>
      </c>
      <c r="G17" s="216">
        <v>9</v>
      </c>
      <c r="H17" s="217">
        <v>46</v>
      </c>
      <c r="I17" s="218">
        <v>9</v>
      </c>
      <c r="J17" s="217">
        <v>39</v>
      </c>
      <c r="K17" s="219">
        <v>67</v>
      </c>
      <c r="L17" s="220">
        <v>106</v>
      </c>
    </row>
    <row r="18" spans="2:12" s="88" customFormat="1">
      <c r="B18" s="293"/>
      <c r="C18" s="1019"/>
      <c r="D18" s="212"/>
      <c r="E18" s="987" t="s">
        <v>819</v>
      </c>
      <c r="F18" s="981">
        <v>94</v>
      </c>
      <c r="G18" s="141">
        <v>9</v>
      </c>
      <c r="H18" s="95">
        <v>66</v>
      </c>
      <c r="I18" s="96">
        <v>10</v>
      </c>
      <c r="J18" s="95">
        <v>69</v>
      </c>
      <c r="K18" s="142">
        <v>71</v>
      </c>
      <c r="L18" s="98">
        <v>140</v>
      </c>
    </row>
    <row r="19" spans="2:12" s="88" customFormat="1">
      <c r="B19" s="293"/>
      <c r="C19" s="1019"/>
      <c r="D19" s="212"/>
      <c r="E19" s="987" t="s">
        <v>86</v>
      </c>
      <c r="F19" s="981">
        <v>59</v>
      </c>
      <c r="G19" s="141">
        <v>4</v>
      </c>
      <c r="H19" s="95">
        <v>28</v>
      </c>
      <c r="I19" s="96">
        <v>4</v>
      </c>
      <c r="J19" s="95">
        <v>25</v>
      </c>
      <c r="K19" s="142">
        <v>66</v>
      </c>
      <c r="L19" s="98">
        <v>91</v>
      </c>
    </row>
    <row r="20" spans="2:12" s="88" customFormat="1">
      <c r="B20" s="1022"/>
      <c r="C20" s="1022"/>
      <c r="D20" s="222"/>
      <c r="E20" s="989" t="s">
        <v>367</v>
      </c>
      <c r="F20" s="984">
        <v>242</v>
      </c>
      <c r="G20" s="224">
        <v>22</v>
      </c>
      <c r="H20" s="225">
        <v>140</v>
      </c>
      <c r="I20" s="226">
        <v>23</v>
      </c>
      <c r="J20" s="225">
        <v>133</v>
      </c>
      <c r="K20" s="227">
        <v>204</v>
      </c>
      <c r="L20" s="228">
        <v>337</v>
      </c>
    </row>
    <row r="21" spans="2:12" s="88" customFormat="1">
      <c r="B21" s="1021" t="s">
        <v>178</v>
      </c>
      <c r="C21" s="1021" t="s">
        <v>354</v>
      </c>
      <c r="D21" s="214" t="s">
        <v>179</v>
      </c>
      <c r="E21" s="990" t="s">
        <v>818</v>
      </c>
      <c r="F21" s="983">
        <v>226</v>
      </c>
      <c r="G21" s="216">
        <v>17</v>
      </c>
      <c r="H21" s="217">
        <v>94</v>
      </c>
      <c r="I21" s="218">
        <v>17</v>
      </c>
      <c r="J21" s="217">
        <v>77</v>
      </c>
      <c r="K21" s="219">
        <v>193</v>
      </c>
      <c r="L21" s="220">
        <v>270</v>
      </c>
    </row>
    <row r="22" spans="2:12" s="88" customFormat="1">
      <c r="B22" s="293"/>
      <c r="C22" s="1019"/>
      <c r="D22" s="212"/>
      <c r="E22" s="987" t="s">
        <v>819</v>
      </c>
      <c r="F22" s="981">
        <v>285</v>
      </c>
      <c r="G22" s="141">
        <v>32</v>
      </c>
      <c r="H22" s="95">
        <v>205</v>
      </c>
      <c r="I22" s="96">
        <v>34</v>
      </c>
      <c r="J22" s="95">
        <v>209</v>
      </c>
      <c r="K22" s="142">
        <v>174</v>
      </c>
      <c r="L22" s="98">
        <v>383</v>
      </c>
    </row>
    <row r="23" spans="2:12" s="88" customFormat="1">
      <c r="B23" s="1022"/>
      <c r="C23" s="1022"/>
      <c r="D23" s="222"/>
      <c r="E23" s="989" t="s">
        <v>367</v>
      </c>
      <c r="F23" s="984">
        <v>511</v>
      </c>
      <c r="G23" s="224">
        <v>49</v>
      </c>
      <c r="H23" s="225">
        <v>299</v>
      </c>
      <c r="I23" s="226">
        <v>51</v>
      </c>
      <c r="J23" s="225">
        <v>286</v>
      </c>
      <c r="K23" s="227">
        <v>367</v>
      </c>
      <c r="L23" s="228">
        <v>653</v>
      </c>
    </row>
    <row r="24" spans="2:12" s="88" customFormat="1">
      <c r="B24" s="1021" t="s">
        <v>180</v>
      </c>
      <c r="C24" s="1021" t="s">
        <v>354</v>
      </c>
      <c r="D24" s="214" t="s">
        <v>181</v>
      </c>
      <c r="E24" s="990" t="s">
        <v>818</v>
      </c>
      <c r="F24" s="983">
        <v>18</v>
      </c>
      <c r="G24" s="216">
        <v>3</v>
      </c>
      <c r="H24" s="217">
        <v>12</v>
      </c>
      <c r="I24" s="218">
        <v>3</v>
      </c>
      <c r="J24" s="217">
        <v>9</v>
      </c>
      <c r="K24" s="219">
        <v>9</v>
      </c>
      <c r="L24" s="220">
        <v>18</v>
      </c>
    </row>
    <row r="25" spans="2:12" s="88" customFormat="1">
      <c r="B25" s="293"/>
      <c r="C25" s="1019"/>
      <c r="D25" s="212"/>
      <c r="E25" s="987" t="s">
        <v>819</v>
      </c>
      <c r="F25" s="981">
        <v>26</v>
      </c>
      <c r="G25" s="141">
        <v>8</v>
      </c>
      <c r="H25" s="95">
        <v>21</v>
      </c>
      <c r="I25" s="96">
        <v>9</v>
      </c>
      <c r="J25" s="95">
        <v>16</v>
      </c>
      <c r="K25" s="142">
        <v>15</v>
      </c>
      <c r="L25" s="98">
        <v>31</v>
      </c>
    </row>
    <row r="26" spans="2:12" s="88" customFormat="1">
      <c r="B26" s="1022"/>
      <c r="C26" s="1022"/>
      <c r="D26" s="222"/>
      <c r="E26" s="989" t="s">
        <v>367</v>
      </c>
      <c r="F26" s="984">
        <v>44</v>
      </c>
      <c r="G26" s="224">
        <v>11</v>
      </c>
      <c r="H26" s="225">
        <v>33</v>
      </c>
      <c r="I26" s="226">
        <v>12</v>
      </c>
      <c r="J26" s="225">
        <v>25</v>
      </c>
      <c r="K26" s="227">
        <v>24</v>
      </c>
      <c r="L26" s="228">
        <v>49</v>
      </c>
    </row>
    <row r="27" spans="2:12" s="88" customFormat="1">
      <c r="B27" s="1021" t="s">
        <v>182</v>
      </c>
      <c r="C27" s="1021" t="s">
        <v>354</v>
      </c>
      <c r="D27" s="214" t="s">
        <v>183</v>
      </c>
      <c r="E27" s="990" t="s">
        <v>818</v>
      </c>
      <c r="F27" s="983">
        <v>61</v>
      </c>
      <c r="G27" s="216">
        <v>8</v>
      </c>
      <c r="H27" s="217">
        <v>43</v>
      </c>
      <c r="I27" s="218">
        <v>8</v>
      </c>
      <c r="J27" s="217">
        <v>35</v>
      </c>
      <c r="K27" s="219">
        <v>28</v>
      </c>
      <c r="L27" s="220">
        <v>63</v>
      </c>
    </row>
    <row r="28" spans="2:12" s="88" customFormat="1">
      <c r="B28" s="293"/>
      <c r="C28" s="1019"/>
      <c r="D28" s="212"/>
      <c r="E28" s="987" t="s">
        <v>819</v>
      </c>
      <c r="F28" s="981">
        <v>126</v>
      </c>
      <c r="G28" s="141">
        <v>21</v>
      </c>
      <c r="H28" s="95">
        <v>105</v>
      </c>
      <c r="I28" s="96">
        <v>21</v>
      </c>
      <c r="J28" s="95">
        <v>108</v>
      </c>
      <c r="K28" s="142">
        <v>63</v>
      </c>
      <c r="L28" s="98">
        <v>171</v>
      </c>
    </row>
    <row r="29" spans="2:12" s="88" customFormat="1">
      <c r="B29" s="293"/>
      <c r="C29" s="1019"/>
      <c r="D29" s="212"/>
      <c r="E29" s="987" t="s">
        <v>86</v>
      </c>
      <c r="F29" s="981">
        <v>9</v>
      </c>
      <c r="G29" s="141">
        <v>2</v>
      </c>
      <c r="H29" s="95">
        <v>8</v>
      </c>
      <c r="I29" s="96">
        <v>2</v>
      </c>
      <c r="J29" s="95">
        <v>7</v>
      </c>
      <c r="K29" s="142">
        <v>7</v>
      </c>
      <c r="L29" s="98">
        <v>14</v>
      </c>
    </row>
    <row r="30" spans="2:12" s="88" customFormat="1">
      <c r="B30" s="1022"/>
      <c r="C30" s="1022"/>
      <c r="D30" s="222"/>
      <c r="E30" s="989" t="s">
        <v>367</v>
      </c>
      <c r="F30" s="984">
        <v>196</v>
      </c>
      <c r="G30" s="224">
        <v>31</v>
      </c>
      <c r="H30" s="225">
        <v>156</v>
      </c>
      <c r="I30" s="226">
        <v>31</v>
      </c>
      <c r="J30" s="225">
        <v>150</v>
      </c>
      <c r="K30" s="227">
        <v>98</v>
      </c>
      <c r="L30" s="228">
        <v>248</v>
      </c>
    </row>
    <row r="31" spans="2:12" s="88" customFormat="1">
      <c r="B31" s="1021" t="s">
        <v>184</v>
      </c>
      <c r="C31" s="1021" t="s">
        <v>354</v>
      </c>
      <c r="D31" s="214" t="s">
        <v>185</v>
      </c>
      <c r="E31" s="990" t="s">
        <v>818</v>
      </c>
      <c r="F31" s="983">
        <v>233</v>
      </c>
      <c r="G31" s="216">
        <v>4</v>
      </c>
      <c r="H31" s="217">
        <v>59</v>
      </c>
      <c r="I31" s="218">
        <v>4</v>
      </c>
      <c r="J31" s="217">
        <v>56</v>
      </c>
      <c r="K31" s="219">
        <v>249</v>
      </c>
      <c r="L31" s="220">
        <v>305</v>
      </c>
    </row>
    <row r="32" spans="2:12" s="88" customFormat="1">
      <c r="B32" s="293"/>
      <c r="C32" s="1019"/>
      <c r="D32" s="212"/>
      <c r="E32" s="987" t="s">
        <v>819</v>
      </c>
      <c r="F32" s="981">
        <v>131</v>
      </c>
      <c r="G32" s="141">
        <v>17</v>
      </c>
      <c r="H32" s="95">
        <v>101</v>
      </c>
      <c r="I32" s="96">
        <v>17</v>
      </c>
      <c r="J32" s="95">
        <v>108</v>
      </c>
      <c r="K32" s="142">
        <v>80</v>
      </c>
      <c r="L32" s="98">
        <v>188</v>
      </c>
    </row>
    <row r="33" spans="2:12" s="88" customFormat="1">
      <c r="B33" s="293"/>
      <c r="C33" s="1019"/>
      <c r="D33" s="212"/>
      <c r="E33" s="987" t="s">
        <v>86</v>
      </c>
      <c r="F33" s="981">
        <v>12</v>
      </c>
      <c r="G33" s="141">
        <v>5</v>
      </c>
      <c r="H33" s="95">
        <v>7</v>
      </c>
      <c r="I33" s="96">
        <v>5</v>
      </c>
      <c r="J33" s="95">
        <v>3</v>
      </c>
      <c r="K33" s="142">
        <v>9</v>
      </c>
      <c r="L33" s="98">
        <v>12</v>
      </c>
    </row>
    <row r="34" spans="2:12" s="88" customFormat="1">
      <c r="B34" s="1022"/>
      <c r="C34" s="1022"/>
      <c r="D34" s="222"/>
      <c r="E34" s="989" t="s">
        <v>367</v>
      </c>
      <c r="F34" s="984">
        <v>376</v>
      </c>
      <c r="G34" s="224">
        <v>26</v>
      </c>
      <c r="H34" s="225">
        <v>167</v>
      </c>
      <c r="I34" s="226">
        <v>26</v>
      </c>
      <c r="J34" s="225">
        <v>167</v>
      </c>
      <c r="K34" s="227">
        <v>338</v>
      </c>
      <c r="L34" s="228">
        <v>505</v>
      </c>
    </row>
    <row r="35" spans="2:12" s="88" customFormat="1">
      <c r="B35" s="1021" t="s">
        <v>186</v>
      </c>
      <c r="C35" s="1021" t="s">
        <v>354</v>
      </c>
      <c r="D35" s="214" t="s">
        <v>187</v>
      </c>
      <c r="E35" s="990" t="s">
        <v>818</v>
      </c>
      <c r="F35" s="983">
        <v>93</v>
      </c>
      <c r="G35" s="216">
        <v>2</v>
      </c>
      <c r="H35" s="217">
        <v>46</v>
      </c>
      <c r="I35" s="218">
        <v>2</v>
      </c>
      <c r="J35" s="217">
        <v>48</v>
      </c>
      <c r="K35" s="219">
        <v>65</v>
      </c>
      <c r="L35" s="220">
        <v>113</v>
      </c>
    </row>
    <row r="36" spans="2:12" s="88" customFormat="1">
      <c r="B36" s="293"/>
      <c r="C36" s="1019"/>
      <c r="D36" s="212"/>
      <c r="E36" s="987" t="s">
        <v>819</v>
      </c>
      <c r="F36" s="981">
        <v>163</v>
      </c>
      <c r="G36" s="141">
        <v>20</v>
      </c>
      <c r="H36" s="95">
        <v>117</v>
      </c>
      <c r="I36" s="96">
        <v>22</v>
      </c>
      <c r="J36" s="95">
        <v>118</v>
      </c>
      <c r="K36" s="142">
        <v>119</v>
      </c>
      <c r="L36" s="98">
        <v>237</v>
      </c>
    </row>
    <row r="37" spans="2:12" s="88" customFormat="1">
      <c r="B37" s="293"/>
      <c r="C37" s="1019"/>
      <c r="D37" s="212"/>
      <c r="E37" s="987" t="s">
        <v>86</v>
      </c>
      <c r="F37" s="981">
        <v>37</v>
      </c>
      <c r="G37" s="141">
        <v>3</v>
      </c>
      <c r="H37" s="95">
        <v>19</v>
      </c>
      <c r="I37" s="96">
        <v>3</v>
      </c>
      <c r="J37" s="95">
        <v>20</v>
      </c>
      <c r="K37" s="142">
        <v>42</v>
      </c>
      <c r="L37" s="98">
        <v>62</v>
      </c>
    </row>
    <row r="38" spans="2:12" s="88" customFormat="1">
      <c r="B38" s="1022"/>
      <c r="C38" s="1022"/>
      <c r="D38" s="222"/>
      <c r="E38" s="989" t="s">
        <v>367</v>
      </c>
      <c r="F38" s="984">
        <v>293</v>
      </c>
      <c r="G38" s="224">
        <v>25</v>
      </c>
      <c r="H38" s="225">
        <v>182</v>
      </c>
      <c r="I38" s="226">
        <v>27</v>
      </c>
      <c r="J38" s="225">
        <v>186</v>
      </c>
      <c r="K38" s="227">
        <v>226</v>
      </c>
      <c r="L38" s="228">
        <v>412</v>
      </c>
    </row>
    <row r="39" spans="2:12" s="88" customFormat="1">
      <c r="B39" s="1021" t="s">
        <v>188</v>
      </c>
      <c r="C39" s="1021" t="s">
        <v>354</v>
      </c>
      <c r="D39" s="214" t="s">
        <v>189</v>
      </c>
      <c r="E39" s="990" t="s">
        <v>818</v>
      </c>
      <c r="F39" s="983">
        <v>264</v>
      </c>
      <c r="G39" s="216">
        <v>6</v>
      </c>
      <c r="H39" s="217">
        <v>63</v>
      </c>
      <c r="I39" s="218">
        <v>6</v>
      </c>
      <c r="J39" s="217">
        <v>62</v>
      </c>
      <c r="K39" s="219">
        <v>255</v>
      </c>
      <c r="L39" s="220">
        <v>317</v>
      </c>
    </row>
    <row r="40" spans="2:12" s="88" customFormat="1">
      <c r="B40" s="293"/>
      <c r="C40" s="1019"/>
      <c r="D40" s="212"/>
      <c r="E40" s="987" t="s">
        <v>819</v>
      </c>
      <c r="F40" s="981">
        <v>169</v>
      </c>
      <c r="G40" s="141">
        <v>24</v>
      </c>
      <c r="H40" s="95">
        <v>104</v>
      </c>
      <c r="I40" s="96">
        <v>24</v>
      </c>
      <c r="J40" s="95">
        <v>101</v>
      </c>
      <c r="K40" s="142">
        <v>129</v>
      </c>
      <c r="L40" s="98">
        <v>230</v>
      </c>
    </row>
    <row r="41" spans="2:12" s="88" customFormat="1">
      <c r="B41" s="293"/>
      <c r="C41" s="1019"/>
      <c r="D41" s="212"/>
      <c r="E41" s="987" t="s">
        <v>86</v>
      </c>
      <c r="F41" s="981">
        <v>17</v>
      </c>
      <c r="G41" s="141">
        <v>3</v>
      </c>
      <c r="H41" s="95">
        <v>13</v>
      </c>
      <c r="I41" s="96">
        <v>3</v>
      </c>
      <c r="J41" s="95">
        <v>11</v>
      </c>
      <c r="K41" s="142">
        <v>11</v>
      </c>
      <c r="L41" s="98">
        <v>22</v>
      </c>
    </row>
    <row r="42" spans="2:12" s="88" customFormat="1">
      <c r="B42" s="1022"/>
      <c r="C42" s="1022"/>
      <c r="D42" s="222"/>
      <c r="E42" s="989" t="s">
        <v>367</v>
      </c>
      <c r="F42" s="984">
        <v>450</v>
      </c>
      <c r="G42" s="224">
        <v>33</v>
      </c>
      <c r="H42" s="225">
        <v>180</v>
      </c>
      <c r="I42" s="226">
        <v>33</v>
      </c>
      <c r="J42" s="225">
        <v>174</v>
      </c>
      <c r="K42" s="227">
        <v>395</v>
      </c>
      <c r="L42" s="228">
        <v>569</v>
      </c>
    </row>
    <row r="43" spans="2:12" s="88" customFormat="1">
      <c r="B43" s="1021" t="s">
        <v>190</v>
      </c>
      <c r="C43" s="1021" t="s">
        <v>354</v>
      </c>
      <c r="D43" s="214" t="s">
        <v>191</v>
      </c>
      <c r="E43" s="990" t="s">
        <v>818</v>
      </c>
      <c r="F43" s="983">
        <v>124</v>
      </c>
      <c r="G43" s="216">
        <v>7</v>
      </c>
      <c r="H43" s="217">
        <v>45</v>
      </c>
      <c r="I43" s="218">
        <v>7</v>
      </c>
      <c r="J43" s="217">
        <v>39</v>
      </c>
      <c r="K43" s="219">
        <v>105</v>
      </c>
      <c r="L43" s="220">
        <v>144</v>
      </c>
    </row>
    <row r="44" spans="2:12" s="88" customFormat="1">
      <c r="B44" s="293"/>
      <c r="C44" s="1019"/>
      <c r="D44" s="212"/>
      <c r="E44" s="987" t="s">
        <v>819</v>
      </c>
      <c r="F44" s="981">
        <v>123</v>
      </c>
      <c r="G44" s="141">
        <v>11</v>
      </c>
      <c r="H44" s="95">
        <v>82</v>
      </c>
      <c r="I44" s="96">
        <v>13</v>
      </c>
      <c r="J44" s="95">
        <v>93</v>
      </c>
      <c r="K44" s="142">
        <v>86</v>
      </c>
      <c r="L44" s="98">
        <v>179</v>
      </c>
    </row>
    <row r="45" spans="2:12" s="88" customFormat="1">
      <c r="B45" s="293"/>
      <c r="C45" s="1019"/>
      <c r="D45" s="212"/>
      <c r="E45" s="987" t="s">
        <v>86</v>
      </c>
      <c r="F45" s="981">
        <v>33</v>
      </c>
      <c r="G45" s="141">
        <v>5</v>
      </c>
      <c r="H45" s="95">
        <v>25</v>
      </c>
      <c r="I45" s="96">
        <v>6</v>
      </c>
      <c r="J45" s="95">
        <v>28</v>
      </c>
      <c r="K45" s="142">
        <v>26</v>
      </c>
      <c r="L45" s="98">
        <v>54</v>
      </c>
    </row>
    <row r="46" spans="2:12" s="88" customFormat="1">
      <c r="B46" s="1022"/>
      <c r="C46" s="1022"/>
      <c r="D46" s="222"/>
      <c r="E46" s="989" t="s">
        <v>367</v>
      </c>
      <c r="F46" s="984">
        <v>280</v>
      </c>
      <c r="G46" s="224">
        <v>23</v>
      </c>
      <c r="H46" s="225">
        <v>152</v>
      </c>
      <c r="I46" s="226">
        <v>26</v>
      </c>
      <c r="J46" s="225">
        <v>160</v>
      </c>
      <c r="K46" s="227">
        <v>217</v>
      </c>
      <c r="L46" s="228">
        <v>377</v>
      </c>
    </row>
    <row r="47" spans="2:12" s="88" customFormat="1">
      <c r="B47" s="1021" t="s">
        <v>192</v>
      </c>
      <c r="C47" s="1021" t="s">
        <v>354</v>
      </c>
      <c r="D47" s="214" t="s">
        <v>193</v>
      </c>
      <c r="E47" s="990" t="s">
        <v>818</v>
      </c>
      <c r="F47" s="983">
        <v>387</v>
      </c>
      <c r="G47" s="216">
        <v>13</v>
      </c>
      <c r="H47" s="217">
        <v>125</v>
      </c>
      <c r="I47" s="218">
        <v>13</v>
      </c>
      <c r="J47" s="217">
        <v>125</v>
      </c>
      <c r="K47" s="219">
        <v>344</v>
      </c>
      <c r="L47" s="220">
        <v>469</v>
      </c>
    </row>
    <row r="48" spans="2:12" s="88" customFormat="1">
      <c r="B48" s="293"/>
      <c r="C48" s="1019"/>
      <c r="D48" s="212"/>
      <c r="E48" s="987" t="s">
        <v>819</v>
      </c>
      <c r="F48" s="981">
        <v>324</v>
      </c>
      <c r="G48" s="141">
        <v>28</v>
      </c>
      <c r="H48" s="95">
        <v>168</v>
      </c>
      <c r="I48" s="96">
        <v>31</v>
      </c>
      <c r="J48" s="95">
        <v>163</v>
      </c>
      <c r="K48" s="142">
        <v>248</v>
      </c>
      <c r="L48" s="98">
        <v>411</v>
      </c>
    </row>
    <row r="49" spans="2:12" s="88" customFormat="1">
      <c r="B49" s="1022"/>
      <c r="C49" s="1022"/>
      <c r="D49" s="222"/>
      <c r="E49" s="989" t="s">
        <v>367</v>
      </c>
      <c r="F49" s="984">
        <v>711</v>
      </c>
      <c r="G49" s="224">
        <v>41</v>
      </c>
      <c r="H49" s="225">
        <v>293</v>
      </c>
      <c r="I49" s="226">
        <v>44</v>
      </c>
      <c r="J49" s="225">
        <v>288</v>
      </c>
      <c r="K49" s="227">
        <v>592</v>
      </c>
      <c r="L49" s="228">
        <v>880</v>
      </c>
    </row>
    <row r="50" spans="2:12" s="88" customFormat="1">
      <c r="B50" s="1021" t="s">
        <v>194</v>
      </c>
      <c r="C50" s="1021" t="s">
        <v>354</v>
      </c>
      <c r="D50" s="214" t="s">
        <v>195</v>
      </c>
      <c r="E50" s="990" t="s">
        <v>818</v>
      </c>
      <c r="F50" s="983">
        <v>186</v>
      </c>
      <c r="G50" s="216">
        <v>14</v>
      </c>
      <c r="H50" s="217">
        <v>105</v>
      </c>
      <c r="I50" s="218">
        <v>15</v>
      </c>
      <c r="J50" s="217">
        <v>97</v>
      </c>
      <c r="K50" s="219">
        <v>132</v>
      </c>
      <c r="L50" s="220">
        <v>229</v>
      </c>
    </row>
    <row r="51" spans="2:12" s="88" customFormat="1">
      <c r="B51" s="293"/>
      <c r="C51" s="1019"/>
      <c r="D51" s="212"/>
      <c r="E51" s="987" t="s">
        <v>819</v>
      </c>
      <c r="F51" s="981">
        <v>221</v>
      </c>
      <c r="G51" s="141">
        <v>30</v>
      </c>
      <c r="H51" s="95">
        <v>172</v>
      </c>
      <c r="I51" s="96">
        <v>31</v>
      </c>
      <c r="J51" s="95">
        <v>175</v>
      </c>
      <c r="K51" s="142">
        <v>123</v>
      </c>
      <c r="L51" s="98">
        <v>298</v>
      </c>
    </row>
    <row r="52" spans="2:12" s="88" customFormat="1">
      <c r="B52" s="293"/>
      <c r="C52" s="1019"/>
      <c r="D52" s="212"/>
      <c r="E52" s="987" t="s">
        <v>86</v>
      </c>
      <c r="F52" s="981">
        <v>22</v>
      </c>
      <c r="G52" s="141">
        <v>6</v>
      </c>
      <c r="H52" s="95">
        <v>14</v>
      </c>
      <c r="I52" s="96">
        <v>10</v>
      </c>
      <c r="J52" s="95">
        <v>10</v>
      </c>
      <c r="K52" s="142">
        <v>17</v>
      </c>
      <c r="L52" s="98">
        <v>27</v>
      </c>
    </row>
    <row r="53" spans="2:12" s="88" customFormat="1">
      <c r="B53" s="1022"/>
      <c r="C53" s="1022"/>
      <c r="D53" s="222"/>
      <c r="E53" s="989" t="s">
        <v>367</v>
      </c>
      <c r="F53" s="984">
        <v>429</v>
      </c>
      <c r="G53" s="224">
        <v>50</v>
      </c>
      <c r="H53" s="225">
        <v>291</v>
      </c>
      <c r="I53" s="226">
        <v>56</v>
      </c>
      <c r="J53" s="225">
        <v>282</v>
      </c>
      <c r="K53" s="227">
        <v>272</v>
      </c>
      <c r="L53" s="228">
        <v>554</v>
      </c>
    </row>
    <row r="54" spans="2:12" s="88" customFormat="1">
      <c r="B54" s="1021" t="s">
        <v>196</v>
      </c>
      <c r="C54" s="1021" t="s">
        <v>354</v>
      </c>
      <c r="D54" s="214" t="s">
        <v>197</v>
      </c>
      <c r="E54" s="990" t="s">
        <v>818</v>
      </c>
      <c r="F54" s="983">
        <v>340</v>
      </c>
      <c r="G54" s="216">
        <v>18</v>
      </c>
      <c r="H54" s="217">
        <v>172</v>
      </c>
      <c r="I54" s="218">
        <v>18</v>
      </c>
      <c r="J54" s="217">
        <v>162</v>
      </c>
      <c r="K54" s="219">
        <v>226</v>
      </c>
      <c r="L54" s="220">
        <v>388</v>
      </c>
    </row>
    <row r="55" spans="2:12" s="88" customFormat="1">
      <c r="B55" s="293"/>
      <c r="C55" s="1019"/>
      <c r="D55" s="212"/>
      <c r="E55" s="987" t="s">
        <v>819</v>
      </c>
      <c r="F55" s="981">
        <v>129</v>
      </c>
      <c r="G55" s="141">
        <v>20</v>
      </c>
      <c r="H55" s="95">
        <v>100</v>
      </c>
      <c r="I55" s="96">
        <v>22</v>
      </c>
      <c r="J55" s="95">
        <v>97</v>
      </c>
      <c r="K55" s="142">
        <v>78</v>
      </c>
      <c r="L55" s="98">
        <v>175</v>
      </c>
    </row>
    <row r="56" spans="2:12" s="88" customFormat="1">
      <c r="B56" s="293"/>
      <c r="C56" s="1019"/>
      <c r="D56" s="212"/>
      <c r="E56" s="987" t="s">
        <v>86</v>
      </c>
      <c r="F56" s="981">
        <v>66</v>
      </c>
      <c r="G56" s="141">
        <v>10</v>
      </c>
      <c r="H56" s="95">
        <v>32</v>
      </c>
      <c r="I56" s="96">
        <v>10</v>
      </c>
      <c r="J56" s="95">
        <v>31</v>
      </c>
      <c r="K56" s="142">
        <v>60</v>
      </c>
      <c r="L56" s="98">
        <v>91</v>
      </c>
    </row>
    <row r="57" spans="2:12" s="88" customFormat="1">
      <c r="B57" s="1022"/>
      <c r="C57" s="1022"/>
      <c r="D57" s="222"/>
      <c r="E57" s="989" t="s">
        <v>367</v>
      </c>
      <c r="F57" s="984">
        <v>535</v>
      </c>
      <c r="G57" s="224">
        <v>48</v>
      </c>
      <c r="H57" s="225">
        <v>304</v>
      </c>
      <c r="I57" s="226">
        <v>50</v>
      </c>
      <c r="J57" s="225">
        <v>290</v>
      </c>
      <c r="K57" s="227">
        <v>364</v>
      </c>
      <c r="L57" s="228">
        <v>654</v>
      </c>
    </row>
    <row r="58" spans="2:12" s="88" customFormat="1">
      <c r="B58" s="1021" t="s">
        <v>198</v>
      </c>
      <c r="C58" s="1021" t="s">
        <v>354</v>
      </c>
      <c r="D58" s="214" t="s">
        <v>199</v>
      </c>
      <c r="E58" s="990" t="s">
        <v>818</v>
      </c>
      <c r="F58" s="983">
        <v>50</v>
      </c>
      <c r="G58" s="216">
        <v>2</v>
      </c>
      <c r="H58" s="217">
        <v>26</v>
      </c>
      <c r="I58" s="218">
        <v>2</v>
      </c>
      <c r="J58" s="217">
        <v>24</v>
      </c>
      <c r="K58" s="219">
        <v>30</v>
      </c>
      <c r="L58" s="220">
        <v>54</v>
      </c>
    </row>
    <row r="59" spans="2:12" s="88" customFormat="1">
      <c r="B59" s="293"/>
      <c r="C59" s="1019"/>
      <c r="D59" s="212"/>
      <c r="E59" s="987" t="s">
        <v>819</v>
      </c>
      <c r="F59" s="981">
        <v>76</v>
      </c>
      <c r="G59" s="141">
        <v>10</v>
      </c>
      <c r="H59" s="95">
        <v>63</v>
      </c>
      <c r="I59" s="96">
        <v>11</v>
      </c>
      <c r="J59" s="95">
        <v>66</v>
      </c>
      <c r="K59" s="142">
        <v>35</v>
      </c>
      <c r="L59" s="98">
        <v>101</v>
      </c>
    </row>
    <row r="60" spans="2:12" s="88" customFormat="1">
      <c r="B60" s="1022"/>
      <c r="C60" s="1022"/>
      <c r="D60" s="222"/>
      <c r="E60" s="989" t="s">
        <v>367</v>
      </c>
      <c r="F60" s="984">
        <v>126</v>
      </c>
      <c r="G60" s="224">
        <v>12</v>
      </c>
      <c r="H60" s="225">
        <v>89</v>
      </c>
      <c r="I60" s="226">
        <v>13</v>
      </c>
      <c r="J60" s="225">
        <v>90</v>
      </c>
      <c r="K60" s="227">
        <v>65</v>
      </c>
      <c r="L60" s="228">
        <v>155</v>
      </c>
    </row>
    <row r="61" spans="2:12" s="88" customFormat="1">
      <c r="B61" s="1021" t="s">
        <v>200</v>
      </c>
      <c r="C61" s="1021" t="s">
        <v>354</v>
      </c>
      <c r="D61" s="214" t="s">
        <v>201</v>
      </c>
      <c r="E61" s="990" t="s">
        <v>818</v>
      </c>
      <c r="F61" s="983">
        <v>646</v>
      </c>
      <c r="G61" s="216">
        <v>24</v>
      </c>
      <c r="H61" s="217">
        <v>221</v>
      </c>
      <c r="I61" s="218">
        <v>25</v>
      </c>
      <c r="J61" s="217">
        <v>219</v>
      </c>
      <c r="K61" s="219">
        <v>568</v>
      </c>
      <c r="L61" s="220">
        <v>787</v>
      </c>
    </row>
    <row r="62" spans="2:12" s="88" customFormat="1">
      <c r="B62" s="293"/>
      <c r="C62" s="1019"/>
      <c r="D62" s="212"/>
      <c r="E62" s="987" t="s">
        <v>819</v>
      </c>
      <c r="F62" s="981">
        <v>274</v>
      </c>
      <c r="G62" s="141">
        <v>38</v>
      </c>
      <c r="H62" s="95">
        <v>158</v>
      </c>
      <c r="I62" s="96">
        <v>40</v>
      </c>
      <c r="J62" s="95">
        <v>160</v>
      </c>
      <c r="K62" s="142">
        <v>255</v>
      </c>
      <c r="L62" s="98">
        <v>415</v>
      </c>
    </row>
    <row r="63" spans="2:12" s="88" customFormat="1">
      <c r="B63" s="293"/>
      <c r="C63" s="1019"/>
      <c r="D63" s="212"/>
      <c r="E63" s="987" t="s">
        <v>86</v>
      </c>
      <c r="F63" s="981">
        <v>269</v>
      </c>
      <c r="G63" s="141">
        <v>5</v>
      </c>
      <c r="H63" s="95">
        <v>32</v>
      </c>
      <c r="I63" s="96">
        <v>5</v>
      </c>
      <c r="J63" s="95">
        <v>30</v>
      </c>
      <c r="K63" s="142">
        <v>328</v>
      </c>
      <c r="L63" s="98">
        <v>358</v>
      </c>
    </row>
    <row r="64" spans="2:12" s="88" customFormat="1">
      <c r="B64" s="1022"/>
      <c r="C64" s="1022"/>
      <c r="D64" s="222"/>
      <c r="E64" s="989" t="s">
        <v>367</v>
      </c>
      <c r="F64" s="984">
        <v>1189</v>
      </c>
      <c r="G64" s="224">
        <v>67</v>
      </c>
      <c r="H64" s="225">
        <v>411</v>
      </c>
      <c r="I64" s="226">
        <v>70</v>
      </c>
      <c r="J64" s="225">
        <v>409</v>
      </c>
      <c r="K64" s="227">
        <v>1151</v>
      </c>
      <c r="L64" s="228">
        <v>1560</v>
      </c>
    </row>
    <row r="65" spans="2:12" s="88" customFormat="1">
      <c r="B65" s="1021" t="s">
        <v>202</v>
      </c>
      <c r="C65" s="1021" t="s">
        <v>354</v>
      </c>
      <c r="D65" s="214" t="s">
        <v>203</v>
      </c>
      <c r="E65" s="990" t="s">
        <v>818</v>
      </c>
      <c r="F65" s="983">
        <v>354</v>
      </c>
      <c r="G65" s="216">
        <v>15</v>
      </c>
      <c r="H65" s="217">
        <v>184</v>
      </c>
      <c r="I65" s="218">
        <v>15</v>
      </c>
      <c r="J65" s="217">
        <v>186</v>
      </c>
      <c r="K65" s="219">
        <v>231</v>
      </c>
      <c r="L65" s="220">
        <v>417</v>
      </c>
    </row>
    <row r="66" spans="2:12" s="88" customFormat="1">
      <c r="B66" s="293"/>
      <c r="C66" s="1019"/>
      <c r="D66" s="212"/>
      <c r="E66" s="987" t="s">
        <v>819</v>
      </c>
      <c r="F66" s="981">
        <v>250</v>
      </c>
      <c r="G66" s="141">
        <v>48</v>
      </c>
      <c r="H66" s="95">
        <v>180</v>
      </c>
      <c r="I66" s="96">
        <v>50</v>
      </c>
      <c r="J66" s="95">
        <v>163</v>
      </c>
      <c r="K66" s="142">
        <v>178</v>
      </c>
      <c r="L66" s="98">
        <v>341</v>
      </c>
    </row>
    <row r="67" spans="2:12" s="88" customFormat="1">
      <c r="B67" s="293"/>
      <c r="C67" s="1019"/>
      <c r="D67" s="212"/>
      <c r="E67" s="987" t="s">
        <v>86</v>
      </c>
      <c r="F67" s="981">
        <v>55</v>
      </c>
      <c r="G67" s="141">
        <v>6</v>
      </c>
      <c r="H67" s="95">
        <v>33</v>
      </c>
      <c r="I67" s="96">
        <v>6</v>
      </c>
      <c r="J67" s="95">
        <v>33</v>
      </c>
      <c r="K67" s="142">
        <v>41</v>
      </c>
      <c r="L67" s="98">
        <v>74</v>
      </c>
    </row>
    <row r="68" spans="2:12" s="88" customFormat="1">
      <c r="B68" s="1022"/>
      <c r="C68" s="1022"/>
      <c r="D68" s="222"/>
      <c r="E68" s="989" t="s">
        <v>367</v>
      </c>
      <c r="F68" s="984">
        <v>659</v>
      </c>
      <c r="G68" s="224">
        <v>69</v>
      </c>
      <c r="H68" s="225">
        <v>397</v>
      </c>
      <c r="I68" s="226">
        <v>71</v>
      </c>
      <c r="J68" s="225">
        <v>382</v>
      </c>
      <c r="K68" s="227">
        <v>450</v>
      </c>
      <c r="L68" s="228">
        <v>832</v>
      </c>
    </row>
    <row r="69" spans="2:12" s="88" customFormat="1">
      <c r="B69" s="1021" t="s">
        <v>204</v>
      </c>
      <c r="C69" s="1021" t="s">
        <v>354</v>
      </c>
      <c r="D69" s="214" t="s">
        <v>205</v>
      </c>
      <c r="E69" s="990" t="s">
        <v>818</v>
      </c>
      <c r="F69" s="983">
        <v>435</v>
      </c>
      <c r="G69" s="216">
        <v>17</v>
      </c>
      <c r="H69" s="217">
        <v>98</v>
      </c>
      <c r="I69" s="218">
        <v>18</v>
      </c>
      <c r="J69" s="217">
        <v>83</v>
      </c>
      <c r="K69" s="219">
        <v>399</v>
      </c>
      <c r="L69" s="220">
        <v>482</v>
      </c>
    </row>
    <row r="70" spans="2:12" s="88" customFormat="1">
      <c r="B70" s="293"/>
      <c r="C70" s="1019"/>
      <c r="D70" s="212"/>
      <c r="E70" s="987" t="s">
        <v>819</v>
      </c>
      <c r="F70" s="981">
        <v>293</v>
      </c>
      <c r="G70" s="141">
        <v>24</v>
      </c>
      <c r="H70" s="95">
        <v>155</v>
      </c>
      <c r="I70" s="96">
        <v>24</v>
      </c>
      <c r="J70" s="95">
        <v>161</v>
      </c>
      <c r="K70" s="142">
        <v>228</v>
      </c>
      <c r="L70" s="98">
        <v>389</v>
      </c>
    </row>
    <row r="71" spans="2:12" s="88" customFormat="1">
      <c r="B71" s="293"/>
      <c r="C71" s="1019"/>
      <c r="D71" s="212"/>
      <c r="E71" s="987" t="s">
        <v>86</v>
      </c>
      <c r="F71" s="981">
        <v>3</v>
      </c>
      <c r="G71" s="141">
        <v>0</v>
      </c>
      <c r="H71" s="95">
        <v>1</v>
      </c>
      <c r="I71" s="96">
        <v>0</v>
      </c>
      <c r="J71" s="95">
        <v>1</v>
      </c>
      <c r="K71" s="142">
        <v>2</v>
      </c>
      <c r="L71" s="98">
        <v>3</v>
      </c>
    </row>
    <row r="72" spans="2:12" s="88" customFormat="1">
      <c r="B72" s="1022"/>
      <c r="C72" s="1022"/>
      <c r="D72" s="222"/>
      <c r="E72" s="989" t="s">
        <v>367</v>
      </c>
      <c r="F72" s="984">
        <v>731</v>
      </c>
      <c r="G72" s="224">
        <v>41</v>
      </c>
      <c r="H72" s="225">
        <v>254</v>
      </c>
      <c r="I72" s="226">
        <v>42</v>
      </c>
      <c r="J72" s="225">
        <v>245</v>
      </c>
      <c r="K72" s="227">
        <v>629</v>
      </c>
      <c r="L72" s="228">
        <v>874</v>
      </c>
    </row>
    <row r="73" spans="2:12" s="83" customFormat="1" ht="15" customHeight="1">
      <c r="B73" s="1023" t="s">
        <v>92</v>
      </c>
      <c r="C73" s="1024"/>
      <c r="D73" s="175"/>
      <c r="E73" s="993"/>
      <c r="F73" s="147"/>
      <c r="G73" s="147"/>
      <c r="H73" s="147"/>
      <c r="I73" s="147"/>
      <c r="J73" s="147"/>
    </row>
    <row r="79" spans="2:12">
      <c r="F79" s="69"/>
      <c r="G79" s="69"/>
      <c r="H79" s="69"/>
      <c r="I79" s="69"/>
      <c r="J79" s="69"/>
      <c r="K79" s="69"/>
      <c r="L79" s="69"/>
    </row>
    <row r="80" spans="2:12">
      <c r="F80" s="69"/>
      <c r="G80" s="69"/>
      <c r="H80" s="69"/>
      <c r="I80" s="69"/>
      <c r="J80" s="69"/>
      <c r="K80" s="69"/>
      <c r="L80" s="69"/>
    </row>
    <row r="81" spans="6:12">
      <c r="F81" s="69"/>
      <c r="G81" s="69"/>
      <c r="H81" s="69"/>
      <c r="I81" s="69"/>
      <c r="J81" s="69"/>
      <c r="K81" s="69"/>
      <c r="L81" s="69"/>
    </row>
    <row r="82" spans="6:12">
      <c r="F82" s="69"/>
      <c r="G82" s="69"/>
      <c r="H82" s="69"/>
      <c r="I82" s="69"/>
      <c r="J82" s="69"/>
      <c r="K82" s="69"/>
      <c r="L82" s="69"/>
    </row>
  </sheetData>
  <mergeCells count="1">
    <mergeCell ref="B4:L4"/>
  </mergeCells>
  <printOptions horizontalCentered="1"/>
  <pageMargins left="0.47244094488188981" right="0.47244094488188981" top="0.59055118110236227" bottom="0.39370078740157483" header="0.51181102362204722" footer="0.31496062992125984"/>
  <pageSetup paperSize="9" scale="79" firstPageNumber="0" orientation="portrait" r:id="rId1"/>
  <headerFooter>
    <oddFooter>&amp;C&amp;F&amp;R&amp;A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B1:L81"/>
  <sheetViews>
    <sheetView showGridLines="0" zoomScaleNormal="100" workbookViewId="0">
      <pane ySplit="5" topLeftCell="A45" activePane="bottomLeft" state="frozen"/>
      <selection activeCell="Q15" sqref="Q15"/>
      <selection pane="bottomLeft" activeCell="F7" sqref="F7:L74"/>
    </sheetView>
  </sheetViews>
  <sheetFormatPr baseColWidth="10" defaultColWidth="9.140625" defaultRowHeight="12.75"/>
  <cols>
    <col min="1" max="1" width="1.5703125" customWidth="1"/>
    <col min="2" max="2" width="2.7109375" style="925" customWidth="1"/>
    <col min="3" max="3" width="0.85546875" style="931" customWidth="1"/>
    <col min="4" max="4" width="24.7109375" customWidth="1"/>
    <col min="5" max="5" width="14.7109375" customWidth="1"/>
    <col min="6" max="12" width="9.7109375" style="148" customWidth="1"/>
  </cols>
  <sheetData>
    <row r="1" spans="2:12" s="859" customFormat="1" ht="20.100000000000001" customHeight="1">
      <c r="B1" s="867" t="s">
        <v>905</v>
      </c>
      <c r="C1" s="867"/>
      <c r="D1" s="867"/>
      <c r="E1" s="867"/>
      <c r="F1" s="944"/>
      <c r="G1" s="944"/>
      <c r="H1" s="944"/>
      <c r="I1" s="944"/>
      <c r="J1" s="944"/>
      <c r="K1" s="944"/>
      <c r="L1" s="944"/>
    </row>
    <row r="2" spans="2:12" s="88" customFormat="1" ht="20.100000000000001" customHeight="1">
      <c r="B2" s="945"/>
      <c r="C2" s="945"/>
      <c r="D2" s="945"/>
      <c r="E2" s="945"/>
      <c r="F2" s="946"/>
      <c r="G2" s="946"/>
      <c r="H2" s="946"/>
      <c r="I2" s="946"/>
      <c r="J2" s="946"/>
      <c r="K2" s="946"/>
      <c r="L2" s="946"/>
    </row>
    <row r="3" spans="2:12" s="88" customFormat="1" ht="20.100000000000001" customHeight="1">
      <c r="B3" s="153" t="s">
        <v>986</v>
      </c>
      <c r="C3" s="919"/>
      <c r="D3" s="947"/>
      <c r="E3" s="947"/>
      <c r="F3" s="948"/>
      <c r="G3" s="948"/>
      <c r="H3" s="948"/>
      <c r="I3" s="948"/>
      <c r="J3" s="948"/>
      <c r="K3" s="948"/>
      <c r="L3" s="948"/>
    </row>
    <row r="4" spans="2:12" s="238" customFormat="1" ht="20.100000000000001" customHeight="1">
      <c r="B4" s="2110" t="s">
        <v>44</v>
      </c>
      <c r="C4" s="2110"/>
      <c r="D4" s="2110"/>
      <c r="E4" s="2110"/>
      <c r="F4" s="2110"/>
      <c r="G4" s="2110"/>
      <c r="H4" s="2110"/>
      <c r="I4" s="2110"/>
      <c r="J4" s="2110"/>
      <c r="K4" s="2110"/>
      <c r="L4" s="2110"/>
    </row>
    <row r="5" spans="2:12" s="82" customFormat="1" ht="50.1" customHeight="1">
      <c r="B5" s="920"/>
      <c r="C5" s="76"/>
      <c r="D5" s="239"/>
      <c r="E5" s="239"/>
      <c r="F5" s="274" t="s">
        <v>78</v>
      </c>
      <c r="G5" s="184" t="s">
        <v>79</v>
      </c>
      <c r="H5" s="185" t="s">
        <v>80</v>
      </c>
      <c r="I5" s="186" t="s">
        <v>81</v>
      </c>
      <c r="J5" s="187" t="s">
        <v>82</v>
      </c>
      <c r="K5" s="188" t="s">
        <v>83</v>
      </c>
      <c r="L5" s="275" t="s">
        <v>84</v>
      </c>
    </row>
    <row r="6" spans="2:12" s="88" customFormat="1" ht="3.95" customHeight="1" thickBot="1">
      <c r="B6" s="921"/>
      <c r="C6" s="913"/>
      <c r="D6" s="203"/>
      <c r="E6" s="992"/>
      <c r="F6" s="241"/>
      <c r="G6" s="241"/>
      <c r="H6" s="242"/>
      <c r="I6" s="243"/>
      <c r="J6" s="242"/>
      <c r="K6" s="242"/>
      <c r="L6" s="241"/>
    </row>
    <row r="7" spans="2:12" s="88" customFormat="1" ht="12.75" customHeight="1">
      <c r="B7" s="922" t="s">
        <v>206</v>
      </c>
      <c r="C7" s="929" t="s">
        <v>354</v>
      </c>
      <c r="D7" s="214" t="s">
        <v>207</v>
      </c>
      <c r="E7" s="990" t="s">
        <v>818</v>
      </c>
      <c r="F7" s="248">
        <v>42</v>
      </c>
      <c r="G7" s="244">
        <v>6</v>
      </c>
      <c r="H7" s="245">
        <v>24</v>
      </c>
      <c r="I7" s="246">
        <v>6</v>
      </c>
      <c r="J7" s="245">
        <v>19</v>
      </c>
      <c r="K7" s="247">
        <v>23</v>
      </c>
      <c r="L7" s="248">
        <v>42</v>
      </c>
    </row>
    <row r="8" spans="2:12" s="88" customFormat="1" ht="12.75" customHeight="1">
      <c r="B8" s="923"/>
      <c r="C8" s="927"/>
      <c r="D8" s="212"/>
      <c r="E8" s="987" t="s">
        <v>819</v>
      </c>
      <c r="F8" s="253">
        <v>65</v>
      </c>
      <c r="G8" s="249">
        <v>15</v>
      </c>
      <c r="H8" s="250">
        <v>46</v>
      </c>
      <c r="I8" s="251">
        <v>16</v>
      </c>
      <c r="J8" s="250">
        <v>40</v>
      </c>
      <c r="K8" s="252">
        <v>39</v>
      </c>
      <c r="L8" s="253">
        <v>79</v>
      </c>
    </row>
    <row r="9" spans="2:12" s="88" customFormat="1" ht="12.75" customHeight="1">
      <c r="B9" s="923"/>
      <c r="C9" s="927"/>
      <c r="D9" s="212"/>
      <c r="E9" s="987" t="s">
        <v>86</v>
      </c>
      <c r="F9" s="253">
        <v>8</v>
      </c>
      <c r="G9" s="249">
        <v>1</v>
      </c>
      <c r="H9" s="250">
        <v>6</v>
      </c>
      <c r="I9" s="251">
        <v>1</v>
      </c>
      <c r="J9" s="250">
        <v>7</v>
      </c>
      <c r="K9" s="252">
        <v>2</v>
      </c>
      <c r="L9" s="253">
        <v>9</v>
      </c>
    </row>
    <row r="10" spans="2:12" s="88" customFormat="1" ht="12.75" customHeight="1">
      <c r="B10" s="924"/>
      <c r="C10" s="928"/>
      <c r="D10" s="222"/>
      <c r="E10" s="989" t="s">
        <v>367</v>
      </c>
      <c r="F10" s="258">
        <v>115</v>
      </c>
      <c r="G10" s="254">
        <v>22</v>
      </c>
      <c r="H10" s="255">
        <v>76</v>
      </c>
      <c r="I10" s="256">
        <v>23</v>
      </c>
      <c r="J10" s="255">
        <v>66</v>
      </c>
      <c r="K10" s="257">
        <v>64</v>
      </c>
      <c r="L10" s="258">
        <v>130</v>
      </c>
    </row>
    <row r="11" spans="2:12" s="88" customFormat="1" ht="12.75" customHeight="1">
      <c r="B11" s="922" t="s">
        <v>208</v>
      </c>
      <c r="C11" s="926" t="s">
        <v>354</v>
      </c>
      <c r="D11" s="214" t="s">
        <v>209</v>
      </c>
      <c r="E11" s="990" t="s">
        <v>818</v>
      </c>
      <c r="F11" s="248">
        <v>434</v>
      </c>
      <c r="G11" s="244">
        <v>9</v>
      </c>
      <c r="H11" s="245">
        <v>47</v>
      </c>
      <c r="I11" s="246">
        <v>9</v>
      </c>
      <c r="J11" s="245">
        <v>43</v>
      </c>
      <c r="K11" s="247">
        <v>465</v>
      </c>
      <c r="L11" s="248">
        <v>508</v>
      </c>
    </row>
    <row r="12" spans="2:12" s="88" customFormat="1" ht="12.75" customHeight="1">
      <c r="B12" s="923"/>
      <c r="C12" s="927"/>
      <c r="D12" s="212"/>
      <c r="E12" s="987" t="s">
        <v>819</v>
      </c>
      <c r="F12" s="253">
        <v>123</v>
      </c>
      <c r="G12" s="249">
        <v>24</v>
      </c>
      <c r="H12" s="250">
        <v>78</v>
      </c>
      <c r="I12" s="251">
        <v>25</v>
      </c>
      <c r="J12" s="250">
        <v>83</v>
      </c>
      <c r="K12" s="252">
        <v>96</v>
      </c>
      <c r="L12" s="253">
        <v>179</v>
      </c>
    </row>
    <row r="13" spans="2:12" s="88" customFormat="1" ht="12.75" customHeight="1">
      <c r="B13" s="923"/>
      <c r="C13" s="927"/>
      <c r="D13" s="212"/>
      <c r="E13" s="987" t="s">
        <v>86</v>
      </c>
      <c r="F13" s="253">
        <v>28</v>
      </c>
      <c r="G13" s="249">
        <v>5</v>
      </c>
      <c r="H13" s="250">
        <v>13</v>
      </c>
      <c r="I13" s="251">
        <v>5</v>
      </c>
      <c r="J13" s="250">
        <v>9</v>
      </c>
      <c r="K13" s="252">
        <v>30</v>
      </c>
      <c r="L13" s="253">
        <v>39</v>
      </c>
    </row>
    <row r="14" spans="2:12" s="88" customFormat="1" ht="12.75" customHeight="1">
      <c r="B14" s="924"/>
      <c r="C14" s="928"/>
      <c r="D14" s="222"/>
      <c r="E14" s="989" t="s">
        <v>367</v>
      </c>
      <c r="F14" s="258">
        <v>585</v>
      </c>
      <c r="G14" s="254">
        <v>38</v>
      </c>
      <c r="H14" s="255">
        <v>138</v>
      </c>
      <c r="I14" s="256">
        <v>39</v>
      </c>
      <c r="J14" s="255">
        <v>135</v>
      </c>
      <c r="K14" s="257">
        <v>591</v>
      </c>
      <c r="L14" s="258">
        <v>726</v>
      </c>
    </row>
    <row r="15" spans="2:12" s="88" customFormat="1" ht="12.75" customHeight="1">
      <c r="B15" s="922" t="s">
        <v>210</v>
      </c>
      <c r="C15" s="926" t="s">
        <v>354</v>
      </c>
      <c r="D15" s="214" t="s">
        <v>211</v>
      </c>
      <c r="E15" s="990" t="s">
        <v>818</v>
      </c>
      <c r="F15" s="248">
        <v>349</v>
      </c>
      <c r="G15" s="244">
        <v>15</v>
      </c>
      <c r="H15" s="245">
        <v>156</v>
      </c>
      <c r="I15" s="246">
        <v>15</v>
      </c>
      <c r="J15" s="245">
        <v>160</v>
      </c>
      <c r="K15" s="247">
        <v>269</v>
      </c>
      <c r="L15" s="248">
        <v>429</v>
      </c>
    </row>
    <row r="16" spans="2:12" s="88" customFormat="1" ht="12.75" customHeight="1">
      <c r="B16" s="923"/>
      <c r="C16" s="927"/>
      <c r="D16" s="212"/>
      <c r="E16" s="987" t="s">
        <v>819</v>
      </c>
      <c r="F16" s="253">
        <v>238</v>
      </c>
      <c r="G16" s="249">
        <v>23</v>
      </c>
      <c r="H16" s="250">
        <v>158</v>
      </c>
      <c r="I16" s="251">
        <v>28</v>
      </c>
      <c r="J16" s="250">
        <v>175</v>
      </c>
      <c r="K16" s="252">
        <v>181</v>
      </c>
      <c r="L16" s="253">
        <v>356</v>
      </c>
    </row>
    <row r="17" spans="2:12" s="88" customFormat="1" ht="12.75" customHeight="1">
      <c r="B17" s="923"/>
      <c r="C17" s="927"/>
      <c r="D17" s="212"/>
      <c r="E17" s="987" t="s">
        <v>86</v>
      </c>
      <c r="F17" s="253">
        <v>65</v>
      </c>
      <c r="G17" s="249">
        <v>8</v>
      </c>
      <c r="H17" s="250">
        <v>33</v>
      </c>
      <c r="I17" s="251">
        <v>9</v>
      </c>
      <c r="J17" s="250">
        <v>31</v>
      </c>
      <c r="K17" s="252">
        <v>82</v>
      </c>
      <c r="L17" s="253">
        <v>113</v>
      </c>
    </row>
    <row r="18" spans="2:12" s="88" customFormat="1" ht="12.75" customHeight="1">
      <c r="B18" s="924"/>
      <c r="C18" s="928"/>
      <c r="D18" s="222"/>
      <c r="E18" s="989" t="s">
        <v>367</v>
      </c>
      <c r="F18" s="258">
        <v>652</v>
      </c>
      <c r="G18" s="254">
        <v>46</v>
      </c>
      <c r="H18" s="255">
        <v>347</v>
      </c>
      <c r="I18" s="256">
        <v>52</v>
      </c>
      <c r="J18" s="255">
        <v>366</v>
      </c>
      <c r="K18" s="257">
        <v>532</v>
      </c>
      <c r="L18" s="258">
        <v>898</v>
      </c>
    </row>
    <row r="19" spans="2:12" s="88" customFormat="1" ht="12.75" customHeight="1">
      <c r="B19" s="922" t="s">
        <v>212</v>
      </c>
      <c r="C19" s="926" t="s">
        <v>354</v>
      </c>
      <c r="D19" s="214" t="s">
        <v>213</v>
      </c>
      <c r="E19" s="990" t="s">
        <v>818</v>
      </c>
      <c r="F19" s="248">
        <v>47</v>
      </c>
      <c r="G19" s="244">
        <v>7</v>
      </c>
      <c r="H19" s="245">
        <v>31</v>
      </c>
      <c r="I19" s="246">
        <v>7</v>
      </c>
      <c r="J19" s="245">
        <v>26</v>
      </c>
      <c r="K19" s="247">
        <v>26</v>
      </c>
      <c r="L19" s="248">
        <v>52</v>
      </c>
    </row>
    <row r="20" spans="2:12" s="88" customFormat="1" ht="12.75" customHeight="1">
      <c r="B20" s="923"/>
      <c r="C20" s="927"/>
      <c r="D20" s="212"/>
      <c r="E20" s="987" t="s">
        <v>819</v>
      </c>
      <c r="F20" s="253">
        <v>103</v>
      </c>
      <c r="G20" s="249">
        <v>22</v>
      </c>
      <c r="H20" s="250">
        <v>86</v>
      </c>
      <c r="I20" s="251">
        <v>24</v>
      </c>
      <c r="J20" s="250">
        <v>85</v>
      </c>
      <c r="K20" s="252">
        <v>53</v>
      </c>
      <c r="L20" s="253">
        <v>138</v>
      </c>
    </row>
    <row r="21" spans="2:12" s="88" customFormat="1" ht="12.75" customHeight="1">
      <c r="B21" s="923"/>
      <c r="C21" s="927"/>
      <c r="D21" s="212"/>
      <c r="E21" s="987" t="s">
        <v>86</v>
      </c>
      <c r="F21" s="253">
        <v>7</v>
      </c>
      <c r="G21" s="249">
        <v>0</v>
      </c>
      <c r="H21" s="250">
        <v>5</v>
      </c>
      <c r="I21" s="251">
        <v>0</v>
      </c>
      <c r="J21" s="250">
        <v>6</v>
      </c>
      <c r="K21" s="252">
        <v>6</v>
      </c>
      <c r="L21" s="253">
        <v>12</v>
      </c>
    </row>
    <row r="22" spans="2:12" s="88" customFormat="1" ht="12.75" customHeight="1">
      <c r="B22" s="924"/>
      <c r="C22" s="928"/>
      <c r="D22" s="222"/>
      <c r="E22" s="989" t="s">
        <v>367</v>
      </c>
      <c r="F22" s="258">
        <v>157</v>
      </c>
      <c r="G22" s="254">
        <v>29</v>
      </c>
      <c r="H22" s="255">
        <v>122</v>
      </c>
      <c r="I22" s="256">
        <v>31</v>
      </c>
      <c r="J22" s="255">
        <v>117</v>
      </c>
      <c r="K22" s="257">
        <v>85</v>
      </c>
      <c r="L22" s="258">
        <v>202</v>
      </c>
    </row>
    <row r="23" spans="2:12" s="88" customFormat="1" ht="12.75" customHeight="1">
      <c r="B23" s="922" t="s">
        <v>214</v>
      </c>
      <c r="C23" s="926" t="s">
        <v>354</v>
      </c>
      <c r="D23" s="214" t="s">
        <v>215</v>
      </c>
      <c r="E23" s="990" t="s">
        <v>818</v>
      </c>
      <c r="F23" s="248">
        <v>70</v>
      </c>
      <c r="G23" s="244">
        <v>8</v>
      </c>
      <c r="H23" s="245">
        <v>53</v>
      </c>
      <c r="I23" s="246">
        <v>8</v>
      </c>
      <c r="J23" s="245">
        <v>48</v>
      </c>
      <c r="K23" s="247">
        <v>31</v>
      </c>
      <c r="L23" s="248">
        <v>79</v>
      </c>
    </row>
    <row r="24" spans="2:12" s="88" customFormat="1" ht="12.75" customHeight="1">
      <c r="B24" s="923"/>
      <c r="C24" s="927"/>
      <c r="D24" s="212"/>
      <c r="E24" s="987" t="s">
        <v>819</v>
      </c>
      <c r="F24" s="253">
        <v>89</v>
      </c>
      <c r="G24" s="249">
        <v>17</v>
      </c>
      <c r="H24" s="250">
        <v>76</v>
      </c>
      <c r="I24" s="251">
        <v>18</v>
      </c>
      <c r="J24" s="250">
        <v>69</v>
      </c>
      <c r="K24" s="252">
        <v>51</v>
      </c>
      <c r="L24" s="253">
        <v>120</v>
      </c>
    </row>
    <row r="25" spans="2:12" s="88" customFormat="1" ht="12.75" customHeight="1">
      <c r="B25" s="923"/>
      <c r="C25" s="927"/>
      <c r="D25" s="212"/>
      <c r="E25" s="987" t="s">
        <v>86</v>
      </c>
      <c r="F25" s="253">
        <v>11</v>
      </c>
      <c r="G25" s="249">
        <v>3</v>
      </c>
      <c r="H25" s="250">
        <v>9</v>
      </c>
      <c r="I25" s="251">
        <v>3</v>
      </c>
      <c r="J25" s="250">
        <v>10</v>
      </c>
      <c r="K25" s="252">
        <v>10</v>
      </c>
      <c r="L25" s="253">
        <v>20</v>
      </c>
    </row>
    <row r="26" spans="2:12" s="88" customFormat="1" ht="12.75" customHeight="1">
      <c r="B26" s="924"/>
      <c r="C26" s="928"/>
      <c r="D26" s="222"/>
      <c r="E26" s="989" t="s">
        <v>367</v>
      </c>
      <c r="F26" s="258">
        <v>170</v>
      </c>
      <c r="G26" s="254">
        <v>28</v>
      </c>
      <c r="H26" s="255">
        <v>138</v>
      </c>
      <c r="I26" s="256">
        <v>29</v>
      </c>
      <c r="J26" s="255">
        <v>127</v>
      </c>
      <c r="K26" s="257">
        <v>92</v>
      </c>
      <c r="L26" s="258">
        <v>219</v>
      </c>
    </row>
    <row r="27" spans="2:12" s="88" customFormat="1" ht="12.75" customHeight="1">
      <c r="B27" s="922" t="s">
        <v>216</v>
      </c>
      <c r="C27" s="926" t="s">
        <v>354</v>
      </c>
      <c r="D27" s="214" t="s">
        <v>217</v>
      </c>
      <c r="E27" s="990" t="s">
        <v>818</v>
      </c>
      <c r="F27" s="248">
        <v>100</v>
      </c>
      <c r="G27" s="244">
        <v>5</v>
      </c>
      <c r="H27" s="245">
        <v>49</v>
      </c>
      <c r="I27" s="246">
        <v>5</v>
      </c>
      <c r="J27" s="245">
        <v>46</v>
      </c>
      <c r="K27" s="247">
        <v>66</v>
      </c>
      <c r="L27" s="248">
        <v>112</v>
      </c>
    </row>
    <row r="28" spans="2:12" s="88" customFormat="1" ht="12.75" customHeight="1">
      <c r="B28" s="923"/>
      <c r="C28" s="927"/>
      <c r="D28" s="212"/>
      <c r="E28" s="987" t="s">
        <v>819</v>
      </c>
      <c r="F28" s="253">
        <v>92</v>
      </c>
      <c r="G28" s="249">
        <v>10</v>
      </c>
      <c r="H28" s="250">
        <v>67</v>
      </c>
      <c r="I28" s="251">
        <v>11</v>
      </c>
      <c r="J28" s="250">
        <v>66</v>
      </c>
      <c r="K28" s="252">
        <v>59</v>
      </c>
      <c r="L28" s="253">
        <v>125</v>
      </c>
    </row>
    <row r="29" spans="2:12" s="88" customFormat="1" ht="12.75" customHeight="1">
      <c r="B29" s="923"/>
      <c r="C29" s="927"/>
      <c r="D29" s="212"/>
      <c r="E29" s="987" t="s">
        <v>86</v>
      </c>
      <c r="F29" s="253">
        <v>18</v>
      </c>
      <c r="G29" s="249">
        <v>1</v>
      </c>
      <c r="H29" s="250">
        <v>13</v>
      </c>
      <c r="I29" s="251">
        <v>1</v>
      </c>
      <c r="J29" s="250">
        <v>13</v>
      </c>
      <c r="K29" s="252">
        <v>15</v>
      </c>
      <c r="L29" s="253">
        <v>28</v>
      </c>
    </row>
    <row r="30" spans="2:12" s="88" customFormat="1" ht="12.75" customHeight="1">
      <c r="B30" s="924"/>
      <c r="C30" s="928"/>
      <c r="D30" s="222"/>
      <c r="E30" s="989" t="s">
        <v>367</v>
      </c>
      <c r="F30" s="258">
        <v>210</v>
      </c>
      <c r="G30" s="254">
        <v>16</v>
      </c>
      <c r="H30" s="255">
        <v>129</v>
      </c>
      <c r="I30" s="256">
        <v>17</v>
      </c>
      <c r="J30" s="255">
        <v>125</v>
      </c>
      <c r="K30" s="257">
        <v>140</v>
      </c>
      <c r="L30" s="258">
        <v>265</v>
      </c>
    </row>
    <row r="31" spans="2:12" s="88" customFormat="1" ht="12.75" customHeight="1">
      <c r="B31" s="922" t="s">
        <v>218</v>
      </c>
      <c r="C31" s="926" t="s">
        <v>354</v>
      </c>
      <c r="D31" s="214" t="s">
        <v>219</v>
      </c>
      <c r="E31" s="990" t="s">
        <v>818</v>
      </c>
      <c r="F31" s="248">
        <v>208</v>
      </c>
      <c r="G31" s="244">
        <v>10</v>
      </c>
      <c r="H31" s="245">
        <v>113</v>
      </c>
      <c r="I31" s="246">
        <v>11</v>
      </c>
      <c r="J31" s="245">
        <v>106</v>
      </c>
      <c r="K31" s="247">
        <v>149</v>
      </c>
      <c r="L31" s="248">
        <v>255</v>
      </c>
    </row>
    <row r="32" spans="2:12" s="88" customFormat="1" ht="12.75" customHeight="1">
      <c r="B32" s="923"/>
      <c r="C32" s="927"/>
      <c r="D32" s="212"/>
      <c r="E32" s="987" t="s">
        <v>819</v>
      </c>
      <c r="F32" s="253">
        <v>152</v>
      </c>
      <c r="G32" s="249">
        <v>17</v>
      </c>
      <c r="H32" s="250">
        <v>90</v>
      </c>
      <c r="I32" s="251">
        <v>19</v>
      </c>
      <c r="J32" s="250">
        <v>89</v>
      </c>
      <c r="K32" s="252">
        <v>136</v>
      </c>
      <c r="L32" s="253">
        <v>225</v>
      </c>
    </row>
    <row r="33" spans="2:12" s="88" customFormat="1" ht="12.75" customHeight="1">
      <c r="B33" s="923"/>
      <c r="C33" s="927"/>
      <c r="D33" s="212"/>
      <c r="E33" s="987" t="s">
        <v>86</v>
      </c>
      <c r="F33" s="253">
        <v>19</v>
      </c>
      <c r="G33" s="249">
        <v>1</v>
      </c>
      <c r="H33" s="250">
        <v>10</v>
      </c>
      <c r="I33" s="251">
        <v>1</v>
      </c>
      <c r="J33" s="250">
        <v>10</v>
      </c>
      <c r="K33" s="252">
        <v>11</v>
      </c>
      <c r="L33" s="253">
        <v>21</v>
      </c>
    </row>
    <row r="34" spans="2:12" s="88" customFormat="1" ht="12.75" customHeight="1">
      <c r="B34" s="924"/>
      <c r="C34" s="928"/>
      <c r="D34" s="222"/>
      <c r="E34" s="989" t="s">
        <v>367</v>
      </c>
      <c r="F34" s="258">
        <v>379</v>
      </c>
      <c r="G34" s="254">
        <v>28</v>
      </c>
      <c r="H34" s="255">
        <v>213</v>
      </c>
      <c r="I34" s="256">
        <v>31</v>
      </c>
      <c r="J34" s="255">
        <v>205</v>
      </c>
      <c r="K34" s="257">
        <v>296</v>
      </c>
      <c r="L34" s="258">
        <v>501</v>
      </c>
    </row>
    <row r="35" spans="2:12" s="88" customFormat="1" ht="12.75" customHeight="1">
      <c r="B35" s="922" t="s">
        <v>220</v>
      </c>
      <c r="C35" s="926" t="s">
        <v>354</v>
      </c>
      <c r="D35" s="214" t="s">
        <v>221</v>
      </c>
      <c r="E35" s="990" t="s">
        <v>818</v>
      </c>
      <c r="F35" s="248">
        <v>121</v>
      </c>
      <c r="G35" s="244">
        <v>6</v>
      </c>
      <c r="H35" s="245">
        <v>40</v>
      </c>
      <c r="I35" s="246">
        <v>6</v>
      </c>
      <c r="J35" s="245">
        <v>40</v>
      </c>
      <c r="K35" s="247">
        <v>103</v>
      </c>
      <c r="L35" s="248">
        <v>143</v>
      </c>
    </row>
    <row r="36" spans="2:12" s="88" customFormat="1" ht="12.75" customHeight="1">
      <c r="B36" s="923"/>
      <c r="C36" s="927"/>
      <c r="D36" s="212"/>
      <c r="E36" s="987" t="s">
        <v>819</v>
      </c>
      <c r="F36" s="253">
        <v>91</v>
      </c>
      <c r="G36" s="249">
        <v>11</v>
      </c>
      <c r="H36" s="250">
        <v>71</v>
      </c>
      <c r="I36" s="251">
        <v>12</v>
      </c>
      <c r="J36" s="250">
        <v>71</v>
      </c>
      <c r="K36" s="252">
        <v>58</v>
      </c>
      <c r="L36" s="253">
        <v>129</v>
      </c>
    </row>
    <row r="37" spans="2:12" s="88" customFormat="1" ht="12.75" customHeight="1">
      <c r="B37" s="923"/>
      <c r="C37" s="927"/>
      <c r="D37" s="212"/>
      <c r="E37" s="987" t="s">
        <v>86</v>
      </c>
      <c r="F37" s="253">
        <v>1</v>
      </c>
      <c r="G37" s="249">
        <v>0</v>
      </c>
      <c r="H37" s="250">
        <v>0</v>
      </c>
      <c r="I37" s="251">
        <v>0</v>
      </c>
      <c r="J37" s="250">
        <v>0</v>
      </c>
      <c r="K37" s="252">
        <v>2</v>
      </c>
      <c r="L37" s="253">
        <v>2</v>
      </c>
    </row>
    <row r="38" spans="2:12" s="88" customFormat="1" ht="12.75" customHeight="1">
      <c r="B38" s="924"/>
      <c r="C38" s="928"/>
      <c r="D38" s="222"/>
      <c r="E38" s="989" t="s">
        <v>367</v>
      </c>
      <c r="F38" s="258">
        <v>213</v>
      </c>
      <c r="G38" s="254">
        <v>17</v>
      </c>
      <c r="H38" s="255">
        <v>111</v>
      </c>
      <c r="I38" s="256">
        <v>18</v>
      </c>
      <c r="J38" s="255">
        <v>111</v>
      </c>
      <c r="K38" s="257">
        <v>163</v>
      </c>
      <c r="L38" s="258">
        <v>274</v>
      </c>
    </row>
    <row r="39" spans="2:12" s="88" customFormat="1" ht="12.75" customHeight="1">
      <c r="B39" s="922" t="s">
        <v>222</v>
      </c>
      <c r="C39" s="926" t="s">
        <v>354</v>
      </c>
      <c r="D39" s="214" t="s">
        <v>223</v>
      </c>
      <c r="E39" s="990" t="s">
        <v>818</v>
      </c>
      <c r="F39" s="248">
        <v>442</v>
      </c>
      <c r="G39" s="244">
        <v>17</v>
      </c>
      <c r="H39" s="245">
        <v>142</v>
      </c>
      <c r="I39" s="246">
        <v>17</v>
      </c>
      <c r="J39" s="245">
        <v>132</v>
      </c>
      <c r="K39" s="247">
        <v>353</v>
      </c>
      <c r="L39" s="248">
        <v>485</v>
      </c>
    </row>
    <row r="40" spans="2:12" s="88" customFormat="1" ht="12.75" customHeight="1">
      <c r="B40" s="923"/>
      <c r="C40" s="927"/>
      <c r="D40" s="212"/>
      <c r="E40" s="987" t="s">
        <v>819</v>
      </c>
      <c r="F40" s="253">
        <v>234</v>
      </c>
      <c r="G40" s="249">
        <v>36</v>
      </c>
      <c r="H40" s="250">
        <v>163</v>
      </c>
      <c r="I40" s="251">
        <v>39</v>
      </c>
      <c r="J40" s="250">
        <v>151</v>
      </c>
      <c r="K40" s="252">
        <v>157</v>
      </c>
      <c r="L40" s="253">
        <v>308</v>
      </c>
    </row>
    <row r="41" spans="2:12" s="88" customFormat="1" ht="10.5" customHeight="1">
      <c r="B41" s="923"/>
      <c r="C41" s="927"/>
      <c r="D41" s="212"/>
      <c r="E41" s="987" t="s">
        <v>86</v>
      </c>
      <c r="F41" s="253">
        <v>12</v>
      </c>
      <c r="G41" s="249">
        <v>0</v>
      </c>
      <c r="H41" s="250">
        <v>5</v>
      </c>
      <c r="I41" s="251">
        <v>0</v>
      </c>
      <c r="J41" s="250">
        <v>5</v>
      </c>
      <c r="K41" s="252">
        <v>12</v>
      </c>
      <c r="L41" s="253">
        <v>17</v>
      </c>
    </row>
    <row r="42" spans="2:12" s="88" customFormat="1" ht="12.75" customHeight="1">
      <c r="B42" s="924"/>
      <c r="C42" s="928"/>
      <c r="D42" s="222"/>
      <c r="E42" s="989" t="s">
        <v>367</v>
      </c>
      <c r="F42" s="258">
        <v>688</v>
      </c>
      <c r="G42" s="254">
        <v>53</v>
      </c>
      <c r="H42" s="255">
        <v>310</v>
      </c>
      <c r="I42" s="256">
        <v>56</v>
      </c>
      <c r="J42" s="255">
        <v>288</v>
      </c>
      <c r="K42" s="257">
        <v>522</v>
      </c>
      <c r="L42" s="258">
        <v>810</v>
      </c>
    </row>
    <row r="43" spans="2:12" s="88" customFormat="1" ht="12.75" customHeight="1">
      <c r="B43" s="922" t="s">
        <v>224</v>
      </c>
      <c r="C43" s="926" t="s">
        <v>354</v>
      </c>
      <c r="D43" s="214" t="s">
        <v>225</v>
      </c>
      <c r="E43" s="990" t="s">
        <v>818</v>
      </c>
      <c r="F43" s="248">
        <v>302</v>
      </c>
      <c r="G43" s="244">
        <v>10</v>
      </c>
      <c r="H43" s="245">
        <v>87</v>
      </c>
      <c r="I43" s="246">
        <v>12</v>
      </c>
      <c r="J43" s="245">
        <v>93</v>
      </c>
      <c r="K43" s="247">
        <v>268</v>
      </c>
      <c r="L43" s="248">
        <v>361</v>
      </c>
    </row>
    <row r="44" spans="2:12" s="88" customFormat="1" ht="12.75" customHeight="1">
      <c r="B44" s="923"/>
      <c r="C44" s="927"/>
      <c r="D44" s="212"/>
      <c r="E44" s="987" t="s">
        <v>819</v>
      </c>
      <c r="F44" s="253">
        <v>116</v>
      </c>
      <c r="G44" s="249">
        <v>14</v>
      </c>
      <c r="H44" s="250">
        <v>77</v>
      </c>
      <c r="I44" s="251">
        <v>14</v>
      </c>
      <c r="J44" s="250">
        <v>71</v>
      </c>
      <c r="K44" s="252">
        <v>105</v>
      </c>
      <c r="L44" s="253">
        <v>176</v>
      </c>
    </row>
    <row r="45" spans="2:12" s="88" customFormat="1" ht="12.75" customHeight="1">
      <c r="B45" s="923"/>
      <c r="C45" s="927"/>
      <c r="D45" s="212"/>
      <c r="E45" s="987" t="s">
        <v>86</v>
      </c>
      <c r="F45" s="253">
        <v>25</v>
      </c>
      <c r="G45" s="249">
        <v>1</v>
      </c>
      <c r="H45" s="250">
        <v>13</v>
      </c>
      <c r="I45" s="251">
        <v>1</v>
      </c>
      <c r="J45" s="250">
        <v>14</v>
      </c>
      <c r="K45" s="252">
        <v>32</v>
      </c>
      <c r="L45" s="253">
        <v>46</v>
      </c>
    </row>
    <row r="46" spans="2:12" s="88" customFormat="1" ht="12.75" customHeight="1">
      <c r="B46" s="924"/>
      <c r="C46" s="928"/>
      <c r="D46" s="222"/>
      <c r="E46" s="989" t="s">
        <v>367</v>
      </c>
      <c r="F46" s="258">
        <v>443</v>
      </c>
      <c r="G46" s="254">
        <v>25</v>
      </c>
      <c r="H46" s="255">
        <v>177</v>
      </c>
      <c r="I46" s="256">
        <v>27</v>
      </c>
      <c r="J46" s="255">
        <v>178</v>
      </c>
      <c r="K46" s="257">
        <v>405</v>
      </c>
      <c r="L46" s="258">
        <v>583</v>
      </c>
    </row>
    <row r="47" spans="2:12" s="88" customFormat="1" ht="12.75" customHeight="1">
      <c r="B47" s="922" t="s">
        <v>226</v>
      </c>
      <c r="C47" s="926" t="s">
        <v>354</v>
      </c>
      <c r="D47" s="214" t="s">
        <v>227</v>
      </c>
      <c r="E47" s="990" t="s">
        <v>818</v>
      </c>
      <c r="F47" s="248">
        <v>37</v>
      </c>
      <c r="G47" s="244">
        <v>3</v>
      </c>
      <c r="H47" s="245">
        <v>20</v>
      </c>
      <c r="I47" s="246">
        <v>3</v>
      </c>
      <c r="J47" s="245">
        <v>19</v>
      </c>
      <c r="K47" s="247">
        <v>27</v>
      </c>
      <c r="L47" s="248">
        <v>46</v>
      </c>
    </row>
    <row r="48" spans="2:12" s="88" customFormat="1" ht="12.75" customHeight="1">
      <c r="B48" s="923"/>
      <c r="C48" s="927"/>
      <c r="D48" s="212"/>
      <c r="E48" s="987" t="s">
        <v>819</v>
      </c>
      <c r="F48" s="253">
        <v>83</v>
      </c>
      <c r="G48" s="249">
        <v>9</v>
      </c>
      <c r="H48" s="250">
        <v>63</v>
      </c>
      <c r="I48" s="251">
        <v>9</v>
      </c>
      <c r="J48" s="250">
        <v>61</v>
      </c>
      <c r="K48" s="252">
        <v>35</v>
      </c>
      <c r="L48" s="253">
        <v>96</v>
      </c>
    </row>
    <row r="49" spans="2:12" s="88" customFormat="1" ht="12.75" customHeight="1">
      <c r="B49" s="923"/>
      <c r="C49" s="927"/>
      <c r="D49" s="212"/>
      <c r="E49" s="987" t="s">
        <v>86</v>
      </c>
      <c r="F49" s="253">
        <v>5</v>
      </c>
      <c r="G49" s="249">
        <v>1</v>
      </c>
      <c r="H49" s="250">
        <v>4</v>
      </c>
      <c r="I49" s="251">
        <v>1</v>
      </c>
      <c r="J49" s="250">
        <v>6</v>
      </c>
      <c r="K49" s="252">
        <v>3</v>
      </c>
      <c r="L49" s="253">
        <v>9</v>
      </c>
    </row>
    <row r="50" spans="2:12" s="88" customFormat="1" ht="12.75" customHeight="1">
      <c r="B50" s="924"/>
      <c r="C50" s="928"/>
      <c r="D50" s="222"/>
      <c r="E50" s="989" t="s">
        <v>367</v>
      </c>
      <c r="F50" s="258">
        <v>125</v>
      </c>
      <c r="G50" s="254">
        <v>13</v>
      </c>
      <c r="H50" s="255">
        <v>87</v>
      </c>
      <c r="I50" s="256">
        <v>13</v>
      </c>
      <c r="J50" s="255">
        <v>86</v>
      </c>
      <c r="K50" s="257">
        <v>65</v>
      </c>
      <c r="L50" s="258">
        <v>151</v>
      </c>
    </row>
    <row r="51" spans="2:12" s="88" customFormat="1" ht="12.75" customHeight="1">
      <c r="B51" s="922" t="s">
        <v>228</v>
      </c>
      <c r="C51" s="926" t="s">
        <v>354</v>
      </c>
      <c r="D51" s="214" t="s">
        <v>229</v>
      </c>
      <c r="E51" s="990" t="s">
        <v>818</v>
      </c>
      <c r="F51" s="248">
        <v>131</v>
      </c>
      <c r="G51" s="244">
        <v>5</v>
      </c>
      <c r="H51" s="245">
        <v>42</v>
      </c>
      <c r="I51" s="246">
        <v>6</v>
      </c>
      <c r="J51" s="245">
        <v>39</v>
      </c>
      <c r="K51" s="247">
        <v>112</v>
      </c>
      <c r="L51" s="248">
        <v>151</v>
      </c>
    </row>
    <row r="52" spans="2:12" s="88" customFormat="1" ht="12.75" customHeight="1">
      <c r="B52" s="923"/>
      <c r="C52" s="927"/>
      <c r="D52" s="212"/>
      <c r="E52" s="987" t="s">
        <v>819</v>
      </c>
      <c r="F52" s="253">
        <v>119</v>
      </c>
      <c r="G52" s="249">
        <v>25</v>
      </c>
      <c r="H52" s="250">
        <v>92</v>
      </c>
      <c r="I52" s="251">
        <v>25</v>
      </c>
      <c r="J52" s="250">
        <v>91</v>
      </c>
      <c r="K52" s="252">
        <v>90</v>
      </c>
      <c r="L52" s="253">
        <v>181</v>
      </c>
    </row>
    <row r="53" spans="2:12" s="88" customFormat="1" ht="12.75" customHeight="1">
      <c r="B53" s="923"/>
      <c r="C53" s="927"/>
      <c r="D53" s="212"/>
      <c r="E53" s="987" t="s">
        <v>86</v>
      </c>
      <c r="F53" s="253">
        <v>5</v>
      </c>
      <c r="G53" s="249">
        <v>1</v>
      </c>
      <c r="H53" s="250">
        <v>5</v>
      </c>
      <c r="I53" s="251">
        <v>1</v>
      </c>
      <c r="J53" s="250">
        <v>6</v>
      </c>
      <c r="K53" s="252">
        <v>3</v>
      </c>
      <c r="L53" s="253">
        <v>9</v>
      </c>
    </row>
    <row r="54" spans="2:12" s="88" customFormat="1" ht="12.75" customHeight="1">
      <c r="B54" s="924"/>
      <c r="C54" s="928"/>
      <c r="D54" s="222"/>
      <c r="E54" s="989" t="s">
        <v>367</v>
      </c>
      <c r="F54" s="258">
        <v>255</v>
      </c>
      <c r="G54" s="254">
        <v>31</v>
      </c>
      <c r="H54" s="255">
        <v>139</v>
      </c>
      <c r="I54" s="256">
        <v>32</v>
      </c>
      <c r="J54" s="255">
        <v>136</v>
      </c>
      <c r="K54" s="257">
        <v>205</v>
      </c>
      <c r="L54" s="258">
        <v>341</v>
      </c>
    </row>
    <row r="55" spans="2:12" s="88" customFormat="1" ht="12.75" customHeight="1">
      <c r="B55" s="922" t="s">
        <v>230</v>
      </c>
      <c r="C55" s="926" t="s">
        <v>354</v>
      </c>
      <c r="D55" s="214" t="s">
        <v>231</v>
      </c>
      <c r="E55" s="990" t="s">
        <v>818</v>
      </c>
      <c r="F55" s="248">
        <v>14</v>
      </c>
      <c r="G55" s="244">
        <v>2</v>
      </c>
      <c r="H55" s="245">
        <v>9</v>
      </c>
      <c r="I55" s="246">
        <v>2</v>
      </c>
      <c r="J55" s="245">
        <v>8</v>
      </c>
      <c r="K55" s="247">
        <v>9</v>
      </c>
      <c r="L55" s="248">
        <v>17</v>
      </c>
    </row>
    <row r="56" spans="2:12" s="88" customFormat="1" ht="12.75" customHeight="1">
      <c r="B56" s="923"/>
      <c r="C56" s="927"/>
      <c r="D56" s="212"/>
      <c r="E56" s="987" t="s">
        <v>819</v>
      </c>
      <c r="F56" s="253">
        <v>49</v>
      </c>
      <c r="G56" s="249">
        <v>8</v>
      </c>
      <c r="H56" s="250">
        <v>39</v>
      </c>
      <c r="I56" s="251">
        <v>8</v>
      </c>
      <c r="J56" s="250">
        <v>34</v>
      </c>
      <c r="K56" s="252">
        <v>16</v>
      </c>
      <c r="L56" s="253">
        <v>50</v>
      </c>
    </row>
    <row r="57" spans="2:12" s="88" customFormat="1" ht="12" customHeight="1">
      <c r="B57" s="923"/>
      <c r="C57" s="927"/>
      <c r="D57" s="212"/>
      <c r="E57" s="987" t="s">
        <v>86</v>
      </c>
      <c r="F57" s="253">
        <v>7</v>
      </c>
      <c r="G57" s="249">
        <v>1</v>
      </c>
      <c r="H57" s="250">
        <v>7</v>
      </c>
      <c r="I57" s="251">
        <v>1</v>
      </c>
      <c r="J57" s="250">
        <v>6</v>
      </c>
      <c r="K57" s="252">
        <v>0</v>
      </c>
      <c r="L57" s="253">
        <v>6</v>
      </c>
    </row>
    <row r="58" spans="2:12" s="88" customFormat="1" ht="12.75" customHeight="1">
      <c r="B58" s="924"/>
      <c r="C58" s="928"/>
      <c r="D58" s="222"/>
      <c r="E58" s="989" t="s">
        <v>367</v>
      </c>
      <c r="F58" s="258">
        <v>70</v>
      </c>
      <c r="G58" s="254">
        <v>11</v>
      </c>
      <c r="H58" s="255">
        <v>55</v>
      </c>
      <c r="I58" s="256">
        <v>11</v>
      </c>
      <c r="J58" s="255">
        <v>48</v>
      </c>
      <c r="K58" s="257">
        <v>25</v>
      </c>
      <c r="L58" s="258">
        <v>73</v>
      </c>
    </row>
    <row r="59" spans="2:12" s="88" customFormat="1" ht="12.75" customHeight="1">
      <c r="B59" s="922" t="s">
        <v>232</v>
      </c>
      <c r="C59" s="926" t="s">
        <v>354</v>
      </c>
      <c r="D59" s="214" t="s">
        <v>233</v>
      </c>
      <c r="E59" s="990" t="s">
        <v>818</v>
      </c>
      <c r="F59" s="248">
        <v>492</v>
      </c>
      <c r="G59" s="244">
        <v>7</v>
      </c>
      <c r="H59" s="245">
        <v>129</v>
      </c>
      <c r="I59" s="246">
        <v>8</v>
      </c>
      <c r="J59" s="245">
        <v>128</v>
      </c>
      <c r="K59" s="247">
        <v>418</v>
      </c>
      <c r="L59" s="248">
        <v>546</v>
      </c>
    </row>
    <row r="60" spans="2:12" s="88" customFormat="1" ht="12.75" customHeight="1">
      <c r="B60" s="923"/>
      <c r="C60" s="927"/>
      <c r="D60" s="212"/>
      <c r="E60" s="987" t="s">
        <v>819</v>
      </c>
      <c r="F60" s="253">
        <v>187</v>
      </c>
      <c r="G60" s="249">
        <v>27</v>
      </c>
      <c r="H60" s="250">
        <v>117</v>
      </c>
      <c r="I60" s="251">
        <v>28</v>
      </c>
      <c r="J60" s="250">
        <v>110</v>
      </c>
      <c r="K60" s="252">
        <v>139</v>
      </c>
      <c r="L60" s="253">
        <v>249</v>
      </c>
    </row>
    <row r="61" spans="2:12" s="88" customFormat="1" ht="12.75" customHeight="1">
      <c r="B61" s="923"/>
      <c r="C61" s="927"/>
      <c r="D61" s="212"/>
      <c r="E61" s="987" t="s">
        <v>86</v>
      </c>
      <c r="F61" s="253">
        <v>33</v>
      </c>
      <c r="G61" s="249">
        <v>0</v>
      </c>
      <c r="H61" s="250">
        <v>8</v>
      </c>
      <c r="I61" s="251">
        <v>0</v>
      </c>
      <c r="J61" s="250">
        <v>9</v>
      </c>
      <c r="K61" s="252">
        <v>40</v>
      </c>
      <c r="L61" s="253">
        <v>49</v>
      </c>
    </row>
    <row r="62" spans="2:12" s="88" customFormat="1" ht="12.75" customHeight="1">
      <c r="B62" s="924"/>
      <c r="C62" s="928"/>
      <c r="D62" s="222"/>
      <c r="E62" s="989" t="s">
        <v>367</v>
      </c>
      <c r="F62" s="258">
        <v>712</v>
      </c>
      <c r="G62" s="254">
        <v>34</v>
      </c>
      <c r="H62" s="255">
        <v>254</v>
      </c>
      <c r="I62" s="256">
        <v>36</v>
      </c>
      <c r="J62" s="255">
        <v>247</v>
      </c>
      <c r="K62" s="257">
        <v>597</v>
      </c>
      <c r="L62" s="258">
        <v>844</v>
      </c>
    </row>
    <row r="63" spans="2:12" s="88" customFormat="1" ht="12.75" customHeight="1">
      <c r="B63" s="922" t="s">
        <v>234</v>
      </c>
      <c r="C63" s="926" t="s">
        <v>354</v>
      </c>
      <c r="D63" s="214" t="s">
        <v>235</v>
      </c>
      <c r="E63" s="990" t="s">
        <v>818</v>
      </c>
      <c r="F63" s="248">
        <v>208</v>
      </c>
      <c r="G63" s="244">
        <v>5</v>
      </c>
      <c r="H63" s="245">
        <v>61</v>
      </c>
      <c r="I63" s="246">
        <v>5</v>
      </c>
      <c r="J63" s="245">
        <v>57</v>
      </c>
      <c r="K63" s="247">
        <v>178</v>
      </c>
      <c r="L63" s="248">
        <v>235</v>
      </c>
    </row>
    <row r="64" spans="2:12" s="88" customFormat="1" ht="12.75" customHeight="1">
      <c r="B64" s="923"/>
      <c r="C64" s="927"/>
      <c r="D64" s="212"/>
      <c r="E64" s="987" t="s">
        <v>819</v>
      </c>
      <c r="F64" s="253">
        <v>204</v>
      </c>
      <c r="G64" s="249">
        <v>22</v>
      </c>
      <c r="H64" s="250">
        <v>134</v>
      </c>
      <c r="I64" s="251">
        <v>24</v>
      </c>
      <c r="J64" s="250">
        <v>126</v>
      </c>
      <c r="K64" s="252">
        <v>118</v>
      </c>
      <c r="L64" s="253">
        <v>244</v>
      </c>
    </row>
    <row r="65" spans="2:12" s="88" customFormat="1" ht="12.75" customHeight="1">
      <c r="B65" s="923"/>
      <c r="C65" s="927"/>
      <c r="D65" s="212"/>
      <c r="E65" s="987" t="s">
        <v>86</v>
      </c>
      <c r="F65" s="253">
        <v>12</v>
      </c>
      <c r="G65" s="249">
        <v>1</v>
      </c>
      <c r="H65" s="250">
        <v>8</v>
      </c>
      <c r="I65" s="251">
        <v>1</v>
      </c>
      <c r="J65" s="250">
        <v>7</v>
      </c>
      <c r="K65" s="252">
        <v>6</v>
      </c>
      <c r="L65" s="253">
        <v>13</v>
      </c>
    </row>
    <row r="66" spans="2:12" s="88" customFormat="1" ht="12.75" customHeight="1">
      <c r="B66" s="924"/>
      <c r="C66" s="928"/>
      <c r="D66" s="222"/>
      <c r="E66" s="989" t="s">
        <v>367</v>
      </c>
      <c r="F66" s="258">
        <v>424</v>
      </c>
      <c r="G66" s="254">
        <v>28</v>
      </c>
      <c r="H66" s="255">
        <v>203</v>
      </c>
      <c r="I66" s="256">
        <v>30</v>
      </c>
      <c r="J66" s="255">
        <v>190</v>
      </c>
      <c r="K66" s="257">
        <v>302</v>
      </c>
      <c r="L66" s="258">
        <v>492</v>
      </c>
    </row>
    <row r="67" spans="2:12" s="88" customFormat="1" ht="12.75" customHeight="1">
      <c r="B67" s="922" t="s">
        <v>236</v>
      </c>
      <c r="C67" s="926" t="s">
        <v>354</v>
      </c>
      <c r="D67" s="214" t="s">
        <v>237</v>
      </c>
      <c r="E67" s="990" t="s">
        <v>818</v>
      </c>
      <c r="F67" s="248">
        <v>386</v>
      </c>
      <c r="G67" s="244">
        <v>7</v>
      </c>
      <c r="H67" s="245">
        <v>85</v>
      </c>
      <c r="I67" s="246">
        <v>7</v>
      </c>
      <c r="J67" s="245">
        <v>82</v>
      </c>
      <c r="K67" s="247">
        <v>346</v>
      </c>
      <c r="L67" s="248">
        <v>428</v>
      </c>
    </row>
    <row r="68" spans="2:12" s="88" customFormat="1" ht="12.75" customHeight="1">
      <c r="B68" s="923"/>
      <c r="C68" s="927"/>
      <c r="D68" s="212"/>
      <c r="E68" s="987" t="s">
        <v>819</v>
      </c>
      <c r="F68" s="253">
        <v>142</v>
      </c>
      <c r="G68" s="249">
        <v>21</v>
      </c>
      <c r="H68" s="250">
        <v>92</v>
      </c>
      <c r="I68" s="251">
        <v>22</v>
      </c>
      <c r="J68" s="250">
        <v>80</v>
      </c>
      <c r="K68" s="252">
        <v>119</v>
      </c>
      <c r="L68" s="253">
        <v>199</v>
      </c>
    </row>
    <row r="69" spans="2:12" s="88" customFormat="1" ht="12.75" customHeight="1">
      <c r="B69" s="923"/>
      <c r="C69" s="927"/>
      <c r="D69" s="212"/>
      <c r="E69" s="987" t="s">
        <v>86</v>
      </c>
      <c r="F69" s="253">
        <v>30</v>
      </c>
      <c r="G69" s="249">
        <v>6</v>
      </c>
      <c r="H69" s="250">
        <v>17</v>
      </c>
      <c r="I69" s="251">
        <v>11</v>
      </c>
      <c r="J69" s="250">
        <v>18</v>
      </c>
      <c r="K69" s="252">
        <v>35</v>
      </c>
      <c r="L69" s="253">
        <v>53</v>
      </c>
    </row>
    <row r="70" spans="2:12" s="88" customFormat="1" ht="12.75" customHeight="1">
      <c r="B70" s="924"/>
      <c r="C70" s="928"/>
      <c r="D70" s="222"/>
      <c r="E70" s="989" t="s">
        <v>367</v>
      </c>
      <c r="F70" s="258">
        <v>558</v>
      </c>
      <c r="G70" s="254">
        <v>34</v>
      </c>
      <c r="H70" s="255">
        <v>194</v>
      </c>
      <c r="I70" s="256">
        <v>40</v>
      </c>
      <c r="J70" s="255">
        <v>180</v>
      </c>
      <c r="K70" s="257">
        <v>500</v>
      </c>
      <c r="L70" s="258">
        <v>680</v>
      </c>
    </row>
    <row r="71" spans="2:12" s="88" customFormat="1" ht="12.75" customHeight="1">
      <c r="B71" s="922" t="s">
        <v>238</v>
      </c>
      <c r="C71" s="926" t="s">
        <v>354</v>
      </c>
      <c r="D71" s="214" t="s">
        <v>239</v>
      </c>
      <c r="E71" s="990" t="s">
        <v>818</v>
      </c>
      <c r="F71" s="248">
        <v>39</v>
      </c>
      <c r="G71" s="244">
        <v>4</v>
      </c>
      <c r="H71" s="245">
        <v>24</v>
      </c>
      <c r="I71" s="246">
        <v>4</v>
      </c>
      <c r="J71" s="245">
        <v>20</v>
      </c>
      <c r="K71" s="247">
        <v>21</v>
      </c>
      <c r="L71" s="248">
        <v>41</v>
      </c>
    </row>
    <row r="72" spans="2:12" s="88" customFormat="1" ht="12.75" customHeight="1">
      <c r="B72" s="923"/>
      <c r="C72" s="927"/>
      <c r="D72" s="212"/>
      <c r="E72" s="987" t="s">
        <v>819</v>
      </c>
      <c r="F72" s="253">
        <v>58</v>
      </c>
      <c r="G72" s="249">
        <v>13</v>
      </c>
      <c r="H72" s="250">
        <v>44</v>
      </c>
      <c r="I72" s="251">
        <v>14</v>
      </c>
      <c r="J72" s="250">
        <v>36</v>
      </c>
      <c r="K72" s="252">
        <v>30</v>
      </c>
      <c r="L72" s="253">
        <v>66</v>
      </c>
    </row>
    <row r="73" spans="2:12" s="88" customFormat="1" ht="10.5" customHeight="1">
      <c r="B73" s="923"/>
      <c r="C73" s="927"/>
      <c r="D73" s="212"/>
      <c r="E73" s="987" t="s">
        <v>86</v>
      </c>
      <c r="F73" s="253">
        <v>14</v>
      </c>
      <c r="G73" s="249">
        <v>0</v>
      </c>
      <c r="H73" s="250">
        <v>3</v>
      </c>
      <c r="I73" s="251">
        <v>0</v>
      </c>
      <c r="J73" s="250">
        <v>3</v>
      </c>
      <c r="K73" s="252">
        <v>16</v>
      </c>
      <c r="L73" s="253">
        <v>19</v>
      </c>
    </row>
    <row r="74" spans="2:12" s="88" customFormat="1" ht="12.75" customHeight="1" thickBot="1">
      <c r="B74" s="924"/>
      <c r="C74" s="928"/>
      <c r="D74" s="222"/>
      <c r="E74" s="989" t="s">
        <v>367</v>
      </c>
      <c r="F74" s="258">
        <v>111</v>
      </c>
      <c r="G74" s="254">
        <v>17</v>
      </c>
      <c r="H74" s="255">
        <v>71</v>
      </c>
      <c r="I74" s="256">
        <v>18</v>
      </c>
      <c r="J74" s="255">
        <v>59</v>
      </c>
      <c r="K74" s="257">
        <v>67</v>
      </c>
      <c r="L74" s="258">
        <v>126</v>
      </c>
    </row>
    <row r="75" spans="2:12" s="83" customFormat="1" ht="15" customHeight="1">
      <c r="B75" s="105" t="s">
        <v>92</v>
      </c>
      <c r="C75" s="930"/>
      <c r="D75" s="175"/>
      <c r="E75" s="993"/>
      <c r="F75" s="147"/>
      <c r="G75" s="147"/>
      <c r="H75" s="147"/>
      <c r="I75" s="147"/>
      <c r="J75" s="147"/>
    </row>
    <row r="79" spans="2:12">
      <c r="F79" s="69"/>
      <c r="G79" s="69"/>
      <c r="H79" s="69"/>
      <c r="I79" s="69"/>
      <c r="J79" s="69"/>
      <c r="K79" s="69"/>
      <c r="L79" s="69"/>
    </row>
    <row r="80" spans="2:12">
      <c r="F80" s="69"/>
      <c r="G80" s="69"/>
      <c r="H80" s="69"/>
      <c r="I80" s="69"/>
      <c r="J80" s="69"/>
      <c r="K80" s="69"/>
      <c r="L80" s="69"/>
    </row>
    <row r="81" spans="6:12">
      <c r="F81" s="69"/>
      <c r="G81" s="69"/>
      <c r="H81" s="69"/>
      <c r="I81" s="69"/>
      <c r="J81" s="69"/>
      <c r="K81" s="69"/>
      <c r="L81" s="69"/>
    </row>
  </sheetData>
  <mergeCells count="1">
    <mergeCell ref="B4:L4"/>
  </mergeCells>
  <printOptions horizontalCentered="1"/>
  <pageMargins left="0.47244094488188981" right="0.47244094488188981" top="0.59055118110236227" bottom="0.39370078740157483" header="0.51181102362204722" footer="0.31496062992125984"/>
  <pageSetup paperSize="9" scale="77" firstPageNumber="0" orientation="portrait" r:id="rId1"/>
  <headerFooter>
    <oddFooter>&amp;C&amp;F&amp;R&amp;A</oddFooter>
  </headerFooter>
  <ignoredErrors>
    <ignoredError sqref="B7:D7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B1:L78"/>
  <sheetViews>
    <sheetView showGridLines="0" zoomScale="106" zoomScaleNormal="106" workbookViewId="0">
      <pane ySplit="6" topLeftCell="A45" activePane="bottomLeft" state="frozen"/>
      <selection activeCell="Q15" sqref="Q15"/>
      <selection pane="bottomLeft" activeCell="Q52" sqref="Q51:Q52"/>
    </sheetView>
  </sheetViews>
  <sheetFormatPr baseColWidth="10" defaultColWidth="9.140625" defaultRowHeight="12.75"/>
  <cols>
    <col min="1" max="1" width="1.5703125" customWidth="1"/>
    <col min="2" max="2" width="2.7109375" customWidth="1"/>
    <col min="3" max="3" width="0.85546875" customWidth="1"/>
    <col min="4" max="4" width="24.7109375" customWidth="1"/>
    <col min="5" max="5" width="14.7109375" customWidth="1"/>
    <col min="6" max="8" width="9.7109375" style="69" customWidth="1"/>
    <col min="9" max="9" width="9.7109375" style="200" customWidth="1"/>
    <col min="10" max="12" width="9.7109375" style="69" customWidth="1"/>
  </cols>
  <sheetData>
    <row r="1" spans="2:12" s="859" customFormat="1" ht="20.100000000000001" customHeight="1">
      <c r="B1" s="867" t="s">
        <v>905</v>
      </c>
      <c r="C1" s="860"/>
      <c r="D1" s="860"/>
      <c r="E1" s="860"/>
      <c r="F1" s="865"/>
      <c r="G1" s="865"/>
      <c r="H1" s="865"/>
      <c r="I1" s="865"/>
      <c r="J1" s="865"/>
      <c r="K1" s="865"/>
      <c r="L1" s="865"/>
    </row>
    <row r="2" spans="2:12" s="88" customFormat="1" ht="20.100000000000001" customHeight="1">
      <c r="B2" s="149"/>
      <c r="C2" s="149"/>
      <c r="D2" s="149"/>
      <c r="E2" s="149"/>
      <c r="F2" s="179"/>
      <c r="G2" s="179"/>
      <c r="H2" s="179"/>
      <c r="I2" s="179"/>
      <c r="J2" s="179"/>
      <c r="K2" s="179"/>
      <c r="L2" s="179"/>
    </row>
    <row r="3" spans="2:12" s="88" customFormat="1" ht="20.100000000000001" customHeight="1">
      <c r="B3" s="153" t="s">
        <v>987</v>
      </c>
      <c r="C3" s="153"/>
      <c r="D3" s="201"/>
      <c r="E3" s="201"/>
      <c r="F3" s="233"/>
      <c r="G3" s="233"/>
      <c r="H3" s="233"/>
      <c r="I3" s="233"/>
      <c r="J3" s="233"/>
      <c r="K3" s="233"/>
      <c r="L3" s="233"/>
    </row>
    <row r="4" spans="2:12" s="151" customFormat="1" ht="20.100000000000001" customHeight="1">
      <c r="B4" s="2111" t="s">
        <v>44</v>
      </c>
      <c r="C4" s="2111"/>
      <c r="D4" s="2111"/>
      <c r="E4" s="2111"/>
      <c r="F4" s="2111"/>
      <c r="G4" s="2111"/>
      <c r="H4" s="2111"/>
      <c r="I4" s="2111"/>
      <c r="J4" s="2111"/>
      <c r="K4" s="2111"/>
      <c r="L4" s="2111"/>
    </row>
    <row r="5" spans="2:12" s="88" customFormat="1" ht="49.5" customHeight="1">
      <c r="B5" s="202"/>
      <c r="C5" s="202"/>
      <c r="D5" s="202"/>
      <c r="E5" s="202"/>
      <c r="F5" s="183" t="s">
        <v>78</v>
      </c>
      <c r="G5" s="184" t="s">
        <v>79</v>
      </c>
      <c r="H5" s="185" t="s">
        <v>80</v>
      </c>
      <c r="I5" s="186" t="s">
        <v>81</v>
      </c>
      <c r="J5" s="187" t="s">
        <v>82</v>
      </c>
      <c r="K5" s="188" t="s">
        <v>83</v>
      </c>
      <c r="L5" s="240" t="s">
        <v>84</v>
      </c>
    </row>
    <row r="6" spans="2:12" s="88" customFormat="1" ht="4.5" customHeight="1" thickBot="1">
      <c r="B6" s="203"/>
      <c r="C6" s="203"/>
      <c r="D6" s="203"/>
      <c r="E6" s="992"/>
      <c r="F6" s="259"/>
      <c r="G6" s="259"/>
      <c r="H6" s="260"/>
      <c r="I6" s="261"/>
      <c r="J6" s="260"/>
      <c r="K6" s="260"/>
      <c r="L6" s="259"/>
    </row>
    <row r="7" spans="2:12" s="88" customFormat="1" ht="12.75" customHeight="1">
      <c r="B7" s="1021" t="s">
        <v>240</v>
      </c>
      <c r="C7" s="1021" t="s">
        <v>354</v>
      </c>
      <c r="D7" s="214" t="s">
        <v>241</v>
      </c>
      <c r="E7" s="990" t="s">
        <v>818</v>
      </c>
      <c r="F7" s="220">
        <v>49</v>
      </c>
      <c r="G7" s="216">
        <v>8</v>
      </c>
      <c r="H7" s="217">
        <v>37</v>
      </c>
      <c r="I7" s="218">
        <v>8</v>
      </c>
      <c r="J7" s="217">
        <v>31</v>
      </c>
      <c r="K7" s="219">
        <v>18</v>
      </c>
      <c r="L7" s="220">
        <v>49</v>
      </c>
    </row>
    <row r="8" spans="2:12" s="88" customFormat="1" ht="12.75" customHeight="1">
      <c r="B8" s="293"/>
      <c r="C8" s="293"/>
      <c r="D8" s="212"/>
      <c r="E8" s="987" t="s">
        <v>819</v>
      </c>
      <c r="F8" s="98">
        <v>73</v>
      </c>
      <c r="G8" s="141">
        <v>8</v>
      </c>
      <c r="H8" s="95">
        <v>59</v>
      </c>
      <c r="I8" s="96">
        <v>9</v>
      </c>
      <c r="J8" s="95">
        <v>61</v>
      </c>
      <c r="K8" s="142">
        <v>30</v>
      </c>
      <c r="L8" s="98">
        <v>91</v>
      </c>
    </row>
    <row r="9" spans="2:12" s="88" customFormat="1" ht="12.75" customHeight="1">
      <c r="B9" s="293"/>
      <c r="C9" s="293"/>
      <c r="D9" s="212"/>
      <c r="E9" s="987" t="s">
        <v>86</v>
      </c>
      <c r="F9" s="98">
        <v>8</v>
      </c>
      <c r="G9" s="141">
        <v>2</v>
      </c>
      <c r="H9" s="95">
        <v>7</v>
      </c>
      <c r="I9" s="96">
        <v>2</v>
      </c>
      <c r="J9" s="95">
        <v>6</v>
      </c>
      <c r="K9" s="142">
        <v>1</v>
      </c>
      <c r="L9" s="98">
        <v>7</v>
      </c>
    </row>
    <row r="10" spans="2:12" s="88" customFormat="1" ht="12.75" customHeight="1" thickBot="1">
      <c r="B10" s="1022"/>
      <c r="C10" s="1022"/>
      <c r="D10" s="262"/>
      <c r="E10" s="989" t="s">
        <v>367</v>
      </c>
      <c r="F10" s="228">
        <v>130</v>
      </c>
      <c r="G10" s="224">
        <v>18</v>
      </c>
      <c r="H10" s="225">
        <v>103</v>
      </c>
      <c r="I10" s="226">
        <v>19</v>
      </c>
      <c r="J10" s="225">
        <v>98</v>
      </c>
      <c r="K10" s="227">
        <v>49</v>
      </c>
      <c r="L10" s="228">
        <v>147</v>
      </c>
    </row>
    <row r="11" spans="2:12" s="88" customFormat="1" ht="12.75" customHeight="1">
      <c r="B11" s="1021" t="s">
        <v>242</v>
      </c>
      <c r="C11" s="1021" t="s">
        <v>354</v>
      </c>
      <c r="D11" s="214" t="s">
        <v>243</v>
      </c>
      <c r="E11" s="990" t="s">
        <v>818</v>
      </c>
      <c r="F11" s="220">
        <v>406</v>
      </c>
      <c r="G11" s="216">
        <v>8</v>
      </c>
      <c r="H11" s="217">
        <v>82</v>
      </c>
      <c r="I11" s="218">
        <v>8</v>
      </c>
      <c r="J11" s="217">
        <v>79</v>
      </c>
      <c r="K11" s="219">
        <v>396</v>
      </c>
      <c r="L11" s="220">
        <v>475</v>
      </c>
    </row>
    <row r="12" spans="2:12" s="88" customFormat="1" ht="12.75" customHeight="1">
      <c r="B12" s="293"/>
      <c r="C12" s="293"/>
      <c r="D12" s="212"/>
      <c r="E12" s="987" t="s">
        <v>819</v>
      </c>
      <c r="F12" s="98">
        <v>178</v>
      </c>
      <c r="G12" s="141">
        <v>22</v>
      </c>
      <c r="H12" s="95">
        <v>93</v>
      </c>
      <c r="I12" s="96">
        <v>22</v>
      </c>
      <c r="J12" s="95">
        <v>87</v>
      </c>
      <c r="K12" s="142">
        <v>128</v>
      </c>
      <c r="L12" s="98">
        <v>215</v>
      </c>
    </row>
    <row r="13" spans="2:12" s="88" customFormat="1" ht="12.75" customHeight="1">
      <c r="B13" s="293"/>
      <c r="C13" s="293"/>
      <c r="D13" s="212"/>
      <c r="E13" s="987" t="s">
        <v>86</v>
      </c>
      <c r="F13" s="98">
        <v>18</v>
      </c>
      <c r="G13" s="141">
        <v>3</v>
      </c>
      <c r="H13" s="95">
        <v>9</v>
      </c>
      <c r="I13" s="96">
        <v>3</v>
      </c>
      <c r="J13" s="95">
        <v>6</v>
      </c>
      <c r="K13" s="142">
        <v>20</v>
      </c>
      <c r="L13" s="98">
        <v>26</v>
      </c>
    </row>
    <row r="14" spans="2:12" s="88" customFormat="1" ht="12.75" customHeight="1" thickBot="1">
      <c r="B14" s="1022"/>
      <c r="C14" s="1022"/>
      <c r="D14" s="262"/>
      <c r="E14" s="989" t="s">
        <v>367</v>
      </c>
      <c r="F14" s="228">
        <v>602</v>
      </c>
      <c r="G14" s="224">
        <v>33</v>
      </c>
      <c r="H14" s="225">
        <v>184</v>
      </c>
      <c r="I14" s="226">
        <v>33</v>
      </c>
      <c r="J14" s="225">
        <v>172</v>
      </c>
      <c r="K14" s="227">
        <v>544</v>
      </c>
      <c r="L14" s="228">
        <v>716</v>
      </c>
    </row>
    <row r="15" spans="2:12" s="88" customFormat="1" ht="12.75" customHeight="1">
      <c r="B15" s="1021" t="s">
        <v>244</v>
      </c>
      <c r="C15" s="1021" t="s">
        <v>354</v>
      </c>
      <c r="D15" s="214" t="s">
        <v>245</v>
      </c>
      <c r="E15" s="990" t="s">
        <v>818</v>
      </c>
      <c r="F15" s="220">
        <v>40</v>
      </c>
      <c r="G15" s="216">
        <v>1</v>
      </c>
      <c r="H15" s="217">
        <v>12</v>
      </c>
      <c r="I15" s="218">
        <v>2</v>
      </c>
      <c r="J15" s="217">
        <v>12</v>
      </c>
      <c r="K15" s="219">
        <v>32</v>
      </c>
      <c r="L15" s="220">
        <v>44</v>
      </c>
    </row>
    <row r="16" spans="2:12" s="88" customFormat="1" ht="12.75" customHeight="1">
      <c r="B16" s="293"/>
      <c r="C16" s="293"/>
      <c r="D16" s="212"/>
      <c r="E16" s="987" t="s">
        <v>819</v>
      </c>
      <c r="F16" s="98">
        <v>66</v>
      </c>
      <c r="G16" s="141">
        <v>8</v>
      </c>
      <c r="H16" s="95">
        <v>37</v>
      </c>
      <c r="I16" s="96">
        <v>9</v>
      </c>
      <c r="J16" s="95">
        <v>44</v>
      </c>
      <c r="K16" s="142">
        <v>50</v>
      </c>
      <c r="L16" s="98">
        <v>94</v>
      </c>
    </row>
    <row r="17" spans="2:12" s="88" customFormat="1" ht="12.75" customHeight="1">
      <c r="B17" s="293"/>
      <c r="C17" s="293"/>
      <c r="D17" s="212"/>
      <c r="E17" s="987" t="s">
        <v>86</v>
      </c>
      <c r="F17" s="98">
        <v>5</v>
      </c>
      <c r="G17" s="141">
        <v>0</v>
      </c>
      <c r="H17" s="95">
        <v>4</v>
      </c>
      <c r="I17" s="96">
        <v>0</v>
      </c>
      <c r="J17" s="95">
        <v>4</v>
      </c>
      <c r="K17" s="142">
        <v>4</v>
      </c>
      <c r="L17" s="98">
        <v>8</v>
      </c>
    </row>
    <row r="18" spans="2:12" s="88" customFormat="1" ht="12.75" customHeight="1" thickBot="1">
      <c r="B18" s="1022"/>
      <c r="C18" s="1022"/>
      <c r="D18" s="262"/>
      <c r="E18" s="989" t="s">
        <v>367</v>
      </c>
      <c r="F18" s="228">
        <v>111</v>
      </c>
      <c r="G18" s="224">
        <v>9</v>
      </c>
      <c r="H18" s="225">
        <v>53</v>
      </c>
      <c r="I18" s="226">
        <v>11</v>
      </c>
      <c r="J18" s="225">
        <v>60</v>
      </c>
      <c r="K18" s="227">
        <v>86</v>
      </c>
      <c r="L18" s="228">
        <v>146</v>
      </c>
    </row>
    <row r="19" spans="2:12" s="88" customFormat="1" ht="12.75" customHeight="1">
      <c r="B19" s="1031" t="s">
        <v>246</v>
      </c>
      <c r="C19" s="1021" t="s">
        <v>354</v>
      </c>
      <c r="D19" s="263" t="s">
        <v>247</v>
      </c>
      <c r="E19" s="987" t="s">
        <v>818</v>
      </c>
      <c r="F19" s="98">
        <v>318</v>
      </c>
      <c r="G19" s="141">
        <v>11</v>
      </c>
      <c r="H19" s="95">
        <v>100</v>
      </c>
      <c r="I19" s="96">
        <v>12</v>
      </c>
      <c r="J19" s="95">
        <v>92</v>
      </c>
      <c r="K19" s="142">
        <v>261</v>
      </c>
      <c r="L19" s="98">
        <v>353</v>
      </c>
    </row>
    <row r="20" spans="2:12" s="88" customFormat="1" ht="12.75" customHeight="1">
      <c r="B20" s="1032"/>
      <c r="C20" s="1032"/>
      <c r="D20" s="264"/>
      <c r="E20" s="987" t="s">
        <v>819</v>
      </c>
      <c r="F20" s="98">
        <v>215</v>
      </c>
      <c r="G20" s="141">
        <v>29</v>
      </c>
      <c r="H20" s="95">
        <v>154</v>
      </c>
      <c r="I20" s="96">
        <v>32</v>
      </c>
      <c r="J20" s="95">
        <v>154</v>
      </c>
      <c r="K20" s="142">
        <v>134</v>
      </c>
      <c r="L20" s="98">
        <v>288</v>
      </c>
    </row>
    <row r="21" spans="2:12" s="88" customFormat="1" ht="12.75" customHeight="1" thickBot="1">
      <c r="B21" s="1033"/>
      <c r="C21" s="1033"/>
      <c r="D21" s="151"/>
      <c r="E21" s="988" t="s">
        <v>367</v>
      </c>
      <c r="F21" s="195">
        <v>533</v>
      </c>
      <c r="G21" s="191">
        <v>40</v>
      </c>
      <c r="H21" s="266">
        <v>254</v>
      </c>
      <c r="I21" s="193">
        <v>44</v>
      </c>
      <c r="J21" s="266">
        <v>246</v>
      </c>
      <c r="K21" s="194">
        <v>395</v>
      </c>
      <c r="L21" s="267">
        <v>641</v>
      </c>
    </row>
    <row r="22" spans="2:12" s="88" customFormat="1" ht="12.75" customHeight="1">
      <c r="B22" s="1021" t="s">
        <v>248</v>
      </c>
      <c r="C22" s="1021" t="s">
        <v>354</v>
      </c>
      <c r="D22" s="214" t="s">
        <v>249</v>
      </c>
      <c r="E22" s="990" t="s">
        <v>818</v>
      </c>
      <c r="F22" s="220">
        <v>208</v>
      </c>
      <c r="G22" s="216">
        <v>14</v>
      </c>
      <c r="H22" s="217">
        <v>105</v>
      </c>
      <c r="I22" s="218">
        <v>14</v>
      </c>
      <c r="J22" s="217">
        <v>95</v>
      </c>
      <c r="K22" s="219">
        <v>152</v>
      </c>
      <c r="L22" s="220">
        <v>247</v>
      </c>
    </row>
    <row r="23" spans="2:12" s="88" customFormat="1" ht="12.75" customHeight="1">
      <c r="B23" s="293"/>
      <c r="C23" s="293"/>
      <c r="D23" s="212"/>
      <c r="E23" s="987" t="s">
        <v>819</v>
      </c>
      <c r="F23" s="98">
        <v>113</v>
      </c>
      <c r="G23" s="141">
        <v>17</v>
      </c>
      <c r="H23" s="95">
        <v>85</v>
      </c>
      <c r="I23" s="96">
        <v>17</v>
      </c>
      <c r="J23" s="95">
        <v>79</v>
      </c>
      <c r="K23" s="142">
        <v>77</v>
      </c>
      <c r="L23" s="98">
        <v>156</v>
      </c>
    </row>
    <row r="24" spans="2:12" s="88" customFormat="1" ht="12.75" customHeight="1">
      <c r="B24" s="293"/>
      <c r="C24" s="293"/>
      <c r="D24" s="212"/>
      <c r="E24" s="987" t="s">
        <v>86</v>
      </c>
      <c r="F24" s="98">
        <v>30</v>
      </c>
      <c r="G24" s="141">
        <v>6</v>
      </c>
      <c r="H24" s="95">
        <v>20</v>
      </c>
      <c r="I24" s="96">
        <v>6</v>
      </c>
      <c r="J24" s="95">
        <v>16</v>
      </c>
      <c r="K24" s="142">
        <v>34</v>
      </c>
      <c r="L24" s="98">
        <v>50</v>
      </c>
    </row>
    <row r="25" spans="2:12" s="88" customFormat="1" ht="12.75" customHeight="1" thickBot="1">
      <c r="B25" s="1022"/>
      <c r="C25" s="1022"/>
      <c r="D25" s="262"/>
      <c r="E25" s="989" t="s">
        <v>367</v>
      </c>
      <c r="F25" s="228">
        <v>351</v>
      </c>
      <c r="G25" s="224">
        <v>37</v>
      </c>
      <c r="H25" s="225">
        <v>210</v>
      </c>
      <c r="I25" s="226">
        <v>37</v>
      </c>
      <c r="J25" s="225">
        <v>190</v>
      </c>
      <c r="K25" s="227">
        <v>263</v>
      </c>
      <c r="L25" s="228">
        <v>453</v>
      </c>
    </row>
    <row r="26" spans="2:12" s="88" customFormat="1" ht="12.75" customHeight="1">
      <c r="B26" s="1021" t="s">
        <v>250</v>
      </c>
      <c r="C26" s="1021" t="s">
        <v>354</v>
      </c>
      <c r="D26" s="214" t="s">
        <v>251</v>
      </c>
      <c r="E26" s="990" t="s">
        <v>818</v>
      </c>
      <c r="F26" s="220">
        <v>103</v>
      </c>
      <c r="G26" s="216">
        <v>5</v>
      </c>
      <c r="H26" s="217">
        <v>36</v>
      </c>
      <c r="I26" s="218">
        <v>5</v>
      </c>
      <c r="J26" s="217">
        <v>32</v>
      </c>
      <c r="K26" s="219">
        <v>84</v>
      </c>
      <c r="L26" s="220">
        <v>116</v>
      </c>
    </row>
    <row r="27" spans="2:12" s="88" customFormat="1" ht="12.75" customHeight="1">
      <c r="B27" s="293"/>
      <c r="C27" s="293"/>
      <c r="D27" s="212"/>
      <c r="E27" s="987" t="s">
        <v>819</v>
      </c>
      <c r="F27" s="98">
        <v>87</v>
      </c>
      <c r="G27" s="141">
        <v>10</v>
      </c>
      <c r="H27" s="95">
        <v>56</v>
      </c>
      <c r="I27" s="96">
        <v>10</v>
      </c>
      <c r="J27" s="95">
        <v>56</v>
      </c>
      <c r="K27" s="142">
        <v>50</v>
      </c>
      <c r="L27" s="98">
        <v>106</v>
      </c>
    </row>
    <row r="28" spans="2:12" s="88" customFormat="1" ht="12.75" customHeight="1">
      <c r="B28" s="293"/>
      <c r="C28" s="293"/>
      <c r="D28" s="212"/>
      <c r="E28" s="987" t="s">
        <v>86</v>
      </c>
      <c r="F28" s="98">
        <v>3</v>
      </c>
      <c r="G28" s="141">
        <v>1</v>
      </c>
      <c r="H28" s="95">
        <v>3</v>
      </c>
      <c r="I28" s="96">
        <v>1</v>
      </c>
      <c r="J28" s="95">
        <v>2</v>
      </c>
      <c r="K28" s="142">
        <v>0</v>
      </c>
      <c r="L28" s="98">
        <v>2</v>
      </c>
    </row>
    <row r="29" spans="2:12" s="88" customFormat="1" ht="12.75" customHeight="1" thickBot="1">
      <c r="B29" s="1022"/>
      <c r="C29" s="1022"/>
      <c r="D29" s="262"/>
      <c r="E29" s="989" t="s">
        <v>367</v>
      </c>
      <c r="F29" s="228">
        <v>193</v>
      </c>
      <c r="G29" s="224">
        <v>16</v>
      </c>
      <c r="H29" s="225">
        <v>95</v>
      </c>
      <c r="I29" s="226">
        <v>16</v>
      </c>
      <c r="J29" s="225">
        <v>90</v>
      </c>
      <c r="K29" s="227">
        <v>134</v>
      </c>
      <c r="L29" s="228">
        <v>224</v>
      </c>
    </row>
    <row r="30" spans="2:12" s="88" customFormat="1" ht="12.75" customHeight="1">
      <c r="B30" s="1021" t="s">
        <v>252</v>
      </c>
      <c r="C30" s="1021" t="s">
        <v>354</v>
      </c>
      <c r="D30" s="214" t="s">
        <v>253</v>
      </c>
      <c r="E30" s="990" t="s">
        <v>818</v>
      </c>
      <c r="F30" s="220">
        <v>679</v>
      </c>
      <c r="G30" s="216">
        <v>41</v>
      </c>
      <c r="H30" s="217">
        <v>260</v>
      </c>
      <c r="I30" s="218">
        <v>43</v>
      </c>
      <c r="J30" s="217">
        <v>233</v>
      </c>
      <c r="K30" s="219">
        <v>564</v>
      </c>
      <c r="L30" s="220">
        <v>797</v>
      </c>
    </row>
    <row r="31" spans="2:12" s="88" customFormat="1" ht="12.75" customHeight="1">
      <c r="B31" s="293"/>
      <c r="C31" s="293"/>
      <c r="D31" s="212"/>
      <c r="E31" s="987" t="s">
        <v>819</v>
      </c>
      <c r="F31" s="98">
        <v>231</v>
      </c>
      <c r="G31" s="141">
        <v>34</v>
      </c>
      <c r="H31" s="95">
        <v>147</v>
      </c>
      <c r="I31" s="96">
        <v>39</v>
      </c>
      <c r="J31" s="95">
        <v>156</v>
      </c>
      <c r="K31" s="142">
        <v>175</v>
      </c>
      <c r="L31" s="98">
        <v>331</v>
      </c>
    </row>
    <row r="32" spans="2:12" s="88" customFormat="1" ht="12.75" customHeight="1">
      <c r="B32" s="293"/>
      <c r="C32" s="293"/>
      <c r="D32" s="212"/>
      <c r="E32" s="987" t="s">
        <v>86</v>
      </c>
      <c r="F32" s="98">
        <v>94</v>
      </c>
      <c r="G32" s="141">
        <v>11</v>
      </c>
      <c r="H32" s="95">
        <v>51</v>
      </c>
      <c r="I32" s="96">
        <v>12</v>
      </c>
      <c r="J32" s="95">
        <v>45</v>
      </c>
      <c r="K32" s="142">
        <v>47</v>
      </c>
      <c r="L32" s="98">
        <v>92</v>
      </c>
    </row>
    <row r="33" spans="2:12" s="88" customFormat="1" ht="12.75" customHeight="1" thickBot="1">
      <c r="B33" s="1022"/>
      <c r="C33" s="1022"/>
      <c r="D33" s="262"/>
      <c r="E33" s="989" t="s">
        <v>367</v>
      </c>
      <c r="F33" s="228">
        <v>1004</v>
      </c>
      <c r="G33" s="224">
        <v>86</v>
      </c>
      <c r="H33" s="225">
        <v>458</v>
      </c>
      <c r="I33" s="226">
        <v>94</v>
      </c>
      <c r="J33" s="225">
        <v>434</v>
      </c>
      <c r="K33" s="227">
        <v>786</v>
      </c>
      <c r="L33" s="228">
        <v>1220</v>
      </c>
    </row>
    <row r="34" spans="2:12" s="88" customFormat="1" ht="12.75" customHeight="1">
      <c r="B34" s="1021" t="s">
        <v>254</v>
      </c>
      <c r="C34" s="1021" t="s">
        <v>354</v>
      </c>
      <c r="D34" s="214" t="s">
        <v>255</v>
      </c>
      <c r="E34" s="990" t="s">
        <v>818</v>
      </c>
      <c r="F34" s="220">
        <v>253</v>
      </c>
      <c r="G34" s="216">
        <v>9</v>
      </c>
      <c r="H34" s="217">
        <v>72</v>
      </c>
      <c r="I34" s="218">
        <v>9</v>
      </c>
      <c r="J34" s="217">
        <v>71</v>
      </c>
      <c r="K34" s="219">
        <v>225</v>
      </c>
      <c r="L34" s="220">
        <v>296</v>
      </c>
    </row>
    <row r="35" spans="2:12" s="88" customFormat="1" ht="12.75" customHeight="1">
      <c r="B35" s="293"/>
      <c r="C35" s="293"/>
      <c r="D35" s="212"/>
      <c r="E35" s="987" t="s">
        <v>819</v>
      </c>
      <c r="F35" s="98">
        <v>238</v>
      </c>
      <c r="G35" s="141">
        <v>23</v>
      </c>
      <c r="H35" s="95">
        <v>117</v>
      </c>
      <c r="I35" s="96">
        <v>23</v>
      </c>
      <c r="J35" s="95">
        <v>131</v>
      </c>
      <c r="K35" s="142">
        <v>232</v>
      </c>
      <c r="L35" s="98">
        <v>363</v>
      </c>
    </row>
    <row r="36" spans="2:12" s="88" customFormat="1" ht="12.75" customHeight="1">
      <c r="B36" s="293"/>
      <c r="C36" s="293"/>
      <c r="D36" s="212"/>
      <c r="E36" s="987" t="s">
        <v>86</v>
      </c>
      <c r="F36" s="98">
        <v>26</v>
      </c>
      <c r="G36" s="141">
        <v>7</v>
      </c>
      <c r="H36" s="95">
        <v>14</v>
      </c>
      <c r="I36" s="96">
        <v>7</v>
      </c>
      <c r="J36" s="95">
        <v>12</v>
      </c>
      <c r="K36" s="142">
        <v>23</v>
      </c>
      <c r="L36" s="98">
        <v>35</v>
      </c>
    </row>
    <row r="37" spans="2:12" s="88" customFormat="1" ht="12.75" customHeight="1" thickBot="1">
      <c r="B37" s="1022"/>
      <c r="C37" s="1022"/>
      <c r="D37" s="262"/>
      <c r="E37" s="989" t="s">
        <v>367</v>
      </c>
      <c r="F37" s="228">
        <v>517</v>
      </c>
      <c r="G37" s="224">
        <v>39</v>
      </c>
      <c r="H37" s="225">
        <v>203</v>
      </c>
      <c r="I37" s="226">
        <v>39</v>
      </c>
      <c r="J37" s="225">
        <v>214</v>
      </c>
      <c r="K37" s="227">
        <v>480</v>
      </c>
      <c r="L37" s="228">
        <v>694</v>
      </c>
    </row>
    <row r="38" spans="2:12" s="88" customFormat="1" ht="12.75" customHeight="1">
      <c r="B38" s="1021" t="s">
        <v>256</v>
      </c>
      <c r="C38" s="1021" t="s">
        <v>354</v>
      </c>
      <c r="D38" s="214" t="s">
        <v>257</v>
      </c>
      <c r="E38" s="990" t="s">
        <v>818</v>
      </c>
      <c r="F38" s="220">
        <v>108</v>
      </c>
      <c r="G38" s="216">
        <v>5</v>
      </c>
      <c r="H38" s="217">
        <v>39</v>
      </c>
      <c r="I38" s="218">
        <v>5</v>
      </c>
      <c r="J38" s="217">
        <v>37</v>
      </c>
      <c r="K38" s="219">
        <v>96</v>
      </c>
      <c r="L38" s="220">
        <v>133</v>
      </c>
    </row>
    <row r="39" spans="2:12" s="88" customFormat="1" ht="12.75" customHeight="1">
      <c r="B39" s="293"/>
      <c r="C39" s="293"/>
      <c r="D39" s="212"/>
      <c r="E39" s="987" t="s">
        <v>819</v>
      </c>
      <c r="F39" s="98">
        <v>120</v>
      </c>
      <c r="G39" s="141">
        <v>12</v>
      </c>
      <c r="H39" s="95">
        <v>70</v>
      </c>
      <c r="I39" s="96">
        <v>16</v>
      </c>
      <c r="J39" s="95">
        <v>66</v>
      </c>
      <c r="K39" s="142">
        <v>93</v>
      </c>
      <c r="L39" s="98">
        <v>159</v>
      </c>
    </row>
    <row r="40" spans="2:12" s="88" customFormat="1" ht="12.75" customHeight="1">
      <c r="B40" s="293"/>
      <c r="C40" s="293"/>
      <c r="D40" s="212"/>
      <c r="E40" s="987" t="s">
        <v>86</v>
      </c>
      <c r="F40" s="98">
        <v>8</v>
      </c>
      <c r="G40" s="141">
        <v>0</v>
      </c>
      <c r="H40" s="95">
        <v>3</v>
      </c>
      <c r="I40" s="96">
        <v>0</v>
      </c>
      <c r="J40" s="95">
        <v>4</v>
      </c>
      <c r="K40" s="142">
        <v>7</v>
      </c>
      <c r="L40" s="98">
        <v>11</v>
      </c>
    </row>
    <row r="41" spans="2:12" s="88" customFormat="1" ht="12.75" customHeight="1" thickBot="1">
      <c r="B41" s="1022"/>
      <c r="C41" s="1022"/>
      <c r="D41" s="262"/>
      <c r="E41" s="989" t="s">
        <v>367</v>
      </c>
      <c r="F41" s="228">
        <v>236</v>
      </c>
      <c r="G41" s="224">
        <v>17</v>
      </c>
      <c r="H41" s="225">
        <v>112</v>
      </c>
      <c r="I41" s="226">
        <v>21</v>
      </c>
      <c r="J41" s="225">
        <v>107</v>
      </c>
      <c r="K41" s="227">
        <v>196</v>
      </c>
      <c r="L41" s="228">
        <v>303</v>
      </c>
    </row>
    <row r="42" spans="2:12" s="88" customFormat="1" ht="12.75" customHeight="1">
      <c r="B42" s="1021" t="s">
        <v>258</v>
      </c>
      <c r="C42" s="1021" t="s">
        <v>354</v>
      </c>
      <c r="D42" s="214" t="s">
        <v>259</v>
      </c>
      <c r="E42" s="990" t="s">
        <v>818</v>
      </c>
      <c r="F42" s="220">
        <v>378</v>
      </c>
      <c r="G42" s="216">
        <v>29</v>
      </c>
      <c r="H42" s="217">
        <v>212</v>
      </c>
      <c r="I42" s="218">
        <v>33</v>
      </c>
      <c r="J42" s="217">
        <v>220</v>
      </c>
      <c r="K42" s="219">
        <v>258</v>
      </c>
      <c r="L42" s="220">
        <v>478</v>
      </c>
    </row>
    <row r="43" spans="2:12" s="88" customFormat="1" ht="12.75" customHeight="1">
      <c r="B43" s="293"/>
      <c r="C43" s="293"/>
      <c r="D43" s="212"/>
      <c r="E43" s="987" t="s">
        <v>819</v>
      </c>
      <c r="F43" s="98">
        <v>197</v>
      </c>
      <c r="G43" s="141">
        <v>33</v>
      </c>
      <c r="H43" s="95">
        <v>145</v>
      </c>
      <c r="I43" s="96">
        <v>35</v>
      </c>
      <c r="J43" s="95">
        <v>139</v>
      </c>
      <c r="K43" s="142">
        <v>115</v>
      </c>
      <c r="L43" s="98">
        <v>254</v>
      </c>
    </row>
    <row r="44" spans="2:12" s="88" customFormat="1" ht="12.75" customHeight="1">
      <c r="B44" s="293"/>
      <c r="C44" s="293"/>
      <c r="D44" s="212"/>
      <c r="E44" s="987" t="s">
        <v>86</v>
      </c>
      <c r="F44" s="98">
        <v>39</v>
      </c>
      <c r="G44" s="141">
        <v>4</v>
      </c>
      <c r="H44" s="95">
        <v>24</v>
      </c>
      <c r="I44" s="96">
        <v>6</v>
      </c>
      <c r="J44" s="95">
        <v>29</v>
      </c>
      <c r="K44" s="142">
        <v>23</v>
      </c>
      <c r="L44" s="98">
        <v>52</v>
      </c>
    </row>
    <row r="45" spans="2:12" s="88" customFormat="1" ht="12.75" customHeight="1" thickBot="1">
      <c r="B45" s="1022"/>
      <c r="C45" s="1022"/>
      <c r="D45" s="262"/>
      <c r="E45" s="989" t="s">
        <v>367</v>
      </c>
      <c r="F45" s="228">
        <v>614</v>
      </c>
      <c r="G45" s="224">
        <v>66</v>
      </c>
      <c r="H45" s="225">
        <v>381</v>
      </c>
      <c r="I45" s="226">
        <v>74</v>
      </c>
      <c r="J45" s="225">
        <v>388</v>
      </c>
      <c r="K45" s="227">
        <v>396</v>
      </c>
      <c r="L45" s="228">
        <v>784</v>
      </c>
    </row>
    <row r="46" spans="2:12" s="88" customFormat="1" ht="12.75" customHeight="1">
      <c r="B46" s="1021" t="s">
        <v>260</v>
      </c>
      <c r="C46" s="1021" t="s">
        <v>354</v>
      </c>
      <c r="D46" s="214" t="s">
        <v>261</v>
      </c>
      <c r="E46" s="990" t="s">
        <v>818</v>
      </c>
      <c r="F46" s="220">
        <v>310</v>
      </c>
      <c r="G46" s="216">
        <v>15</v>
      </c>
      <c r="H46" s="217">
        <v>78</v>
      </c>
      <c r="I46" s="218">
        <v>15</v>
      </c>
      <c r="J46" s="217">
        <v>74</v>
      </c>
      <c r="K46" s="219">
        <v>286</v>
      </c>
      <c r="L46" s="220">
        <v>360</v>
      </c>
    </row>
    <row r="47" spans="2:12" s="88" customFormat="1" ht="12.75" customHeight="1">
      <c r="B47" s="293"/>
      <c r="C47" s="293"/>
      <c r="D47" s="212"/>
      <c r="E47" s="987" t="s">
        <v>819</v>
      </c>
      <c r="F47" s="98">
        <v>190</v>
      </c>
      <c r="G47" s="141">
        <v>24</v>
      </c>
      <c r="H47" s="95">
        <v>130</v>
      </c>
      <c r="I47" s="96">
        <v>24</v>
      </c>
      <c r="J47" s="95">
        <v>135</v>
      </c>
      <c r="K47" s="142">
        <v>124</v>
      </c>
      <c r="L47" s="98">
        <v>259</v>
      </c>
    </row>
    <row r="48" spans="2:12" s="88" customFormat="1" ht="12.75" customHeight="1">
      <c r="B48" s="293"/>
      <c r="C48" s="293"/>
      <c r="D48" s="212"/>
      <c r="E48" s="987" t="s">
        <v>86</v>
      </c>
      <c r="F48" s="98">
        <v>29</v>
      </c>
      <c r="G48" s="141">
        <v>5</v>
      </c>
      <c r="H48" s="95">
        <v>21</v>
      </c>
      <c r="I48" s="96">
        <v>6</v>
      </c>
      <c r="J48" s="95">
        <v>21</v>
      </c>
      <c r="K48" s="142">
        <v>15</v>
      </c>
      <c r="L48" s="98">
        <v>36</v>
      </c>
    </row>
    <row r="49" spans="2:12" s="88" customFormat="1" ht="12.75" customHeight="1" thickBot="1">
      <c r="B49" s="1022"/>
      <c r="C49" s="1022"/>
      <c r="D49" s="262"/>
      <c r="E49" s="989" t="s">
        <v>367</v>
      </c>
      <c r="F49" s="228">
        <v>529</v>
      </c>
      <c r="G49" s="224">
        <v>44</v>
      </c>
      <c r="H49" s="225">
        <v>229</v>
      </c>
      <c r="I49" s="226">
        <v>45</v>
      </c>
      <c r="J49" s="225">
        <v>230</v>
      </c>
      <c r="K49" s="227">
        <v>425</v>
      </c>
      <c r="L49" s="228">
        <v>655</v>
      </c>
    </row>
    <row r="50" spans="2:12" s="88" customFormat="1" ht="12.75" customHeight="1">
      <c r="B50" s="1021" t="s">
        <v>262</v>
      </c>
      <c r="C50" s="1021" t="s">
        <v>354</v>
      </c>
      <c r="D50" s="214" t="s">
        <v>263</v>
      </c>
      <c r="E50" s="990" t="s">
        <v>818</v>
      </c>
      <c r="F50" s="220">
        <v>690</v>
      </c>
      <c r="G50" s="216">
        <v>17</v>
      </c>
      <c r="H50" s="217">
        <v>126</v>
      </c>
      <c r="I50" s="218">
        <v>17</v>
      </c>
      <c r="J50" s="217">
        <v>114</v>
      </c>
      <c r="K50" s="219">
        <v>693</v>
      </c>
      <c r="L50" s="220">
        <v>807</v>
      </c>
    </row>
    <row r="51" spans="2:12" s="88" customFormat="1" ht="12.75" customHeight="1">
      <c r="B51" s="293"/>
      <c r="C51" s="293"/>
      <c r="D51" s="212"/>
      <c r="E51" s="987" t="s">
        <v>819</v>
      </c>
      <c r="F51" s="98">
        <v>176</v>
      </c>
      <c r="G51" s="141">
        <v>19</v>
      </c>
      <c r="H51" s="95">
        <v>90</v>
      </c>
      <c r="I51" s="96">
        <v>21</v>
      </c>
      <c r="J51" s="95">
        <v>90</v>
      </c>
      <c r="K51" s="142">
        <v>136</v>
      </c>
      <c r="L51" s="98">
        <v>226</v>
      </c>
    </row>
    <row r="52" spans="2:12" s="88" customFormat="1" ht="12.75" customHeight="1">
      <c r="B52" s="293"/>
      <c r="C52" s="293"/>
      <c r="D52" s="212"/>
      <c r="E52" s="987" t="s">
        <v>86</v>
      </c>
      <c r="F52" s="98">
        <v>13</v>
      </c>
      <c r="G52" s="141">
        <v>4</v>
      </c>
      <c r="H52" s="95">
        <v>9</v>
      </c>
      <c r="I52" s="96">
        <v>4</v>
      </c>
      <c r="J52" s="95">
        <v>13</v>
      </c>
      <c r="K52" s="142">
        <v>11</v>
      </c>
      <c r="L52" s="98">
        <v>24</v>
      </c>
    </row>
    <row r="53" spans="2:12" s="88" customFormat="1" ht="12.75" customHeight="1" thickBot="1">
      <c r="B53" s="1022"/>
      <c r="C53" s="1022"/>
      <c r="D53" s="262"/>
      <c r="E53" s="989" t="s">
        <v>367</v>
      </c>
      <c r="F53" s="228">
        <v>879</v>
      </c>
      <c r="G53" s="224">
        <v>40</v>
      </c>
      <c r="H53" s="225">
        <v>225</v>
      </c>
      <c r="I53" s="226">
        <v>42</v>
      </c>
      <c r="J53" s="225">
        <v>217</v>
      </c>
      <c r="K53" s="227">
        <v>840</v>
      </c>
      <c r="L53" s="228">
        <v>1057</v>
      </c>
    </row>
    <row r="54" spans="2:12" s="88" customFormat="1" ht="12.75" customHeight="1">
      <c r="B54" s="1031" t="s">
        <v>264</v>
      </c>
      <c r="C54" s="1021" t="s">
        <v>354</v>
      </c>
      <c r="D54" s="263" t="s">
        <v>265</v>
      </c>
      <c r="E54" s="987" t="s">
        <v>818</v>
      </c>
      <c r="F54" s="98">
        <v>114</v>
      </c>
      <c r="G54" s="141">
        <v>5</v>
      </c>
      <c r="H54" s="95">
        <v>58</v>
      </c>
      <c r="I54" s="96">
        <v>5</v>
      </c>
      <c r="J54" s="95">
        <v>56</v>
      </c>
      <c r="K54" s="142">
        <v>79</v>
      </c>
      <c r="L54" s="98">
        <v>135</v>
      </c>
    </row>
    <row r="55" spans="2:12" s="88" customFormat="1" ht="12.75" customHeight="1">
      <c r="B55" s="1032"/>
      <c r="C55" s="1032"/>
      <c r="D55" s="264"/>
      <c r="E55" s="987" t="s">
        <v>819</v>
      </c>
      <c r="F55" s="98">
        <v>102</v>
      </c>
      <c r="G55" s="141">
        <v>7</v>
      </c>
      <c r="H55" s="95">
        <v>54</v>
      </c>
      <c r="I55" s="96">
        <v>7</v>
      </c>
      <c r="J55" s="95">
        <v>48</v>
      </c>
      <c r="K55" s="142">
        <v>66</v>
      </c>
      <c r="L55" s="98">
        <v>114</v>
      </c>
    </row>
    <row r="56" spans="2:12" s="88" customFormat="1" ht="12.75" customHeight="1">
      <c r="B56" s="1032"/>
      <c r="C56" s="1032"/>
      <c r="D56" s="264"/>
      <c r="E56" s="987" t="s">
        <v>86</v>
      </c>
      <c r="F56" s="98">
        <v>2</v>
      </c>
      <c r="G56" s="141">
        <v>0</v>
      </c>
      <c r="H56" s="95">
        <v>2</v>
      </c>
      <c r="I56" s="96">
        <v>0</v>
      </c>
      <c r="J56" s="95">
        <v>2</v>
      </c>
      <c r="K56" s="142">
        <v>0</v>
      </c>
      <c r="L56" s="98">
        <v>2</v>
      </c>
    </row>
    <row r="57" spans="2:12" s="88" customFormat="1" ht="12.75" customHeight="1" thickBot="1">
      <c r="B57" s="1033"/>
      <c r="C57" s="1033"/>
      <c r="D57" s="151"/>
      <c r="E57" s="988" t="s">
        <v>367</v>
      </c>
      <c r="F57" s="228">
        <v>218</v>
      </c>
      <c r="G57" s="224">
        <v>12</v>
      </c>
      <c r="H57" s="225">
        <v>114</v>
      </c>
      <c r="I57" s="226">
        <v>12</v>
      </c>
      <c r="J57" s="225">
        <v>106</v>
      </c>
      <c r="K57" s="227">
        <v>145</v>
      </c>
      <c r="L57" s="228">
        <v>251</v>
      </c>
    </row>
    <row r="58" spans="2:12" s="88" customFormat="1" ht="12.75" customHeight="1">
      <c r="B58" s="1021" t="s">
        <v>266</v>
      </c>
      <c r="C58" s="1021" t="s">
        <v>354</v>
      </c>
      <c r="D58" s="214" t="s">
        <v>267</v>
      </c>
      <c r="E58" s="990" t="s">
        <v>818</v>
      </c>
      <c r="F58" s="220">
        <v>233</v>
      </c>
      <c r="G58" s="216">
        <v>10</v>
      </c>
      <c r="H58" s="217">
        <v>86</v>
      </c>
      <c r="I58" s="218">
        <v>10</v>
      </c>
      <c r="J58" s="217">
        <v>82</v>
      </c>
      <c r="K58" s="219">
        <v>192</v>
      </c>
      <c r="L58" s="220">
        <v>274</v>
      </c>
    </row>
    <row r="59" spans="2:12" s="88" customFormat="1" ht="12.75" customHeight="1">
      <c r="B59" s="293"/>
      <c r="C59" s="293"/>
      <c r="D59" s="212"/>
      <c r="E59" s="987" t="s">
        <v>819</v>
      </c>
      <c r="F59" s="98">
        <v>134</v>
      </c>
      <c r="G59" s="141">
        <v>21</v>
      </c>
      <c r="H59" s="95">
        <v>80</v>
      </c>
      <c r="I59" s="96">
        <v>22</v>
      </c>
      <c r="J59" s="95">
        <v>75</v>
      </c>
      <c r="K59" s="142">
        <v>112</v>
      </c>
      <c r="L59" s="98">
        <v>187</v>
      </c>
    </row>
    <row r="60" spans="2:12" s="88" customFormat="1" ht="12.75" customHeight="1">
      <c r="B60" s="293"/>
      <c r="C60" s="293"/>
      <c r="D60" s="212"/>
      <c r="E60" s="987" t="s">
        <v>86</v>
      </c>
      <c r="F60" s="98">
        <v>11</v>
      </c>
      <c r="G60" s="141">
        <v>2</v>
      </c>
      <c r="H60" s="95">
        <v>8</v>
      </c>
      <c r="I60" s="96">
        <v>2</v>
      </c>
      <c r="J60" s="95">
        <v>8</v>
      </c>
      <c r="K60" s="142">
        <v>23</v>
      </c>
      <c r="L60" s="98">
        <v>31</v>
      </c>
    </row>
    <row r="61" spans="2:12" s="88" customFormat="1" ht="12.75" customHeight="1" thickBot="1">
      <c r="B61" s="1022"/>
      <c r="C61" s="1022"/>
      <c r="D61" s="262"/>
      <c r="E61" s="989" t="s">
        <v>367</v>
      </c>
      <c r="F61" s="228">
        <v>378</v>
      </c>
      <c r="G61" s="224">
        <v>33</v>
      </c>
      <c r="H61" s="225">
        <v>174</v>
      </c>
      <c r="I61" s="226">
        <v>34</v>
      </c>
      <c r="J61" s="225">
        <v>165</v>
      </c>
      <c r="K61" s="227">
        <v>327</v>
      </c>
      <c r="L61" s="228">
        <v>492</v>
      </c>
    </row>
    <row r="62" spans="2:12" s="88" customFormat="1" ht="12.75" customHeight="1">
      <c r="B62" s="1021" t="s">
        <v>268</v>
      </c>
      <c r="C62" s="1021" t="s">
        <v>354</v>
      </c>
      <c r="D62" s="214" t="s">
        <v>269</v>
      </c>
      <c r="E62" s="990" t="s">
        <v>818</v>
      </c>
      <c r="F62" s="220">
        <v>411</v>
      </c>
      <c r="G62" s="216">
        <v>9</v>
      </c>
      <c r="H62" s="217">
        <v>109</v>
      </c>
      <c r="I62" s="218">
        <v>9</v>
      </c>
      <c r="J62" s="217">
        <v>102</v>
      </c>
      <c r="K62" s="219">
        <v>363</v>
      </c>
      <c r="L62" s="220">
        <v>465</v>
      </c>
    </row>
    <row r="63" spans="2:12" s="88" customFormat="1" ht="12.75" customHeight="1">
      <c r="B63" s="293"/>
      <c r="C63" s="293"/>
      <c r="D63" s="212"/>
      <c r="E63" s="987" t="s">
        <v>819</v>
      </c>
      <c r="F63" s="98">
        <v>176</v>
      </c>
      <c r="G63" s="141">
        <v>24</v>
      </c>
      <c r="H63" s="95">
        <v>106</v>
      </c>
      <c r="I63" s="96">
        <v>24</v>
      </c>
      <c r="J63" s="95">
        <v>94</v>
      </c>
      <c r="K63" s="142">
        <v>136</v>
      </c>
      <c r="L63" s="98">
        <v>230</v>
      </c>
    </row>
    <row r="64" spans="2:12" s="88" customFormat="1" ht="12.75" customHeight="1">
      <c r="B64" s="293"/>
      <c r="C64" s="293"/>
      <c r="D64" s="212"/>
      <c r="E64" s="987" t="s">
        <v>86</v>
      </c>
      <c r="F64" s="98">
        <v>21</v>
      </c>
      <c r="G64" s="141">
        <v>2</v>
      </c>
      <c r="H64" s="95">
        <v>10</v>
      </c>
      <c r="I64" s="96">
        <v>2</v>
      </c>
      <c r="J64" s="95">
        <v>9</v>
      </c>
      <c r="K64" s="142">
        <v>16</v>
      </c>
      <c r="L64" s="98">
        <v>25</v>
      </c>
    </row>
    <row r="65" spans="2:12" s="88" customFormat="1" ht="12.75" customHeight="1" thickBot="1">
      <c r="B65" s="1022"/>
      <c r="C65" s="1022"/>
      <c r="D65" s="262"/>
      <c r="E65" s="989" t="s">
        <v>367</v>
      </c>
      <c r="F65" s="228">
        <v>608</v>
      </c>
      <c r="G65" s="224">
        <v>35</v>
      </c>
      <c r="H65" s="225">
        <v>225</v>
      </c>
      <c r="I65" s="226">
        <v>35</v>
      </c>
      <c r="J65" s="225">
        <v>205</v>
      </c>
      <c r="K65" s="227">
        <v>515</v>
      </c>
      <c r="L65" s="228">
        <v>720</v>
      </c>
    </row>
    <row r="66" spans="2:12" s="88" customFormat="1" ht="12.75" customHeight="1">
      <c r="B66" s="1021" t="s">
        <v>270</v>
      </c>
      <c r="C66" s="1021" t="s">
        <v>354</v>
      </c>
      <c r="D66" s="214" t="s">
        <v>271</v>
      </c>
      <c r="E66" s="990" t="s">
        <v>818</v>
      </c>
      <c r="F66" s="220">
        <v>202</v>
      </c>
      <c r="G66" s="216">
        <v>13</v>
      </c>
      <c r="H66" s="217">
        <v>98</v>
      </c>
      <c r="I66" s="218">
        <v>14</v>
      </c>
      <c r="J66" s="217">
        <v>89</v>
      </c>
      <c r="K66" s="219">
        <v>150</v>
      </c>
      <c r="L66" s="220">
        <v>239</v>
      </c>
    </row>
    <row r="67" spans="2:12" s="88" customFormat="1" ht="12.75" customHeight="1">
      <c r="B67" s="293"/>
      <c r="C67" s="293"/>
      <c r="D67" s="212"/>
      <c r="E67" s="987" t="s">
        <v>819</v>
      </c>
      <c r="F67" s="98">
        <v>131</v>
      </c>
      <c r="G67" s="141">
        <v>16</v>
      </c>
      <c r="H67" s="95">
        <v>80</v>
      </c>
      <c r="I67" s="96">
        <v>16</v>
      </c>
      <c r="J67" s="95">
        <v>77</v>
      </c>
      <c r="K67" s="142">
        <v>91</v>
      </c>
      <c r="L67" s="98">
        <v>168</v>
      </c>
    </row>
    <row r="68" spans="2:12" s="88" customFormat="1" ht="12.75" customHeight="1">
      <c r="B68" s="293"/>
      <c r="C68" s="293"/>
      <c r="D68" s="212"/>
      <c r="E68" s="987" t="s">
        <v>86</v>
      </c>
      <c r="F68" s="98">
        <v>34</v>
      </c>
      <c r="G68" s="141">
        <v>5</v>
      </c>
      <c r="H68" s="95">
        <v>17</v>
      </c>
      <c r="I68" s="96">
        <v>6</v>
      </c>
      <c r="J68" s="95">
        <v>22</v>
      </c>
      <c r="K68" s="142">
        <v>30</v>
      </c>
      <c r="L68" s="98">
        <v>52</v>
      </c>
    </row>
    <row r="69" spans="2:12" s="88" customFormat="1" ht="12.75" customHeight="1" thickBot="1">
      <c r="B69" s="1022"/>
      <c r="C69" s="1022"/>
      <c r="D69" s="262"/>
      <c r="E69" s="989" t="s">
        <v>367</v>
      </c>
      <c r="F69" s="228">
        <v>367</v>
      </c>
      <c r="G69" s="224">
        <v>34</v>
      </c>
      <c r="H69" s="225">
        <v>195</v>
      </c>
      <c r="I69" s="226">
        <v>36</v>
      </c>
      <c r="J69" s="225">
        <v>188</v>
      </c>
      <c r="K69" s="227">
        <v>271</v>
      </c>
      <c r="L69" s="228">
        <v>459</v>
      </c>
    </row>
    <row r="70" spans="2:12" s="88" customFormat="1" ht="12.75" customHeight="1">
      <c r="B70" s="1021" t="s">
        <v>272</v>
      </c>
      <c r="C70" s="1021" t="s">
        <v>354</v>
      </c>
      <c r="D70" s="214" t="s">
        <v>273</v>
      </c>
      <c r="E70" s="990" t="s">
        <v>818</v>
      </c>
      <c r="F70" s="220">
        <v>1560</v>
      </c>
      <c r="G70" s="216">
        <v>31</v>
      </c>
      <c r="H70" s="217">
        <v>300</v>
      </c>
      <c r="I70" s="218">
        <v>31</v>
      </c>
      <c r="J70" s="217">
        <v>305</v>
      </c>
      <c r="K70" s="219">
        <v>1654</v>
      </c>
      <c r="L70" s="220">
        <v>1959</v>
      </c>
    </row>
    <row r="71" spans="2:12" s="88" customFormat="1" ht="12.75" customHeight="1">
      <c r="B71" s="293"/>
      <c r="C71" s="293"/>
      <c r="D71" s="212"/>
      <c r="E71" s="987" t="s">
        <v>819</v>
      </c>
      <c r="F71" s="98">
        <v>266</v>
      </c>
      <c r="G71" s="141">
        <v>18</v>
      </c>
      <c r="H71" s="95">
        <v>110</v>
      </c>
      <c r="I71" s="96">
        <v>18</v>
      </c>
      <c r="J71" s="95">
        <v>121</v>
      </c>
      <c r="K71" s="142">
        <v>286</v>
      </c>
      <c r="L71" s="98">
        <v>407</v>
      </c>
    </row>
    <row r="72" spans="2:12" s="88" customFormat="1" ht="12.75" customHeight="1">
      <c r="B72" s="293"/>
      <c r="C72" s="293"/>
      <c r="D72" s="212"/>
      <c r="E72" s="987" t="s">
        <v>86</v>
      </c>
      <c r="F72" s="98">
        <v>95</v>
      </c>
      <c r="G72" s="141">
        <v>8</v>
      </c>
      <c r="H72" s="95">
        <v>36</v>
      </c>
      <c r="I72" s="96">
        <v>8</v>
      </c>
      <c r="J72" s="95">
        <v>36</v>
      </c>
      <c r="K72" s="142">
        <v>129</v>
      </c>
      <c r="L72" s="98">
        <v>165</v>
      </c>
    </row>
    <row r="73" spans="2:12" s="88" customFormat="1" ht="12.75" customHeight="1" thickBot="1">
      <c r="B73" s="221"/>
      <c r="C73" s="221"/>
      <c r="D73" s="262"/>
      <c r="E73" s="989" t="s">
        <v>367</v>
      </c>
      <c r="F73" s="228">
        <v>1921</v>
      </c>
      <c r="G73" s="224">
        <v>57</v>
      </c>
      <c r="H73" s="225">
        <v>446</v>
      </c>
      <c r="I73" s="226">
        <v>57</v>
      </c>
      <c r="J73" s="225">
        <v>462</v>
      </c>
      <c r="K73" s="227">
        <v>2069</v>
      </c>
      <c r="L73" s="228">
        <v>2531</v>
      </c>
    </row>
    <row r="74" spans="2:12" s="83" customFormat="1" ht="15" customHeight="1">
      <c r="B74" s="105" t="s">
        <v>92</v>
      </c>
      <c r="C74" s="105"/>
      <c r="D74" s="175"/>
      <c r="E74" s="993"/>
      <c r="F74" s="147"/>
      <c r="G74" s="147"/>
      <c r="H74" s="147"/>
      <c r="I74" s="147"/>
      <c r="J74" s="147"/>
    </row>
    <row r="76" spans="2:12">
      <c r="I76" s="69"/>
    </row>
    <row r="77" spans="2:12">
      <c r="I77" s="69"/>
    </row>
    <row r="78" spans="2:12">
      <c r="I78" s="69"/>
    </row>
  </sheetData>
  <mergeCells count="1">
    <mergeCell ref="B4:L4"/>
  </mergeCells>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ignoredErrors>
    <ignoredError sqref="B57:B70 B7:B5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L73"/>
  <sheetViews>
    <sheetView showGridLines="0" zoomScaleNormal="100" workbookViewId="0">
      <pane ySplit="6" topLeftCell="A7" activePane="bottomLeft" state="frozen"/>
      <selection activeCell="Q15" sqref="Q15"/>
      <selection pane="bottomLeft" activeCell="S67" sqref="S67"/>
    </sheetView>
  </sheetViews>
  <sheetFormatPr baseColWidth="10" defaultColWidth="9.140625" defaultRowHeight="12.75"/>
  <cols>
    <col min="1" max="1" width="1.5703125" customWidth="1"/>
    <col min="2" max="2" width="2.7109375" style="281" customWidth="1"/>
    <col min="3" max="3" width="0.85546875" style="281" customWidth="1"/>
    <col min="4" max="4" width="24.7109375" customWidth="1"/>
    <col min="5" max="5" width="14.7109375" customWidth="1"/>
    <col min="6" max="12" width="9.7109375" style="69" customWidth="1"/>
  </cols>
  <sheetData>
    <row r="1" spans="1:12" s="859" customFormat="1" ht="20.100000000000001" customHeight="1">
      <c r="B1" s="867" t="s">
        <v>905</v>
      </c>
      <c r="C1" s="867"/>
      <c r="D1" s="867"/>
      <c r="E1" s="867"/>
      <c r="F1" s="1034"/>
      <c r="G1" s="1034"/>
      <c r="H1" s="1034"/>
      <c r="I1" s="1034"/>
      <c r="J1" s="1034"/>
      <c r="K1" s="865"/>
      <c r="L1" s="865"/>
    </row>
    <row r="2" spans="1:12" s="88" customFormat="1" ht="20.100000000000001" customHeight="1">
      <c r="B2" s="945"/>
      <c r="C2" s="945"/>
      <c r="D2" s="945"/>
      <c r="E2" s="945"/>
      <c r="F2" s="1035"/>
      <c r="G2" s="1035"/>
      <c r="H2" s="1035"/>
      <c r="I2" s="1035"/>
      <c r="J2" s="1035"/>
      <c r="K2" s="179"/>
      <c r="L2" s="179"/>
    </row>
    <row r="3" spans="1:12" s="88" customFormat="1" ht="20.100000000000001" customHeight="1">
      <c r="B3" s="153" t="s">
        <v>988</v>
      </c>
      <c r="C3" s="153"/>
      <c r="D3" s="947"/>
      <c r="E3" s="947"/>
      <c r="F3" s="1036"/>
      <c r="G3" s="1036"/>
      <c r="H3" s="1036"/>
      <c r="I3" s="1036"/>
      <c r="J3" s="1036"/>
      <c r="K3" s="233"/>
      <c r="L3" s="233"/>
    </row>
    <row r="4" spans="1:12" s="151" customFormat="1" ht="20.100000000000001" customHeight="1">
      <c r="B4" s="2110" t="s">
        <v>44</v>
      </c>
      <c r="C4" s="2110"/>
      <c r="D4" s="2110"/>
      <c r="E4" s="2110"/>
      <c r="F4" s="2110"/>
      <c r="G4" s="2110"/>
      <c r="H4" s="2110"/>
      <c r="I4" s="2110"/>
      <c r="J4" s="2110"/>
      <c r="K4" s="268"/>
      <c r="L4" s="269"/>
    </row>
    <row r="5" spans="1:12" s="88" customFormat="1" ht="50.1" customHeight="1">
      <c r="B5" s="239"/>
      <c r="C5" s="239"/>
      <c r="D5" s="202"/>
      <c r="E5" s="202"/>
      <c r="F5" s="183" t="s">
        <v>78</v>
      </c>
      <c r="G5" s="184" t="s">
        <v>79</v>
      </c>
      <c r="H5" s="185" t="s">
        <v>80</v>
      </c>
      <c r="I5" s="186" t="s">
        <v>81</v>
      </c>
      <c r="J5" s="187" t="s">
        <v>82</v>
      </c>
      <c r="K5" s="188" t="s">
        <v>83</v>
      </c>
      <c r="L5" s="240" t="s">
        <v>84</v>
      </c>
    </row>
    <row r="6" spans="1:12" s="88" customFormat="1" ht="5.0999999999999996" customHeight="1" thickBot="1">
      <c r="B6" s="1009"/>
      <c r="C6" s="1009"/>
      <c r="D6" s="203"/>
      <c r="E6" s="992"/>
      <c r="F6" s="259"/>
      <c r="G6" s="259"/>
      <c r="H6" s="260"/>
      <c r="I6" s="261"/>
      <c r="J6" s="260"/>
      <c r="K6" s="260"/>
      <c r="L6" s="259"/>
    </row>
    <row r="7" spans="1:12" s="88" customFormat="1">
      <c r="A7" s="270"/>
      <c r="B7" s="926" t="s">
        <v>274</v>
      </c>
      <c r="C7" s="926" t="s">
        <v>354</v>
      </c>
      <c r="D7" s="214" t="s">
        <v>275</v>
      </c>
      <c r="E7" s="990" t="s">
        <v>818</v>
      </c>
      <c r="F7" s="220">
        <v>46</v>
      </c>
      <c r="G7" s="216">
        <v>1</v>
      </c>
      <c r="H7" s="217">
        <v>32</v>
      </c>
      <c r="I7" s="218">
        <v>1</v>
      </c>
      <c r="J7" s="217">
        <v>36</v>
      </c>
      <c r="K7" s="219">
        <v>22</v>
      </c>
      <c r="L7" s="220">
        <v>58</v>
      </c>
    </row>
    <row r="8" spans="1:12" s="88" customFormat="1">
      <c r="B8" s="1011"/>
      <c r="C8" s="1011"/>
      <c r="D8" s="212"/>
      <c r="E8" s="987" t="s">
        <v>819</v>
      </c>
      <c r="F8" s="98">
        <v>62</v>
      </c>
      <c r="G8" s="141">
        <v>18</v>
      </c>
      <c r="H8" s="95">
        <v>54</v>
      </c>
      <c r="I8" s="96">
        <v>20</v>
      </c>
      <c r="J8" s="95">
        <v>52</v>
      </c>
      <c r="K8" s="142">
        <v>20</v>
      </c>
      <c r="L8" s="98">
        <v>72</v>
      </c>
    </row>
    <row r="9" spans="1:12" s="88" customFormat="1" ht="13.5" thickBot="1">
      <c r="B9" s="928"/>
      <c r="C9" s="928"/>
      <c r="D9" s="222"/>
      <c r="E9" s="989" t="s">
        <v>367</v>
      </c>
      <c r="F9" s="228">
        <v>108</v>
      </c>
      <c r="G9" s="224">
        <v>19</v>
      </c>
      <c r="H9" s="225">
        <v>86</v>
      </c>
      <c r="I9" s="226">
        <v>21</v>
      </c>
      <c r="J9" s="225">
        <v>88</v>
      </c>
      <c r="K9" s="227">
        <v>42</v>
      </c>
      <c r="L9" s="228">
        <v>130</v>
      </c>
    </row>
    <row r="10" spans="1:12" s="88" customFormat="1">
      <c r="B10" s="926" t="s">
        <v>276</v>
      </c>
      <c r="C10" s="926" t="s">
        <v>354</v>
      </c>
      <c r="D10" s="214" t="s">
        <v>277</v>
      </c>
      <c r="E10" s="990" t="s">
        <v>818</v>
      </c>
      <c r="F10" s="220">
        <v>292</v>
      </c>
      <c r="G10" s="216">
        <v>19</v>
      </c>
      <c r="H10" s="217">
        <v>105</v>
      </c>
      <c r="I10" s="218">
        <v>19</v>
      </c>
      <c r="J10" s="217">
        <v>88</v>
      </c>
      <c r="K10" s="219">
        <v>253</v>
      </c>
      <c r="L10" s="220">
        <v>341</v>
      </c>
    </row>
    <row r="11" spans="1:12" s="88" customFormat="1">
      <c r="B11" s="1011"/>
      <c r="C11" s="1011"/>
      <c r="D11" s="212"/>
      <c r="E11" s="987" t="s">
        <v>819</v>
      </c>
      <c r="F11" s="98">
        <v>218</v>
      </c>
      <c r="G11" s="141">
        <v>31</v>
      </c>
      <c r="H11" s="95">
        <v>136</v>
      </c>
      <c r="I11" s="96">
        <v>35</v>
      </c>
      <c r="J11" s="95">
        <v>115</v>
      </c>
      <c r="K11" s="142">
        <v>144</v>
      </c>
      <c r="L11" s="98">
        <v>259</v>
      </c>
    </row>
    <row r="12" spans="1:12" s="88" customFormat="1">
      <c r="B12" s="1011"/>
      <c r="C12" s="1011"/>
      <c r="D12" s="212"/>
      <c r="E12" s="987" t="s">
        <v>86</v>
      </c>
      <c r="F12" s="98">
        <v>20</v>
      </c>
      <c r="G12" s="141">
        <v>3</v>
      </c>
      <c r="H12" s="95">
        <v>12</v>
      </c>
      <c r="I12" s="96">
        <v>3</v>
      </c>
      <c r="J12" s="95">
        <v>14</v>
      </c>
      <c r="K12" s="142">
        <v>19</v>
      </c>
      <c r="L12" s="98">
        <v>33</v>
      </c>
    </row>
    <row r="13" spans="1:12" s="88" customFormat="1" ht="13.5" thickBot="1">
      <c r="B13" s="928"/>
      <c r="C13" s="928"/>
      <c r="D13" s="222"/>
      <c r="E13" s="989" t="s">
        <v>367</v>
      </c>
      <c r="F13" s="228">
        <v>530</v>
      </c>
      <c r="G13" s="224">
        <v>53</v>
      </c>
      <c r="H13" s="225">
        <v>253</v>
      </c>
      <c r="I13" s="226">
        <v>57</v>
      </c>
      <c r="J13" s="225">
        <v>217</v>
      </c>
      <c r="K13" s="227">
        <v>416</v>
      </c>
      <c r="L13" s="228">
        <v>633</v>
      </c>
    </row>
    <row r="14" spans="1:12" s="88" customFormat="1">
      <c r="B14" s="926" t="s">
        <v>278</v>
      </c>
      <c r="C14" s="926" t="s">
        <v>354</v>
      </c>
      <c r="D14" s="214" t="s">
        <v>279</v>
      </c>
      <c r="E14" s="990" t="s">
        <v>818</v>
      </c>
      <c r="F14" s="220">
        <v>305</v>
      </c>
      <c r="G14" s="216">
        <v>12</v>
      </c>
      <c r="H14" s="217">
        <v>59</v>
      </c>
      <c r="I14" s="218">
        <v>12</v>
      </c>
      <c r="J14" s="217">
        <v>48</v>
      </c>
      <c r="K14" s="219">
        <v>298</v>
      </c>
      <c r="L14" s="220">
        <v>346</v>
      </c>
    </row>
    <row r="15" spans="1:12" s="88" customFormat="1">
      <c r="B15" s="1011"/>
      <c r="C15" s="1011"/>
      <c r="D15" s="212"/>
      <c r="E15" s="987" t="s">
        <v>819</v>
      </c>
      <c r="F15" s="98">
        <v>139</v>
      </c>
      <c r="G15" s="141">
        <v>16</v>
      </c>
      <c r="H15" s="95">
        <v>84</v>
      </c>
      <c r="I15" s="96">
        <v>16</v>
      </c>
      <c r="J15" s="95">
        <v>80</v>
      </c>
      <c r="K15" s="142">
        <v>94</v>
      </c>
      <c r="L15" s="98">
        <v>174</v>
      </c>
    </row>
    <row r="16" spans="1:12" s="88" customFormat="1">
      <c r="B16" s="1011"/>
      <c r="C16" s="1011"/>
      <c r="D16" s="212"/>
      <c r="E16" s="987" t="s">
        <v>86</v>
      </c>
      <c r="F16" s="98">
        <v>19</v>
      </c>
      <c r="G16" s="141">
        <v>1</v>
      </c>
      <c r="H16" s="95">
        <v>15</v>
      </c>
      <c r="I16" s="96">
        <v>1</v>
      </c>
      <c r="J16" s="95">
        <v>17</v>
      </c>
      <c r="K16" s="142">
        <v>14</v>
      </c>
      <c r="L16" s="98">
        <v>31</v>
      </c>
    </row>
    <row r="17" spans="2:12" s="88" customFormat="1" ht="13.5" thickBot="1">
      <c r="B17" s="928"/>
      <c r="C17" s="928"/>
      <c r="D17" s="222"/>
      <c r="E17" s="989" t="s">
        <v>367</v>
      </c>
      <c r="F17" s="228">
        <v>463</v>
      </c>
      <c r="G17" s="224">
        <v>29</v>
      </c>
      <c r="H17" s="225">
        <v>158</v>
      </c>
      <c r="I17" s="226">
        <v>29</v>
      </c>
      <c r="J17" s="225">
        <v>145</v>
      </c>
      <c r="K17" s="227">
        <v>406</v>
      </c>
      <c r="L17" s="228">
        <v>551</v>
      </c>
    </row>
    <row r="18" spans="2:12" s="88" customFormat="1">
      <c r="B18" s="926" t="s">
        <v>280</v>
      </c>
      <c r="C18" s="926" t="s">
        <v>354</v>
      </c>
      <c r="D18" s="214" t="s">
        <v>281</v>
      </c>
      <c r="E18" s="990" t="s">
        <v>818</v>
      </c>
      <c r="F18" s="220">
        <v>110</v>
      </c>
      <c r="G18" s="216">
        <v>6</v>
      </c>
      <c r="H18" s="217">
        <v>55</v>
      </c>
      <c r="I18" s="218">
        <v>6</v>
      </c>
      <c r="J18" s="217">
        <v>53</v>
      </c>
      <c r="K18" s="219">
        <v>74</v>
      </c>
      <c r="L18" s="220">
        <v>127</v>
      </c>
    </row>
    <row r="19" spans="2:12" s="88" customFormat="1">
      <c r="B19" s="1011"/>
      <c r="C19" s="1011"/>
      <c r="D19" s="212"/>
      <c r="E19" s="987" t="s">
        <v>819</v>
      </c>
      <c r="F19" s="98">
        <v>165</v>
      </c>
      <c r="G19" s="141">
        <v>27</v>
      </c>
      <c r="H19" s="95">
        <v>122</v>
      </c>
      <c r="I19" s="96">
        <v>30</v>
      </c>
      <c r="J19" s="95">
        <v>126</v>
      </c>
      <c r="K19" s="142">
        <v>131</v>
      </c>
      <c r="L19" s="98">
        <v>257</v>
      </c>
    </row>
    <row r="20" spans="2:12" s="88" customFormat="1">
      <c r="B20" s="1011"/>
      <c r="C20" s="1011"/>
      <c r="D20" s="212"/>
      <c r="E20" s="987" t="s">
        <v>86</v>
      </c>
      <c r="F20" s="98">
        <v>15</v>
      </c>
      <c r="G20" s="141">
        <v>0</v>
      </c>
      <c r="H20" s="95">
        <v>4</v>
      </c>
      <c r="I20" s="96">
        <v>0</v>
      </c>
      <c r="J20" s="95">
        <v>6</v>
      </c>
      <c r="K20" s="142">
        <v>24</v>
      </c>
      <c r="L20" s="98">
        <v>30</v>
      </c>
    </row>
    <row r="21" spans="2:12" s="88" customFormat="1" ht="13.5" thickBot="1">
      <c r="B21" s="928"/>
      <c r="C21" s="928"/>
      <c r="D21" s="222"/>
      <c r="E21" s="989" t="s">
        <v>367</v>
      </c>
      <c r="F21" s="228">
        <v>290</v>
      </c>
      <c r="G21" s="224">
        <v>33</v>
      </c>
      <c r="H21" s="225">
        <v>181</v>
      </c>
      <c r="I21" s="226">
        <v>36</v>
      </c>
      <c r="J21" s="225">
        <v>185</v>
      </c>
      <c r="K21" s="227">
        <v>229</v>
      </c>
      <c r="L21" s="228">
        <v>414</v>
      </c>
    </row>
    <row r="22" spans="2:12" s="88" customFormat="1">
      <c r="B22" s="926" t="s">
        <v>282</v>
      </c>
      <c r="C22" s="926" t="s">
        <v>354</v>
      </c>
      <c r="D22" s="214" t="s">
        <v>283</v>
      </c>
      <c r="E22" s="990" t="s">
        <v>818</v>
      </c>
      <c r="F22" s="220">
        <v>321</v>
      </c>
      <c r="G22" s="216">
        <v>16</v>
      </c>
      <c r="H22" s="217">
        <v>128</v>
      </c>
      <c r="I22" s="218">
        <v>17</v>
      </c>
      <c r="J22" s="217">
        <v>126</v>
      </c>
      <c r="K22" s="219">
        <v>245</v>
      </c>
      <c r="L22" s="220">
        <v>371</v>
      </c>
    </row>
    <row r="23" spans="2:12" s="88" customFormat="1">
      <c r="B23" s="1011"/>
      <c r="C23" s="1011"/>
      <c r="D23" s="212"/>
      <c r="E23" s="987" t="s">
        <v>819</v>
      </c>
      <c r="F23" s="98">
        <v>174</v>
      </c>
      <c r="G23" s="141">
        <v>19</v>
      </c>
      <c r="H23" s="95">
        <v>114</v>
      </c>
      <c r="I23" s="96">
        <v>19</v>
      </c>
      <c r="J23" s="95">
        <v>113</v>
      </c>
      <c r="K23" s="142">
        <v>130</v>
      </c>
      <c r="L23" s="98">
        <v>243</v>
      </c>
    </row>
    <row r="24" spans="2:12" s="88" customFormat="1">
      <c r="B24" s="1011"/>
      <c r="C24" s="1011"/>
      <c r="D24" s="212"/>
      <c r="E24" s="987" t="s">
        <v>86</v>
      </c>
      <c r="F24" s="98">
        <v>30</v>
      </c>
      <c r="G24" s="141">
        <v>2</v>
      </c>
      <c r="H24" s="95">
        <v>20</v>
      </c>
      <c r="I24" s="96">
        <v>2</v>
      </c>
      <c r="J24" s="95">
        <v>23</v>
      </c>
      <c r="K24" s="142">
        <v>22</v>
      </c>
      <c r="L24" s="98">
        <v>45</v>
      </c>
    </row>
    <row r="25" spans="2:12" s="88" customFormat="1" ht="13.5" thickBot="1">
      <c r="B25" s="928"/>
      <c r="C25" s="928"/>
      <c r="D25" s="222"/>
      <c r="E25" s="989" t="s">
        <v>367</v>
      </c>
      <c r="F25" s="228">
        <v>525</v>
      </c>
      <c r="G25" s="224">
        <v>37</v>
      </c>
      <c r="H25" s="225">
        <v>262</v>
      </c>
      <c r="I25" s="226">
        <v>38</v>
      </c>
      <c r="J25" s="225">
        <v>262</v>
      </c>
      <c r="K25" s="227">
        <v>397</v>
      </c>
      <c r="L25" s="228">
        <v>659</v>
      </c>
    </row>
    <row r="26" spans="2:12" s="88" customFormat="1">
      <c r="B26" s="1028" t="s">
        <v>284</v>
      </c>
      <c r="C26" s="926" t="s">
        <v>354</v>
      </c>
      <c r="D26" s="263" t="s">
        <v>285</v>
      </c>
      <c r="E26" s="987" t="s">
        <v>818</v>
      </c>
      <c r="F26" s="98">
        <v>4723</v>
      </c>
      <c r="G26" s="141">
        <v>32</v>
      </c>
      <c r="H26" s="95">
        <v>427</v>
      </c>
      <c r="I26" s="96">
        <v>32</v>
      </c>
      <c r="J26" s="95">
        <v>425</v>
      </c>
      <c r="K26" s="142">
        <v>4944</v>
      </c>
      <c r="L26" s="98">
        <v>5369</v>
      </c>
    </row>
    <row r="27" spans="2:12" s="88" customFormat="1">
      <c r="B27" s="1029"/>
      <c r="C27" s="1029"/>
      <c r="D27" s="264"/>
      <c r="E27" s="987" t="s">
        <v>86</v>
      </c>
      <c r="F27" s="98">
        <v>40</v>
      </c>
      <c r="G27" s="141">
        <v>1</v>
      </c>
      <c r="H27" s="95">
        <v>4</v>
      </c>
      <c r="I27" s="96">
        <v>1</v>
      </c>
      <c r="J27" s="95">
        <v>3</v>
      </c>
      <c r="K27" s="142">
        <v>54</v>
      </c>
      <c r="L27" s="98">
        <v>57</v>
      </c>
    </row>
    <row r="28" spans="2:12" s="88" customFormat="1" ht="13.5" thickBot="1">
      <c r="B28" s="1030"/>
      <c r="C28" s="1030"/>
      <c r="E28" s="988" t="s">
        <v>367</v>
      </c>
      <c r="F28" s="195">
        <v>4763</v>
      </c>
      <c r="G28" s="191">
        <v>33</v>
      </c>
      <c r="H28" s="266">
        <v>431</v>
      </c>
      <c r="I28" s="193">
        <v>33</v>
      </c>
      <c r="J28" s="266">
        <v>428</v>
      </c>
      <c r="K28" s="194">
        <v>4998</v>
      </c>
      <c r="L28" s="267">
        <v>5426</v>
      </c>
    </row>
    <row r="29" spans="2:12" s="88" customFormat="1">
      <c r="B29" s="926" t="s">
        <v>286</v>
      </c>
      <c r="C29" s="926" t="s">
        <v>354</v>
      </c>
      <c r="D29" s="214" t="s">
        <v>287</v>
      </c>
      <c r="E29" s="990" t="s">
        <v>818</v>
      </c>
      <c r="F29" s="220">
        <v>527</v>
      </c>
      <c r="G29" s="216">
        <v>21</v>
      </c>
      <c r="H29" s="217">
        <v>161</v>
      </c>
      <c r="I29" s="218">
        <v>23</v>
      </c>
      <c r="J29" s="217">
        <v>146</v>
      </c>
      <c r="K29" s="219">
        <v>475</v>
      </c>
      <c r="L29" s="220">
        <v>621</v>
      </c>
    </row>
    <row r="30" spans="2:12" s="88" customFormat="1">
      <c r="B30" s="1011"/>
      <c r="C30" s="1011"/>
      <c r="D30" s="212"/>
      <c r="E30" s="987" t="s">
        <v>819</v>
      </c>
      <c r="F30" s="98">
        <v>241</v>
      </c>
      <c r="G30" s="141">
        <v>18</v>
      </c>
      <c r="H30" s="95">
        <v>136</v>
      </c>
      <c r="I30" s="96">
        <v>18</v>
      </c>
      <c r="J30" s="95">
        <v>146</v>
      </c>
      <c r="K30" s="142">
        <v>212</v>
      </c>
      <c r="L30" s="98">
        <v>358</v>
      </c>
    </row>
    <row r="31" spans="2:12" s="88" customFormat="1">
      <c r="B31" s="1011"/>
      <c r="C31" s="1011"/>
      <c r="D31" s="212"/>
      <c r="E31" s="987" t="s">
        <v>86</v>
      </c>
      <c r="F31" s="98">
        <v>22</v>
      </c>
      <c r="G31" s="141">
        <v>0</v>
      </c>
      <c r="H31" s="95">
        <v>9</v>
      </c>
      <c r="I31" s="96">
        <v>0</v>
      </c>
      <c r="J31" s="95">
        <v>10</v>
      </c>
      <c r="K31" s="142">
        <v>22</v>
      </c>
      <c r="L31" s="98">
        <v>32</v>
      </c>
    </row>
    <row r="32" spans="2:12" s="88" customFormat="1" ht="13.5" thickBot="1">
      <c r="B32" s="928"/>
      <c r="C32" s="928"/>
      <c r="D32" s="222"/>
      <c r="E32" s="989" t="s">
        <v>367</v>
      </c>
      <c r="F32" s="228">
        <v>790</v>
      </c>
      <c r="G32" s="224">
        <v>39</v>
      </c>
      <c r="H32" s="225">
        <v>306</v>
      </c>
      <c r="I32" s="226">
        <v>41</v>
      </c>
      <c r="J32" s="225">
        <v>302</v>
      </c>
      <c r="K32" s="227">
        <v>709</v>
      </c>
      <c r="L32" s="228">
        <v>1011</v>
      </c>
    </row>
    <row r="33" spans="2:12" s="88" customFormat="1">
      <c r="B33" s="926" t="s">
        <v>288</v>
      </c>
      <c r="C33" s="926" t="s">
        <v>354</v>
      </c>
      <c r="D33" s="214" t="s">
        <v>289</v>
      </c>
      <c r="E33" s="990" t="s">
        <v>818</v>
      </c>
      <c r="F33" s="220">
        <v>360</v>
      </c>
      <c r="G33" s="216">
        <v>17</v>
      </c>
      <c r="H33" s="217">
        <v>119</v>
      </c>
      <c r="I33" s="218">
        <v>18</v>
      </c>
      <c r="J33" s="217">
        <v>108</v>
      </c>
      <c r="K33" s="219">
        <v>310</v>
      </c>
      <c r="L33" s="220">
        <v>418</v>
      </c>
    </row>
    <row r="34" spans="2:12" s="88" customFormat="1">
      <c r="B34" s="1011"/>
      <c r="C34" s="1011"/>
      <c r="D34" s="212"/>
      <c r="E34" s="987" t="s">
        <v>819</v>
      </c>
      <c r="F34" s="98">
        <v>368</v>
      </c>
      <c r="G34" s="141">
        <v>35</v>
      </c>
      <c r="H34" s="95">
        <v>156</v>
      </c>
      <c r="I34" s="96">
        <v>38</v>
      </c>
      <c r="J34" s="95">
        <v>160</v>
      </c>
      <c r="K34" s="142">
        <v>351</v>
      </c>
      <c r="L34" s="98">
        <v>511</v>
      </c>
    </row>
    <row r="35" spans="2:12" s="88" customFormat="1">
      <c r="B35" s="1011"/>
      <c r="C35" s="1011"/>
      <c r="D35" s="212"/>
      <c r="E35" s="987" t="s">
        <v>86</v>
      </c>
      <c r="F35" s="98">
        <v>164</v>
      </c>
      <c r="G35" s="141">
        <v>7</v>
      </c>
      <c r="H35" s="95">
        <v>27</v>
      </c>
      <c r="I35" s="96">
        <v>7</v>
      </c>
      <c r="J35" s="95">
        <v>29</v>
      </c>
      <c r="K35" s="142">
        <v>212</v>
      </c>
      <c r="L35" s="98">
        <v>241</v>
      </c>
    </row>
    <row r="36" spans="2:12" s="88" customFormat="1" ht="13.5" thickBot="1">
      <c r="B36" s="1012"/>
      <c r="C36" s="1012"/>
      <c r="D36" s="83"/>
      <c r="E36" s="988" t="s">
        <v>367</v>
      </c>
      <c r="F36" s="195">
        <v>892</v>
      </c>
      <c r="G36" s="191">
        <v>59</v>
      </c>
      <c r="H36" s="192">
        <v>302</v>
      </c>
      <c r="I36" s="193">
        <v>63</v>
      </c>
      <c r="J36" s="192">
        <v>297</v>
      </c>
      <c r="K36" s="194">
        <v>873</v>
      </c>
      <c r="L36" s="195">
        <v>1170</v>
      </c>
    </row>
    <row r="37" spans="2:12" s="88" customFormat="1">
      <c r="B37" s="926" t="s">
        <v>290</v>
      </c>
      <c r="C37" s="926" t="s">
        <v>354</v>
      </c>
      <c r="D37" s="214" t="s">
        <v>291</v>
      </c>
      <c r="E37" s="990" t="s">
        <v>818</v>
      </c>
      <c r="F37" s="220">
        <v>236</v>
      </c>
      <c r="G37" s="216">
        <v>14</v>
      </c>
      <c r="H37" s="217">
        <v>73</v>
      </c>
      <c r="I37" s="218">
        <v>14</v>
      </c>
      <c r="J37" s="217">
        <v>63</v>
      </c>
      <c r="K37" s="219">
        <v>206</v>
      </c>
      <c r="L37" s="220">
        <v>269</v>
      </c>
    </row>
    <row r="38" spans="2:12" s="88" customFormat="1">
      <c r="B38" s="1011"/>
      <c r="C38" s="1011"/>
      <c r="D38" s="212"/>
      <c r="E38" s="987" t="s">
        <v>819</v>
      </c>
      <c r="F38" s="98">
        <v>183</v>
      </c>
      <c r="G38" s="141">
        <v>20</v>
      </c>
      <c r="H38" s="95">
        <v>63</v>
      </c>
      <c r="I38" s="96">
        <v>26</v>
      </c>
      <c r="J38" s="95">
        <v>59</v>
      </c>
      <c r="K38" s="142">
        <v>228</v>
      </c>
      <c r="L38" s="98">
        <v>287</v>
      </c>
    </row>
    <row r="39" spans="2:12" s="88" customFormat="1">
      <c r="B39" s="1011"/>
      <c r="C39" s="1011"/>
      <c r="D39" s="212"/>
      <c r="E39" s="987" t="s">
        <v>86</v>
      </c>
      <c r="F39" s="98">
        <v>227</v>
      </c>
      <c r="G39" s="141">
        <v>12</v>
      </c>
      <c r="H39" s="95">
        <v>37</v>
      </c>
      <c r="I39" s="96">
        <v>12</v>
      </c>
      <c r="J39" s="95">
        <v>27</v>
      </c>
      <c r="K39" s="142">
        <v>291</v>
      </c>
      <c r="L39" s="98">
        <v>318</v>
      </c>
    </row>
    <row r="40" spans="2:12" s="88" customFormat="1" ht="13.5" thickBot="1">
      <c r="B40" s="928"/>
      <c r="C40" s="928"/>
      <c r="D40" s="222"/>
      <c r="E40" s="989" t="s">
        <v>367</v>
      </c>
      <c r="F40" s="228">
        <v>646</v>
      </c>
      <c r="G40" s="224">
        <v>46</v>
      </c>
      <c r="H40" s="225">
        <v>173</v>
      </c>
      <c r="I40" s="226">
        <v>52</v>
      </c>
      <c r="J40" s="225">
        <v>149</v>
      </c>
      <c r="K40" s="227">
        <v>725</v>
      </c>
      <c r="L40" s="228">
        <v>874</v>
      </c>
    </row>
    <row r="41" spans="2:12" s="88" customFormat="1">
      <c r="B41" s="926" t="s">
        <v>292</v>
      </c>
      <c r="C41" s="926" t="s">
        <v>354</v>
      </c>
      <c r="D41" s="214" t="s">
        <v>293</v>
      </c>
      <c r="E41" s="990" t="s">
        <v>818</v>
      </c>
      <c r="F41" s="220">
        <v>58</v>
      </c>
      <c r="G41" s="216">
        <v>2</v>
      </c>
      <c r="H41" s="217">
        <v>26</v>
      </c>
      <c r="I41" s="218">
        <v>2</v>
      </c>
      <c r="J41" s="217">
        <v>26</v>
      </c>
      <c r="K41" s="219">
        <v>45</v>
      </c>
      <c r="L41" s="220">
        <v>71</v>
      </c>
    </row>
    <row r="42" spans="2:12" s="88" customFormat="1">
      <c r="B42" s="1011"/>
      <c r="C42" s="1011"/>
      <c r="D42" s="212"/>
      <c r="E42" s="987" t="s">
        <v>819</v>
      </c>
      <c r="F42" s="98">
        <v>114</v>
      </c>
      <c r="G42" s="141">
        <v>20</v>
      </c>
      <c r="H42" s="95">
        <v>99</v>
      </c>
      <c r="I42" s="96">
        <v>21</v>
      </c>
      <c r="J42" s="95">
        <v>97</v>
      </c>
      <c r="K42" s="142">
        <v>52</v>
      </c>
      <c r="L42" s="98">
        <v>149</v>
      </c>
    </row>
    <row r="43" spans="2:12" s="88" customFormat="1">
      <c r="B43" s="1011"/>
      <c r="C43" s="1011"/>
      <c r="D43" s="212"/>
      <c r="E43" s="987" t="s">
        <v>86</v>
      </c>
      <c r="F43" s="98">
        <v>4</v>
      </c>
      <c r="G43" s="141">
        <v>1</v>
      </c>
      <c r="H43" s="95">
        <v>4</v>
      </c>
      <c r="I43" s="96">
        <v>1</v>
      </c>
      <c r="J43" s="95">
        <v>4</v>
      </c>
      <c r="K43" s="142">
        <v>3</v>
      </c>
      <c r="L43" s="98">
        <v>7</v>
      </c>
    </row>
    <row r="44" spans="2:12" s="88" customFormat="1" ht="13.5" thickBot="1">
      <c r="B44" s="928"/>
      <c r="C44" s="928"/>
      <c r="D44" s="222"/>
      <c r="E44" s="989" t="s">
        <v>367</v>
      </c>
      <c r="F44" s="228">
        <v>176</v>
      </c>
      <c r="G44" s="224">
        <v>23</v>
      </c>
      <c r="H44" s="225">
        <v>129</v>
      </c>
      <c r="I44" s="226">
        <v>24</v>
      </c>
      <c r="J44" s="225">
        <v>127</v>
      </c>
      <c r="K44" s="227">
        <v>100</v>
      </c>
      <c r="L44" s="228">
        <v>227</v>
      </c>
    </row>
    <row r="45" spans="2:12" s="88" customFormat="1">
      <c r="B45" s="926" t="s">
        <v>294</v>
      </c>
      <c r="C45" s="926" t="s">
        <v>354</v>
      </c>
      <c r="D45" s="214" t="s">
        <v>295</v>
      </c>
      <c r="E45" s="990" t="s">
        <v>818</v>
      </c>
      <c r="F45" s="220">
        <v>145</v>
      </c>
      <c r="G45" s="216">
        <v>7</v>
      </c>
      <c r="H45" s="217">
        <v>55</v>
      </c>
      <c r="I45" s="218">
        <v>7</v>
      </c>
      <c r="J45" s="217">
        <v>51</v>
      </c>
      <c r="K45" s="219">
        <v>112</v>
      </c>
      <c r="L45" s="220">
        <v>163</v>
      </c>
    </row>
    <row r="46" spans="2:12" s="88" customFormat="1">
      <c r="B46" s="1011"/>
      <c r="C46" s="1011"/>
      <c r="D46" s="212"/>
      <c r="E46" s="987" t="s">
        <v>819</v>
      </c>
      <c r="F46" s="98">
        <v>112</v>
      </c>
      <c r="G46" s="141">
        <v>18</v>
      </c>
      <c r="H46" s="95">
        <v>78</v>
      </c>
      <c r="I46" s="96">
        <v>19</v>
      </c>
      <c r="J46" s="95">
        <v>80</v>
      </c>
      <c r="K46" s="142">
        <v>90</v>
      </c>
      <c r="L46" s="98">
        <v>170</v>
      </c>
    </row>
    <row r="47" spans="2:12" s="88" customFormat="1">
      <c r="B47" s="1011"/>
      <c r="C47" s="1011"/>
      <c r="D47" s="212"/>
      <c r="E47" s="987" t="s">
        <v>86</v>
      </c>
      <c r="F47" s="98">
        <v>17</v>
      </c>
      <c r="G47" s="141">
        <v>4</v>
      </c>
      <c r="H47" s="95">
        <v>11</v>
      </c>
      <c r="I47" s="96">
        <v>4</v>
      </c>
      <c r="J47" s="95">
        <v>9</v>
      </c>
      <c r="K47" s="142">
        <v>12</v>
      </c>
      <c r="L47" s="98">
        <v>21</v>
      </c>
    </row>
    <row r="48" spans="2:12" s="88" customFormat="1" ht="13.5" thickBot="1">
      <c r="B48" s="928"/>
      <c r="C48" s="928"/>
      <c r="D48" s="222"/>
      <c r="E48" s="989" t="s">
        <v>367</v>
      </c>
      <c r="F48" s="228">
        <v>274</v>
      </c>
      <c r="G48" s="224">
        <v>29</v>
      </c>
      <c r="H48" s="225">
        <v>144</v>
      </c>
      <c r="I48" s="226">
        <v>30</v>
      </c>
      <c r="J48" s="225">
        <v>140</v>
      </c>
      <c r="K48" s="227">
        <v>214</v>
      </c>
      <c r="L48" s="228">
        <v>354</v>
      </c>
    </row>
    <row r="49" spans="2:12" s="88" customFormat="1">
      <c r="B49" s="926" t="s">
        <v>296</v>
      </c>
      <c r="C49" s="926" t="s">
        <v>354</v>
      </c>
      <c r="D49" s="214" t="s">
        <v>297</v>
      </c>
      <c r="E49" s="990" t="s">
        <v>818</v>
      </c>
      <c r="F49" s="220">
        <v>92</v>
      </c>
      <c r="G49" s="216">
        <v>4</v>
      </c>
      <c r="H49" s="217">
        <v>41</v>
      </c>
      <c r="I49" s="218">
        <v>4</v>
      </c>
      <c r="J49" s="217">
        <v>38</v>
      </c>
      <c r="K49" s="219">
        <v>75</v>
      </c>
      <c r="L49" s="220">
        <v>113</v>
      </c>
    </row>
    <row r="50" spans="2:12" s="88" customFormat="1">
      <c r="B50" s="1011"/>
      <c r="C50" s="1011"/>
      <c r="D50" s="212"/>
      <c r="E50" s="987" t="s">
        <v>819</v>
      </c>
      <c r="F50" s="98">
        <v>111</v>
      </c>
      <c r="G50" s="141">
        <v>19</v>
      </c>
      <c r="H50" s="95">
        <v>82</v>
      </c>
      <c r="I50" s="96">
        <v>19</v>
      </c>
      <c r="J50" s="95">
        <v>72</v>
      </c>
      <c r="K50" s="142">
        <v>73</v>
      </c>
      <c r="L50" s="98">
        <v>145</v>
      </c>
    </row>
    <row r="51" spans="2:12" s="88" customFormat="1">
      <c r="B51" s="1011"/>
      <c r="C51" s="1011"/>
      <c r="D51" s="212"/>
      <c r="E51" s="987" t="s">
        <v>86</v>
      </c>
      <c r="F51" s="98">
        <v>3</v>
      </c>
      <c r="G51" s="141">
        <v>1</v>
      </c>
      <c r="H51" s="95">
        <v>3</v>
      </c>
      <c r="I51" s="96">
        <v>1</v>
      </c>
      <c r="J51" s="95">
        <v>2</v>
      </c>
      <c r="K51" s="142">
        <v>7</v>
      </c>
      <c r="L51" s="98">
        <v>9</v>
      </c>
    </row>
    <row r="52" spans="2:12" s="88" customFormat="1" ht="13.5" thickBot="1">
      <c r="B52" s="928"/>
      <c r="C52" s="928"/>
      <c r="D52" s="222"/>
      <c r="E52" s="989" t="s">
        <v>367</v>
      </c>
      <c r="F52" s="228">
        <v>206</v>
      </c>
      <c r="G52" s="224">
        <v>24</v>
      </c>
      <c r="H52" s="225">
        <v>126</v>
      </c>
      <c r="I52" s="226">
        <v>24</v>
      </c>
      <c r="J52" s="225">
        <v>112</v>
      </c>
      <c r="K52" s="227">
        <v>155</v>
      </c>
      <c r="L52" s="228">
        <v>267</v>
      </c>
    </row>
    <row r="53" spans="2:12" s="88" customFormat="1">
      <c r="B53" s="926" t="s">
        <v>298</v>
      </c>
      <c r="C53" s="926" t="s">
        <v>354</v>
      </c>
      <c r="D53" s="214" t="s">
        <v>299</v>
      </c>
      <c r="E53" s="990" t="s">
        <v>818</v>
      </c>
      <c r="F53" s="220">
        <v>58</v>
      </c>
      <c r="G53" s="216">
        <v>4</v>
      </c>
      <c r="H53" s="217">
        <v>38</v>
      </c>
      <c r="I53" s="218">
        <v>4</v>
      </c>
      <c r="J53" s="217">
        <v>39</v>
      </c>
      <c r="K53" s="219">
        <v>28</v>
      </c>
      <c r="L53" s="220">
        <v>67</v>
      </c>
    </row>
    <row r="54" spans="2:12" s="88" customFormat="1">
      <c r="B54" s="1011"/>
      <c r="C54" s="1011"/>
      <c r="D54" s="212"/>
      <c r="E54" s="987" t="s">
        <v>819</v>
      </c>
      <c r="F54" s="98">
        <v>83</v>
      </c>
      <c r="G54" s="141">
        <v>20</v>
      </c>
      <c r="H54" s="95">
        <v>70</v>
      </c>
      <c r="I54" s="96">
        <v>20</v>
      </c>
      <c r="J54" s="95">
        <v>58</v>
      </c>
      <c r="K54" s="142">
        <v>53</v>
      </c>
      <c r="L54" s="98">
        <v>111</v>
      </c>
    </row>
    <row r="55" spans="2:12" s="88" customFormat="1">
      <c r="B55" s="1011"/>
      <c r="C55" s="1011"/>
      <c r="D55" s="212"/>
      <c r="E55" s="987" t="s">
        <v>86</v>
      </c>
      <c r="F55" s="98">
        <v>6</v>
      </c>
      <c r="G55" s="141">
        <v>0</v>
      </c>
      <c r="H55" s="95">
        <v>3</v>
      </c>
      <c r="I55" s="96">
        <v>0</v>
      </c>
      <c r="J55" s="95">
        <v>3</v>
      </c>
      <c r="K55" s="142">
        <v>7</v>
      </c>
      <c r="L55" s="98">
        <v>10</v>
      </c>
    </row>
    <row r="56" spans="2:12" s="88" customFormat="1" ht="13.5" thickBot="1">
      <c r="B56" s="928"/>
      <c r="C56" s="928"/>
      <c r="D56" s="222"/>
      <c r="E56" s="989" t="s">
        <v>367</v>
      </c>
      <c r="F56" s="228">
        <v>147</v>
      </c>
      <c r="G56" s="224">
        <v>24</v>
      </c>
      <c r="H56" s="225">
        <v>111</v>
      </c>
      <c r="I56" s="226">
        <v>24</v>
      </c>
      <c r="J56" s="225">
        <v>100</v>
      </c>
      <c r="K56" s="227">
        <v>88</v>
      </c>
      <c r="L56" s="228">
        <v>188</v>
      </c>
    </row>
    <row r="57" spans="2:12" s="88" customFormat="1">
      <c r="B57" s="926" t="s">
        <v>300</v>
      </c>
      <c r="C57" s="926" t="s">
        <v>354</v>
      </c>
      <c r="D57" s="214" t="s">
        <v>301</v>
      </c>
      <c r="E57" s="990" t="s">
        <v>818</v>
      </c>
      <c r="F57" s="220">
        <v>391</v>
      </c>
      <c r="G57" s="216">
        <v>23</v>
      </c>
      <c r="H57" s="217">
        <v>239</v>
      </c>
      <c r="I57" s="218">
        <v>23</v>
      </c>
      <c r="J57" s="217">
        <v>233</v>
      </c>
      <c r="K57" s="219">
        <v>273</v>
      </c>
      <c r="L57" s="220">
        <v>506</v>
      </c>
    </row>
    <row r="58" spans="2:12" s="88" customFormat="1">
      <c r="B58" s="1011"/>
      <c r="C58" s="1011"/>
      <c r="D58" s="212"/>
      <c r="E58" s="987" t="s">
        <v>819</v>
      </c>
      <c r="F58" s="98">
        <v>265</v>
      </c>
      <c r="G58" s="141">
        <v>26</v>
      </c>
      <c r="H58" s="95">
        <v>210</v>
      </c>
      <c r="I58" s="96">
        <v>27</v>
      </c>
      <c r="J58" s="95">
        <v>219</v>
      </c>
      <c r="K58" s="142">
        <v>173</v>
      </c>
      <c r="L58" s="98">
        <v>392</v>
      </c>
    </row>
    <row r="59" spans="2:12" s="88" customFormat="1">
      <c r="B59" s="1011"/>
      <c r="C59" s="1011"/>
      <c r="D59" s="212"/>
      <c r="E59" s="987" t="s">
        <v>86</v>
      </c>
      <c r="F59" s="98">
        <v>148</v>
      </c>
      <c r="G59" s="141">
        <v>8</v>
      </c>
      <c r="H59" s="95">
        <v>37</v>
      </c>
      <c r="I59" s="96">
        <v>9</v>
      </c>
      <c r="J59" s="95">
        <v>42</v>
      </c>
      <c r="K59" s="142">
        <v>171</v>
      </c>
      <c r="L59" s="98">
        <v>213</v>
      </c>
    </row>
    <row r="60" spans="2:12" s="88" customFormat="1" ht="13.5" thickBot="1">
      <c r="B60" s="928"/>
      <c r="C60" s="928"/>
      <c r="D60" s="222"/>
      <c r="E60" s="989" t="s">
        <v>367</v>
      </c>
      <c r="F60" s="228">
        <v>804</v>
      </c>
      <c r="G60" s="224">
        <v>57</v>
      </c>
      <c r="H60" s="225">
        <v>486</v>
      </c>
      <c r="I60" s="226">
        <v>59</v>
      </c>
      <c r="J60" s="225">
        <v>494</v>
      </c>
      <c r="K60" s="227">
        <v>617</v>
      </c>
      <c r="L60" s="228">
        <v>1111</v>
      </c>
    </row>
    <row r="61" spans="2:12" s="88" customFormat="1">
      <c r="B61" s="926" t="s">
        <v>302</v>
      </c>
      <c r="C61" s="926" t="s">
        <v>354</v>
      </c>
      <c r="D61" s="214" t="s">
        <v>303</v>
      </c>
      <c r="E61" s="990" t="s">
        <v>818</v>
      </c>
      <c r="F61" s="220">
        <v>179</v>
      </c>
      <c r="G61" s="216">
        <v>10</v>
      </c>
      <c r="H61" s="217">
        <v>92</v>
      </c>
      <c r="I61" s="218">
        <v>10</v>
      </c>
      <c r="J61" s="217">
        <v>97</v>
      </c>
      <c r="K61" s="219">
        <v>119</v>
      </c>
      <c r="L61" s="220">
        <v>216</v>
      </c>
    </row>
    <row r="62" spans="2:12" s="88" customFormat="1">
      <c r="B62" s="1011"/>
      <c r="C62" s="1011"/>
      <c r="D62" s="212"/>
      <c r="E62" s="987" t="s">
        <v>819</v>
      </c>
      <c r="F62" s="98">
        <v>147</v>
      </c>
      <c r="G62" s="141">
        <v>17</v>
      </c>
      <c r="H62" s="95">
        <v>112</v>
      </c>
      <c r="I62" s="96">
        <v>18</v>
      </c>
      <c r="J62" s="95">
        <v>106</v>
      </c>
      <c r="K62" s="142">
        <v>98</v>
      </c>
      <c r="L62" s="98">
        <v>204</v>
      </c>
    </row>
    <row r="63" spans="2:12" s="88" customFormat="1">
      <c r="B63" s="1011"/>
      <c r="C63" s="1011"/>
      <c r="D63" s="212"/>
      <c r="E63" s="987" t="s">
        <v>86</v>
      </c>
      <c r="F63" s="98">
        <v>10</v>
      </c>
      <c r="G63" s="141">
        <v>1</v>
      </c>
      <c r="H63" s="95">
        <v>7</v>
      </c>
      <c r="I63" s="96">
        <v>1</v>
      </c>
      <c r="J63" s="95">
        <v>7</v>
      </c>
      <c r="K63" s="142">
        <v>12</v>
      </c>
      <c r="L63" s="98">
        <v>19</v>
      </c>
    </row>
    <row r="64" spans="2:12" s="88" customFormat="1" ht="13.5" thickBot="1">
      <c r="B64" s="928"/>
      <c r="C64" s="928"/>
      <c r="D64" s="222"/>
      <c r="E64" s="989" t="s">
        <v>367</v>
      </c>
      <c r="F64" s="228">
        <v>336</v>
      </c>
      <c r="G64" s="224">
        <v>28</v>
      </c>
      <c r="H64" s="225">
        <v>211</v>
      </c>
      <c r="I64" s="226">
        <v>29</v>
      </c>
      <c r="J64" s="225">
        <v>210</v>
      </c>
      <c r="K64" s="227">
        <v>229</v>
      </c>
      <c r="L64" s="228">
        <v>439</v>
      </c>
    </row>
    <row r="65" spans="2:12" s="88" customFormat="1">
      <c r="B65" s="926" t="s">
        <v>304</v>
      </c>
      <c r="C65" s="926" t="s">
        <v>354</v>
      </c>
      <c r="D65" s="214" t="s">
        <v>305</v>
      </c>
      <c r="E65" s="990" t="s">
        <v>818</v>
      </c>
      <c r="F65" s="220">
        <v>161</v>
      </c>
      <c r="G65" s="216">
        <v>16</v>
      </c>
      <c r="H65" s="217">
        <v>100</v>
      </c>
      <c r="I65" s="218">
        <v>16</v>
      </c>
      <c r="J65" s="217">
        <v>89</v>
      </c>
      <c r="K65" s="219">
        <v>83</v>
      </c>
      <c r="L65" s="220">
        <v>172</v>
      </c>
    </row>
    <row r="66" spans="2:12" s="88" customFormat="1">
      <c r="B66" s="1011"/>
      <c r="C66" s="1011"/>
      <c r="D66" s="212"/>
      <c r="E66" s="987" t="s">
        <v>819</v>
      </c>
      <c r="F66" s="98">
        <v>217</v>
      </c>
      <c r="G66" s="141">
        <v>37</v>
      </c>
      <c r="H66" s="95">
        <v>159</v>
      </c>
      <c r="I66" s="96">
        <v>38</v>
      </c>
      <c r="J66" s="95">
        <v>151</v>
      </c>
      <c r="K66" s="142">
        <v>128</v>
      </c>
      <c r="L66" s="98">
        <v>279</v>
      </c>
    </row>
    <row r="67" spans="2:12" s="88" customFormat="1">
      <c r="B67" s="1011"/>
      <c r="C67" s="1011"/>
      <c r="D67" s="212"/>
      <c r="E67" s="987" t="s">
        <v>86</v>
      </c>
      <c r="F67" s="98">
        <v>9</v>
      </c>
      <c r="G67" s="141">
        <v>2</v>
      </c>
      <c r="H67" s="95">
        <v>5</v>
      </c>
      <c r="I67" s="96">
        <v>3</v>
      </c>
      <c r="J67" s="95">
        <v>6</v>
      </c>
      <c r="K67" s="142">
        <v>11</v>
      </c>
      <c r="L67" s="98">
        <v>17</v>
      </c>
    </row>
    <row r="68" spans="2:12" s="88" customFormat="1" ht="13.5" thickBot="1">
      <c r="B68" s="928"/>
      <c r="C68" s="928"/>
      <c r="D68" s="222"/>
      <c r="E68" s="989" t="s">
        <v>367</v>
      </c>
      <c r="F68" s="228">
        <v>387</v>
      </c>
      <c r="G68" s="224">
        <v>55</v>
      </c>
      <c r="H68" s="225">
        <v>264</v>
      </c>
      <c r="I68" s="226">
        <v>57</v>
      </c>
      <c r="J68" s="225">
        <v>246</v>
      </c>
      <c r="K68" s="227">
        <v>222</v>
      </c>
      <c r="L68" s="228">
        <v>468</v>
      </c>
    </row>
    <row r="69" spans="2:12" s="88" customFormat="1">
      <c r="B69" s="926" t="s">
        <v>306</v>
      </c>
      <c r="C69" s="926" t="s">
        <v>354</v>
      </c>
      <c r="D69" s="214" t="s">
        <v>307</v>
      </c>
      <c r="E69" s="990" t="s">
        <v>818</v>
      </c>
      <c r="F69" s="220">
        <v>112</v>
      </c>
      <c r="G69" s="216">
        <v>6</v>
      </c>
      <c r="H69" s="217">
        <v>54</v>
      </c>
      <c r="I69" s="218">
        <v>7</v>
      </c>
      <c r="J69" s="217">
        <v>51</v>
      </c>
      <c r="K69" s="219">
        <v>88</v>
      </c>
      <c r="L69" s="220">
        <v>139</v>
      </c>
    </row>
    <row r="70" spans="2:12" s="88" customFormat="1">
      <c r="B70" s="1011"/>
      <c r="C70" s="1011"/>
      <c r="D70" s="212"/>
      <c r="E70" s="987" t="s">
        <v>819</v>
      </c>
      <c r="F70" s="98">
        <v>105</v>
      </c>
      <c r="G70" s="141">
        <v>16</v>
      </c>
      <c r="H70" s="95">
        <v>78</v>
      </c>
      <c r="I70" s="96">
        <v>16</v>
      </c>
      <c r="J70" s="95">
        <v>81</v>
      </c>
      <c r="K70" s="142">
        <v>62</v>
      </c>
      <c r="L70" s="98">
        <v>143</v>
      </c>
    </row>
    <row r="71" spans="2:12" s="88" customFormat="1">
      <c r="B71" s="1011"/>
      <c r="C71" s="1011"/>
      <c r="D71" s="212"/>
      <c r="E71" s="987" t="s">
        <v>86</v>
      </c>
      <c r="F71" s="98">
        <v>7</v>
      </c>
      <c r="G71" s="141">
        <v>0</v>
      </c>
      <c r="H71" s="95">
        <v>4</v>
      </c>
      <c r="I71" s="96">
        <v>0</v>
      </c>
      <c r="J71" s="95">
        <v>4</v>
      </c>
      <c r="K71" s="142">
        <v>11</v>
      </c>
      <c r="L71" s="98">
        <v>15</v>
      </c>
    </row>
    <row r="72" spans="2:12" s="88" customFormat="1" ht="13.5" thickBot="1">
      <c r="B72" s="928"/>
      <c r="C72" s="928"/>
      <c r="D72" s="222"/>
      <c r="E72" s="989" t="s">
        <v>367</v>
      </c>
      <c r="F72" s="228">
        <v>224</v>
      </c>
      <c r="G72" s="224">
        <v>22</v>
      </c>
      <c r="H72" s="225">
        <v>136</v>
      </c>
      <c r="I72" s="226">
        <v>23</v>
      </c>
      <c r="J72" s="225">
        <v>136</v>
      </c>
      <c r="K72" s="227">
        <v>161</v>
      </c>
      <c r="L72" s="228">
        <v>297</v>
      </c>
    </row>
    <row r="73" spans="2:12" s="83" customFormat="1" ht="15" customHeight="1">
      <c r="B73" s="229" t="s">
        <v>92</v>
      </c>
      <c r="C73" s="1013"/>
      <c r="D73" s="271"/>
      <c r="E73" s="994"/>
      <c r="F73" s="272"/>
      <c r="G73" s="272"/>
      <c r="H73" s="272"/>
      <c r="I73" s="272"/>
      <c r="J73" s="272"/>
      <c r="K73" s="273"/>
      <c r="L73" s="273"/>
    </row>
  </sheetData>
  <mergeCells count="1">
    <mergeCell ref="B4:J4"/>
  </mergeCells>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ignoredErrors>
    <ignoredError sqref="B7:B7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B1:L50"/>
  <sheetViews>
    <sheetView showGridLines="0" zoomScaleNormal="100" workbookViewId="0">
      <pane ySplit="5" topLeftCell="A6" activePane="bottomLeft" state="frozen"/>
      <selection activeCell="E58" sqref="E58"/>
      <selection pane="bottomLeft" activeCell="B3" sqref="B3"/>
    </sheetView>
  </sheetViews>
  <sheetFormatPr baseColWidth="10" defaultColWidth="9.140625" defaultRowHeight="12.75"/>
  <cols>
    <col min="1" max="1" width="1.5703125" customWidth="1"/>
    <col min="2" max="2" width="2.7109375" style="1048" customWidth="1"/>
    <col min="3" max="3" width="0.85546875" style="1048" customWidth="1"/>
    <col min="4" max="4" width="24.7109375" customWidth="1"/>
    <col min="5" max="5" width="15.28515625" customWidth="1"/>
    <col min="6" max="12" width="9.7109375" style="69" customWidth="1"/>
  </cols>
  <sheetData>
    <row r="1" spans="2:12" s="859" customFormat="1" ht="20.100000000000001" customHeight="1">
      <c r="B1" s="867" t="s">
        <v>905</v>
      </c>
      <c r="C1" s="1037"/>
      <c r="D1" s="860"/>
      <c r="E1" s="860"/>
      <c r="F1" s="861"/>
      <c r="G1" s="861"/>
      <c r="H1" s="861"/>
      <c r="I1" s="861"/>
      <c r="J1" s="861"/>
      <c r="K1" s="861"/>
      <c r="L1" s="861"/>
    </row>
    <row r="2" spans="2:12" s="88" customFormat="1" ht="20.100000000000001" customHeight="1">
      <c r="B2" s="1061"/>
      <c r="C2" s="1038"/>
      <c r="D2" s="149"/>
      <c r="E2" s="149"/>
      <c r="F2" s="150"/>
      <c r="G2" s="150"/>
      <c r="H2" s="150"/>
      <c r="I2" s="150"/>
      <c r="J2" s="150"/>
      <c r="K2" s="150"/>
      <c r="L2" s="150"/>
    </row>
    <row r="3" spans="2:12" s="88" customFormat="1" ht="20.100000000000001" customHeight="1">
      <c r="B3" s="943" t="s">
        <v>989</v>
      </c>
      <c r="C3" s="1039"/>
      <c r="D3" s="201"/>
      <c r="E3" s="201"/>
      <c r="F3" s="237"/>
      <c r="G3" s="237"/>
      <c r="H3" s="237"/>
      <c r="I3" s="237"/>
      <c r="J3" s="237"/>
      <c r="K3" s="237"/>
      <c r="L3" s="237"/>
    </row>
    <row r="4" spans="2:12" s="151" customFormat="1" ht="20.100000000000001" customHeight="1">
      <c r="B4" s="2111" t="s">
        <v>44</v>
      </c>
      <c r="C4" s="2111"/>
      <c r="D4" s="2111"/>
      <c r="E4" s="2111"/>
      <c r="F4" s="2111"/>
      <c r="G4" s="2111"/>
      <c r="H4" s="2111"/>
      <c r="I4" s="2111"/>
    </row>
    <row r="5" spans="2:12" s="88" customFormat="1" ht="50.1" customHeight="1">
      <c r="B5" s="1040"/>
      <c r="C5" s="1040"/>
      <c r="D5" s="202"/>
      <c r="E5" s="202"/>
      <c r="F5" s="274" t="s">
        <v>78</v>
      </c>
      <c r="G5" s="184" t="s">
        <v>79</v>
      </c>
      <c r="H5" s="185" t="s">
        <v>80</v>
      </c>
      <c r="I5" s="1384" t="s">
        <v>81</v>
      </c>
      <c r="J5" s="187" t="s">
        <v>82</v>
      </c>
      <c r="K5" s="188" t="s">
        <v>83</v>
      </c>
      <c r="L5" s="275" t="s">
        <v>84</v>
      </c>
    </row>
    <row r="6" spans="2:12" s="88" customFormat="1" ht="5.0999999999999996" customHeight="1">
      <c r="B6" s="1041"/>
      <c r="C6" s="1041"/>
      <c r="D6" s="203"/>
      <c r="E6" s="992"/>
      <c r="F6" s="276"/>
      <c r="G6" s="276"/>
      <c r="H6" s="277"/>
      <c r="I6" s="1385"/>
      <c r="J6" s="277"/>
      <c r="K6" s="277"/>
      <c r="L6" s="276"/>
    </row>
    <row r="7" spans="2:12" s="88" customFormat="1">
      <c r="B7" s="929" t="s">
        <v>308</v>
      </c>
      <c r="C7" s="929" t="s">
        <v>354</v>
      </c>
      <c r="D7" s="214" t="s">
        <v>309</v>
      </c>
      <c r="E7" s="990" t="s">
        <v>818</v>
      </c>
      <c r="F7" s="220">
        <v>279</v>
      </c>
      <c r="G7" s="216">
        <v>6</v>
      </c>
      <c r="H7" s="217">
        <v>67</v>
      </c>
      <c r="I7" s="1386">
        <v>7</v>
      </c>
      <c r="J7" s="380">
        <v>63</v>
      </c>
      <c r="K7" s="219">
        <v>262</v>
      </c>
      <c r="L7" s="220">
        <v>325</v>
      </c>
    </row>
    <row r="8" spans="2:12" s="88" customFormat="1">
      <c r="B8" s="1042"/>
      <c r="C8" s="1042"/>
      <c r="D8" s="212"/>
      <c r="E8" s="987" t="s">
        <v>819</v>
      </c>
      <c r="F8" s="98">
        <v>115</v>
      </c>
      <c r="G8" s="141">
        <v>10</v>
      </c>
      <c r="H8" s="95">
        <v>65</v>
      </c>
      <c r="I8" s="1387">
        <v>12</v>
      </c>
      <c r="J8" s="773">
        <v>63</v>
      </c>
      <c r="K8" s="142">
        <v>85</v>
      </c>
      <c r="L8" s="98">
        <v>148</v>
      </c>
    </row>
    <row r="9" spans="2:12" s="88" customFormat="1">
      <c r="B9" s="1042"/>
      <c r="C9" s="1042"/>
      <c r="D9" s="212"/>
      <c r="E9" s="987" t="s">
        <v>86</v>
      </c>
      <c r="F9" s="98">
        <v>28</v>
      </c>
      <c r="G9" s="141">
        <v>1</v>
      </c>
      <c r="H9" s="95">
        <v>5</v>
      </c>
      <c r="I9" s="1387">
        <v>2</v>
      </c>
      <c r="J9" s="773">
        <v>4</v>
      </c>
      <c r="K9" s="142">
        <v>28</v>
      </c>
      <c r="L9" s="98">
        <v>32</v>
      </c>
    </row>
    <row r="10" spans="2:12" s="88" customFormat="1">
      <c r="B10" s="1043"/>
      <c r="C10" s="1043"/>
      <c r="D10" s="222"/>
      <c r="E10" s="989" t="s">
        <v>367</v>
      </c>
      <c r="F10" s="228">
        <v>422</v>
      </c>
      <c r="G10" s="224">
        <v>17</v>
      </c>
      <c r="H10" s="225">
        <v>137</v>
      </c>
      <c r="I10" s="1388">
        <v>21</v>
      </c>
      <c r="J10" s="1382">
        <v>130</v>
      </c>
      <c r="K10" s="227">
        <v>375</v>
      </c>
      <c r="L10" s="228">
        <v>505</v>
      </c>
    </row>
    <row r="11" spans="2:12" s="88" customFormat="1">
      <c r="B11" s="929" t="s">
        <v>310</v>
      </c>
      <c r="C11" s="929" t="s">
        <v>354</v>
      </c>
      <c r="D11" s="214" t="s">
        <v>311</v>
      </c>
      <c r="E11" s="990" t="s">
        <v>818</v>
      </c>
      <c r="F11" s="220">
        <v>87</v>
      </c>
      <c r="G11" s="216">
        <v>14</v>
      </c>
      <c r="H11" s="217">
        <v>59</v>
      </c>
      <c r="I11" s="1386">
        <v>14</v>
      </c>
      <c r="J11" s="380">
        <v>47</v>
      </c>
      <c r="K11" s="219">
        <v>50</v>
      </c>
      <c r="L11" s="220">
        <v>97</v>
      </c>
    </row>
    <row r="12" spans="2:12" s="88" customFormat="1">
      <c r="B12" s="1042"/>
      <c r="C12" s="1042"/>
      <c r="D12" s="212"/>
      <c r="E12" s="987" t="s">
        <v>819</v>
      </c>
      <c r="F12" s="98">
        <v>90</v>
      </c>
      <c r="G12" s="141">
        <v>6</v>
      </c>
      <c r="H12" s="95">
        <v>68</v>
      </c>
      <c r="I12" s="1387">
        <v>6</v>
      </c>
      <c r="J12" s="773">
        <v>71</v>
      </c>
      <c r="K12" s="142">
        <v>55</v>
      </c>
      <c r="L12" s="98">
        <v>126</v>
      </c>
    </row>
    <row r="13" spans="2:12" s="88" customFormat="1">
      <c r="B13" s="1043"/>
      <c r="C13" s="1043"/>
      <c r="D13" s="222"/>
      <c r="E13" s="989" t="s">
        <v>367</v>
      </c>
      <c r="F13" s="228">
        <v>177</v>
      </c>
      <c r="G13" s="224">
        <v>20</v>
      </c>
      <c r="H13" s="225">
        <v>127</v>
      </c>
      <c r="I13" s="1388">
        <v>20</v>
      </c>
      <c r="J13" s="1382">
        <v>118</v>
      </c>
      <c r="K13" s="227">
        <v>105</v>
      </c>
      <c r="L13" s="228">
        <v>223</v>
      </c>
    </row>
    <row r="14" spans="2:12" s="88" customFormat="1">
      <c r="B14" s="929" t="s">
        <v>312</v>
      </c>
      <c r="C14" s="929" t="s">
        <v>354</v>
      </c>
      <c r="D14" s="214" t="s">
        <v>313</v>
      </c>
      <c r="E14" s="990" t="s">
        <v>818</v>
      </c>
      <c r="F14" s="220">
        <v>63</v>
      </c>
      <c r="G14" s="216">
        <v>7</v>
      </c>
      <c r="H14" s="217">
        <v>33</v>
      </c>
      <c r="I14" s="1386">
        <v>9</v>
      </c>
      <c r="J14" s="380">
        <v>26</v>
      </c>
      <c r="K14" s="219">
        <v>42</v>
      </c>
      <c r="L14" s="220">
        <v>68</v>
      </c>
    </row>
    <row r="15" spans="2:12" s="88" customFormat="1">
      <c r="B15" s="1042"/>
      <c r="C15" s="1042"/>
      <c r="D15" s="212"/>
      <c r="E15" s="987" t="s">
        <v>819</v>
      </c>
      <c r="F15" s="98">
        <v>79</v>
      </c>
      <c r="G15" s="141">
        <v>14</v>
      </c>
      <c r="H15" s="95">
        <v>57</v>
      </c>
      <c r="I15" s="1387">
        <v>20</v>
      </c>
      <c r="J15" s="773">
        <v>58</v>
      </c>
      <c r="K15" s="142">
        <v>38</v>
      </c>
      <c r="L15" s="98">
        <v>96</v>
      </c>
    </row>
    <row r="16" spans="2:12" s="88" customFormat="1">
      <c r="B16" s="1042"/>
      <c r="C16" s="1042"/>
      <c r="D16" s="212"/>
      <c r="E16" s="987" t="s">
        <v>86</v>
      </c>
      <c r="F16" s="98">
        <v>26</v>
      </c>
      <c r="G16" s="141">
        <v>5</v>
      </c>
      <c r="H16" s="95">
        <v>17</v>
      </c>
      <c r="I16" s="1387">
        <v>6</v>
      </c>
      <c r="J16" s="773">
        <v>20</v>
      </c>
      <c r="K16" s="142">
        <v>18</v>
      </c>
      <c r="L16" s="98">
        <v>38</v>
      </c>
    </row>
    <row r="17" spans="2:12" s="88" customFormat="1">
      <c r="B17" s="1043"/>
      <c r="C17" s="1043"/>
      <c r="D17" s="222"/>
      <c r="E17" s="989" t="s">
        <v>367</v>
      </c>
      <c r="F17" s="228">
        <v>168</v>
      </c>
      <c r="G17" s="224">
        <v>26</v>
      </c>
      <c r="H17" s="225">
        <v>107</v>
      </c>
      <c r="I17" s="1388">
        <v>35</v>
      </c>
      <c r="J17" s="1382">
        <v>104</v>
      </c>
      <c r="K17" s="227">
        <v>98</v>
      </c>
      <c r="L17" s="228">
        <v>202</v>
      </c>
    </row>
    <row r="18" spans="2:12" s="88" customFormat="1">
      <c r="B18" s="929" t="s">
        <v>314</v>
      </c>
      <c r="C18" s="929" t="s">
        <v>354</v>
      </c>
      <c r="D18" s="214" t="s">
        <v>315</v>
      </c>
      <c r="E18" s="990" t="s">
        <v>818</v>
      </c>
      <c r="F18" s="220">
        <v>22</v>
      </c>
      <c r="G18" s="216">
        <v>2</v>
      </c>
      <c r="H18" s="217">
        <v>12</v>
      </c>
      <c r="I18" s="1386">
        <v>2</v>
      </c>
      <c r="J18" s="380">
        <v>11</v>
      </c>
      <c r="K18" s="219">
        <v>14</v>
      </c>
      <c r="L18" s="220">
        <v>25</v>
      </c>
    </row>
    <row r="19" spans="2:12" s="88" customFormat="1">
      <c r="B19" s="1042"/>
      <c r="C19" s="1042"/>
      <c r="D19" s="212"/>
      <c r="E19" s="987" t="s">
        <v>819</v>
      </c>
      <c r="F19" s="98">
        <v>11</v>
      </c>
      <c r="G19" s="141">
        <v>5</v>
      </c>
      <c r="H19" s="95">
        <v>10</v>
      </c>
      <c r="I19" s="1387">
        <v>5</v>
      </c>
      <c r="J19" s="773">
        <v>8</v>
      </c>
      <c r="K19" s="142">
        <v>3</v>
      </c>
      <c r="L19" s="98">
        <v>11</v>
      </c>
    </row>
    <row r="20" spans="2:12" s="88" customFormat="1">
      <c r="B20" s="1042"/>
      <c r="C20" s="1042"/>
      <c r="D20" s="212"/>
      <c r="E20" s="987" t="s">
        <v>86</v>
      </c>
      <c r="F20" s="98">
        <v>4</v>
      </c>
      <c r="G20" s="141">
        <v>1</v>
      </c>
      <c r="H20" s="95">
        <v>2</v>
      </c>
      <c r="I20" s="1387">
        <v>1</v>
      </c>
      <c r="J20" s="773">
        <v>2</v>
      </c>
      <c r="K20" s="142">
        <v>3</v>
      </c>
      <c r="L20" s="98">
        <v>5</v>
      </c>
    </row>
    <row r="21" spans="2:12" s="88" customFormat="1">
      <c r="B21" s="1044"/>
      <c r="C21" s="1044"/>
      <c r="D21" s="83"/>
      <c r="E21" s="988" t="s">
        <v>367</v>
      </c>
      <c r="F21" s="195">
        <v>37</v>
      </c>
      <c r="G21" s="191">
        <v>8</v>
      </c>
      <c r="H21" s="192">
        <v>24</v>
      </c>
      <c r="I21" s="1389">
        <v>8</v>
      </c>
      <c r="J21" s="1383">
        <v>21</v>
      </c>
      <c r="K21" s="194">
        <v>20</v>
      </c>
      <c r="L21" s="195">
        <v>41</v>
      </c>
    </row>
    <row r="22" spans="2:12" s="88" customFormat="1">
      <c r="B22" s="929" t="s">
        <v>316</v>
      </c>
      <c r="C22" s="929" t="s">
        <v>354</v>
      </c>
      <c r="D22" s="214" t="s">
        <v>317</v>
      </c>
      <c r="E22" s="990" t="s">
        <v>818</v>
      </c>
      <c r="F22" s="220">
        <v>626</v>
      </c>
      <c r="G22" s="216">
        <v>12</v>
      </c>
      <c r="H22" s="217">
        <v>108</v>
      </c>
      <c r="I22" s="1386">
        <v>12</v>
      </c>
      <c r="J22" s="380">
        <v>101</v>
      </c>
      <c r="K22" s="219">
        <v>698</v>
      </c>
      <c r="L22" s="220">
        <v>799</v>
      </c>
    </row>
    <row r="23" spans="2:12" s="88" customFormat="1">
      <c r="B23" s="1042"/>
      <c r="C23" s="1042"/>
      <c r="D23" s="212"/>
      <c r="E23" s="987" t="s">
        <v>819</v>
      </c>
      <c r="F23" s="98">
        <v>343</v>
      </c>
      <c r="G23" s="141">
        <v>13</v>
      </c>
      <c r="H23" s="95">
        <v>54</v>
      </c>
      <c r="I23" s="1387">
        <v>16</v>
      </c>
      <c r="J23" s="773">
        <v>48</v>
      </c>
      <c r="K23" s="142">
        <v>403</v>
      </c>
      <c r="L23" s="98">
        <v>451</v>
      </c>
    </row>
    <row r="24" spans="2:12" s="88" customFormat="1">
      <c r="B24" s="1042"/>
      <c r="C24" s="1042"/>
      <c r="D24" s="212"/>
      <c r="E24" s="987" t="s">
        <v>86</v>
      </c>
      <c r="F24" s="98">
        <v>350</v>
      </c>
      <c r="G24" s="141">
        <v>3</v>
      </c>
      <c r="H24" s="95">
        <v>17</v>
      </c>
      <c r="I24" s="1387">
        <v>3</v>
      </c>
      <c r="J24" s="773">
        <v>14</v>
      </c>
      <c r="K24" s="142">
        <v>491</v>
      </c>
      <c r="L24" s="98">
        <v>505</v>
      </c>
    </row>
    <row r="25" spans="2:12" s="88" customFormat="1">
      <c r="B25" s="1043"/>
      <c r="C25" s="1043"/>
      <c r="D25" s="222"/>
      <c r="E25" s="989" t="s">
        <v>367</v>
      </c>
      <c r="F25" s="228">
        <v>1319</v>
      </c>
      <c r="G25" s="224">
        <v>28</v>
      </c>
      <c r="H25" s="225">
        <v>179</v>
      </c>
      <c r="I25" s="1388">
        <v>31</v>
      </c>
      <c r="J25" s="1382">
        <v>163</v>
      </c>
      <c r="K25" s="227">
        <v>1592</v>
      </c>
      <c r="L25" s="228">
        <v>1755</v>
      </c>
    </row>
    <row r="26" spans="2:12" s="88" customFormat="1">
      <c r="B26" s="929" t="s">
        <v>318</v>
      </c>
      <c r="C26" s="929" t="s">
        <v>354</v>
      </c>
      <c r="D26" s="214" t="s">
        <v>319</v>
      </c>
      <c r="E26" s="990" t="s">
        <v>818</v>
      </c>
      <c r="F26" s="220">
        <v>2077</v>
      </c>
      <c r="G26" s="216">
        <v>14</v>
      </c>
      <c r="H26" s="217">
        <v>185</v>
      </c>
      <c r="I26" s="1386">
        <v>14</v>
      </c>
      <c r="J26" s="380">
        <v>186</v>
      </c>
      <c r="K26" s="219">
        <v>2176</v>
      </c>
      <c r="L26" s="220">
        <v>2362</v>
      </c>
    </row>
    <row r="27" spans="2:12" s="88" customFormat="1">
      <c r="B27" s="1042"/>
      <c r="C27" s="1042"/>
      <c r="D27" s="212"/>
      <c r="E27" s="987" t="s">
        <v>819</v>
      </c>
      <c r="F27" s="98">
        <v>130</v>
      </c>
      <c r="G27" s="141">
        <v>1</v>
      </c>
      <c r="H27" s="95">
        <v>11</v>
      </c>
      <c r="I27" s="1387">
        <v>1</v>
      </c>
      <c r="J27" s="773">
        <v>11</v>
      </c>
      <c r="K27" s="142">
        <v>149</v>
      </c>
      <c r="L27" s="98">
        <v>160</v>
      </c>
    </row>
    <row r="28" spans="2:12" s="88" customFormat="1">
      <c r="B28" s="1042"/>
      <c r="C28" s="1042"/>
      <c r="D28" s="212"/>
      <c r="E28" s="987" t="s">
        <v>86</v>
      </c>
      <c r="F28" s="98">
        <v>356</v>
      </c>
      <c r="G28" s="141">
        <v>2</v>
      </c>
      <c r="H28" s="95">
        <v>24</v>
      </c>
      <c r="I28" s="1387">
        <v>2</v>
      </c>
      <c r="J28" s="773">
        <v>22</v>
      </c>
      <c r="K28" s="142">
        <v>423</v>
      </c>
      <c r="L28" s="98">
        <v>445</v>
      </c>
    </row>
    <row r="29" spans="2:12" s="88" customFormat="1">
      <c r="B29" s="1043"/>
      <c r="C29" s="1043"/>
      <c r="D29" s="222"/>
      <c r="E29" s="989" t="s">
        <v>367</v>
      </c>
      <c r="F29" s="228">
        <v>2563</v>
      </c>
      <c r="G29" s="224">
        <v>17</v>
      </c>
      <c r="H29" s="225">
        <v>220</v>
      </c>
      <c r="I29" s="1388">
        <v>17</v>
      </c>
      <c r="J29" s="1382">
        <v>219</v>
      </c>
      <c r="K29" s="227">
        <v>2748</v>
      </c>
      <c r="L29" s="228">
        <v>2967</v>
      </c>
    </row>
    <row r="30" spans="2:12" s="88" customFormat="1">
      <c r="B30" s="929" t="s">
        <v>320</v>
      </c>
      <c r="C30" s="929" t="s">
        <v>354</v>
      </c>
      <c r="D30" s="214" t="s">
        <v>321</v>
      </c>
      <c r="E30" s="990" t="s">
        <v>818</v>
      </c>
      <c r="F30" s="220">
        <v>1999</v>
      </c>
      <c r="G30" s="216">
        <v>15</v>
      </c>
      <c r="H30" s="217">
        <v>235</v>
      </c>
      <c r="I30" s="1386">
        <v>15</v>
      </c>
      <c r="J30" s="380">
        <v>254</v>
      </c>
      <c r="K30" s="219">
        <v>2069</v>
      </c>
      <c r="L30" s="220">
        <v>2323</v>
      </c>
    </row>
    <row r="31" spans="2:12" s="88" customFormat="1">
      <c r="B31" s="1042"/>
      <c r="C31" s="1042"/>
      <c r="D31" s="212"/>
      <c r="E31" s="987" t="s">
        <v>819</v>
      </c>
      <c r="F31" s="98">
        <v>25</v>
      </c>
      <c r="G31" s="141">
        <v>0</v>
      </c>
      <c r="H31" s="95">
        <v>3</v>
      </c>
      <c r="I31" s="1387">
        <v>0</v>
      </c>
      <c r="J31" s="773">
        <v>4</v>
      </c>
      <c r="K31" s="142">
        <v>38</v>
      </c>
      <c r="L31" s="98">
        <v>42</v>
      </c>
    </row>
    <row r="32" spans="2:12" s="88" customFormat="1">
      <c r="B32" s="1042"/>
      <c r="C32" s="1042"/>
      <c r="D32" s="212"/>
      <c r="E32" s="987" t="s">
        <v>86</v>
      </c>
      <c r="F32" s="98">
        <v>626</v>
      </c>
      <c r="G32" s="141">
        <v>6</v>
      </c>
      <c r="H32" s="95">
        <v>49</v>
      </c>
      <c r="I32" s="1387">
        <v>8</v>
      </c>
      <c r="J32" s="773">
        <v>49</v>
      </c>
      <c r="K32" s="142">
        <v>775</v>
      </c>
      <c r="L32" s="98">
        <v>824</v>
      </c>
    </row>
    <row r="33" spans="2:12" s="88" customFormat="1">
      <c r="B33" s="1043"/>
      <c r="C33" s="1043"/>
      <c r="D33" s="222"/>
      <c r="E33" s="989" t="s">
        <v>367</v>
      </c>
      <c r="F33" s="228">
        <v>2650</v>
      </c>
      <c r="G33" s="224">
        <v>21</v>
      </c>
      <c r="H33" s="225">
        <v>287</v>
      </c>
      <c r="I33" s="1388">
        <v>23</v>
      </c>
      <c r="J33" s="1382">
        <v>307</v>
      </c>
      <c r="K33" s="227">
        <v>2882</v>
      </c>
      <c r="L33" s="228">
        <v>3189</v>
      </c>
    </row>
    <row r="34" spans="2:12" s="88" customFormat="1">
      <c r="B34" s="929" t="s">
        <v>322</v>
      </c>
      <c r="C34" s="929" t="s">
        <v>354</v>
      </c>
      <c r="D34" s="214" t="s">
        <v>323</v>
      </c>
      <c r="E34" s="990" t="s">
        <v>818</v>
      </c>
      <c r="F34" s="220">
        <v>1611</v>
      </c>
      <c r="G34" s="216">
        <v>13</v>
      </c>
      <c r="H34" s="217">
        <v>168</v>
      </c>
      <c r="I34" s="1386">
        <v>13</v>
      </c>
      <c r="J34" s="380">
        <v>167</v>
      </c>
      <c r="K34" s="219">
        <v>1748</v>
      </c>
      <c r="L34" s="220">
        <v>1915</v>
      </c>
    </row>
    <row r="35" spans="2:12" s="88" customFormat="1">
      <c r="B35" s="1042"/>
      <c r="C35" s="1042"/>
      <c r="D35" s="212"/>
      <c r="E35" s="987" t="s">
        <v>819</v>
      </c>
      <c r="F35" s="98">
        <v>95</v>
      </c>
      <c r="G35" s="141">
        <v>2</v>
      </c>
      <c r="H35" s="95">
        <v>6</v>
      </c>
      <c r="I35" s="1387">
        <v>2</v>
      </c>
      <c r="J35" s="773">
        <v>4</v>
      </c>
      <c r="K35" s="142">
        <v>121</v>
      </c>
      <c r="L35" s="98">
        <v>125</v>
      </c>
    </row>
    <row r="36" spans="2:12" s="88" customFormat="1">
      <c r="B36" s="1042"/>
      <c r="C36" s="1042"/>
      <c r="D36" s="212"/>
      <c r="E36" s="987" t="s">
        <v>86</v>
      </c>
      <c r="F36" s="98">
        <v>498</v>
      </c>
      <c r="G36" s="141">
        <v>2</v>
      </c>
      <c r="H36" s="95">
        <v>19</v>
      </c>
      <c r="I36" s="1387">
        <v>2</v>
      </c>
      <c r="J36" s="773">
        <v>20</v>
      </c>
      <c r="K36" s="142">
        <v>605</v>
      </c>
      <c r="L36" s="98">
        <v>625</v>
      </c>
    </row>
    <row r="37" spans="2:12" s="88" customFormat="1">
      <c r="B37" s="1043"/>
      <c r="C37" s="1043"/>
      <c r="D37" s="222"/>
      <c r="E37" s="989" t="s">
        <v>367</v>
      </c>
      <c r="F37" s="228">
        <v>2204</v>
      </c>
      <c r="G37" s="224">
        <v>17</v>
      </c>
      <c r="H37" s="225">
        <v>193</v>
      </c>
      <c r="I37" s="1388">
        <v>17</v>
      </c>
      <c r="J37" s="1382">
        <v>191</v>
      </c>
      <c r="K37" s="227">
        <v>2474</v>
      </c>
      <c r="L37" s="228">
        <v>2665</v>
      </c>
    </row>
    <row r="38" spans="2:12" s="88" customFormat="1">
      <c r="B38" s="929" t="s">
        <v>324</v>
      </c>
      <c r="C38" s="929" t="s">
        <v>354</v>
      </c>
      <c r="D38" s="214" t="s">
        <v>325</v>
      </c>
      <c r="E38" s="990" t="s">
        <v>818</v>
      </c>
      <c r="F38" s="220">
        <v>357</v>
      </c>
      <c r="G38" s="216">
        <v>14</v>
      </c>
      <c r="H38" s="217">
        <v>92</v>
      </c>
      <c r="I38" s="1386">
        <v>17</v>
      </c>
      <c r="J38" s="380">
        <v>82</v>
      </c>
      <c r="K38" s="219">
        <v>359</v>
      </c>
      <c r="L38" s="220">
        <v>441</v>
      </c>
    </row>
    <row r="39" spans="2:12" s="88" customFormat="1">
      <c r="B39" s="1042"/>
      <c r="C39" s="1042"/>
      <c r="D39" s="212"/>
      <c r="E39" s="987" t="s">
        <v>819</v>
      </c>
      <c r="F39" s="98">
        <v>239</v>
      </c>
      <c r="G39" s="141">
        <v>7</v>
      </c>
      <c r="H39" s="95">
        <v>58</v>
      </c>
      <c r="I39" s="1387">
        <v>7</v>
      </c>
      <c r="J39" s="773">
        <v>57</v>
      </c>
      <c r="K39" s="142">
        <v>266</v>
      </c>
      <c r="L39" s="98">
        <v>323</v>
      </c>
    </row>
    <row r="40" spans="2:12" s="88" customFormat="1">
      <c r="B40" s="1042"/>
      <c r="C40" s="1042"/>
      <c r="D40" s="212"/>
      <c r="E40" s="987" t="s">
        <v>86</v>
      </c>
      <c r="F40" s="98">
        <v>310</v>
      </c>
      <c r="G40" s="141">
        <v>8</v>
      </c>
      <c r="H40" s="95">
        <v>25</v>
      </c>
      <c r="I40" s="1387">
        <v>8</v>
      </c>
      <c r="J40" s="773">
        <v>18</v>
      </c>
      <c r="K40" s="142">
        <v>417</v>
      </c>
      <c r="L40" s="98">
        <v>435</v>
      </c>
    </row>
    <row r="41" spans="2:12" s="88" customFormat="1">
      <c r="B41" s="1043"/>
      <c r="C41" s="1043"/>
      <c r="D41" s="222"/>
      <c r="E41" s="989" t="s">
        <v>367</v>
      </c>
      <c r="F41" s="228">
        <v>906</v>
      </c>
      <c r="G41" s="224">
        <v>29</v>
      </c>
      <c r="H41" s="225">
        <v>175</v>
      </c>
      <c r="I41" s="1388">
        <v>32</v>
      </c>
      <c r="J41" s="1382">
        <v>157</v>
      </c>
      <c r="K41" s="227">
        <v>1042</v>
      </c>
      <c r="L41" s="228">
        <v>1199</v>
      </c>
    </row>
    <row r="42" spans="2:12" s="83" customFormat="1" ht="5.0999999999999996" customHeight="1">
      <c r="B42" s="1045"/>
      <c r="C42" s="1045"/>
      <c r="D42" s="278"/>
      <c r="E42" s="995"/>
      <c r="F42" s="272"/>
      <c r="G42" s="272"/>
      <c r="H42" s="272"/>
      <c r="I42" s="994"/>
      <c r="J42" s="272"/>
      <c r="K42" s="272"/>
      <c r="L42" s="272"/>
    </row>
    <row r="43" spans="2:12" s="1482" customFormat="1" ht="13.5" customHeight="1">
      <c r="B43" s="2112" t="s">
        <v>113</v>
      </c>
      <c r="C43" s="2113"/>
      <c r="D43" s="2113"/>
      <c r="E43" s="1479" t="s">
        <v>818</v>
      </c>
      <c r="F43" s="1480">
        <v>32365</v>
      </c>
      <c r="G43" s="1337">
        <v>989</v>
      </c>
      <c r="H43" s="1481">
        <v>8534</v>
      </c>
      <c r="I43" s="1404">
        <v>1021</v>
      </c>
      <c r="J43" s="695">
        <v>8159</v>
      </c>
      <c r="K43" s="694">
        <v>30013</v>
      </c>
      <c r="L43" s="1337">
        <v>38172</v>
      </c>
    </row>
    <row r="44" spans="2:12" s="1482" customFormat="1">
      <c r="B44" s="2112"/>
      <c r="C44" s="2113"/>
      <c r="D44" s="2113"/>
      <c r="E44" s="1479" t="s">
        <v>819</v>
      </c>
      <c r="F44" s="1480">
        <v>14265</v>
      </c>
      <c r="G44" s="1337">
        <v>1751</v>
      </c>
      <c r="H44" s="1481">
        <v>8819</v>
      </c>
      <c r="I44" s="1404">
        <v>1877</v>
      </c>
      <c r="J44" s="695">
        <v>8704</v>
      </c>
      <c r="K44" s="694">
        <v>10756</v>
      </c>
      <c r="L44" s="1337">
        <v>19460</v>
      </c>
    </row>
    <row r="45" spans="2:12" s="1482" customFormat="1">
      <c r="B45" s="2112"/>
      <c r="C45" s="2113"/>
      <c r="D45" s="2113"/>
      <c r="E45" s="1479" t="s">
        <v>86</v>
      </c>
      <c r="F45" s="1480">
        <v>5011</v>
      </c>
      <c r="G45" s="1337">
        <v>244</v>
      </c>
      <c r="H45" s="1481">
        <v>1204</v>
      </c>
      <c r="I45" s="1404">
        <v>269</v>
      </c>
      <c r="J45" s="695">
        <v>1188</v>
      </c>
      <c r="K45" s="694">
        <v>5854</v>
      </c>
      <c r="L45" s="1337">
        <v>7042</v>
      </c>
    </row>
    <row r="46" spans="2:12" s="1482" customFormat="1">
      <c r="B46" s="2112"/>
      <c r="C46" s="2113"/>
      <c r="D46" s="2113"/>
      <c r="E46" s="1479" t="s">
        <v>348</v>
      </c>
      <c r="F46" s="1480">
        <v>51641</v>
      </c>
      <c r="G46" s="1337">
        <v>2984</v>
      </c>
      <c r="H46" s="1481">
        <v>18557</v>
      </c>
      <c r="I46" s="1404">
        <v>3167</v>
      </c>
      <c r="J46" s="695">
        <v>18051</v>
      </c>
      <c r="K46" s="694">
        <v>46623</v>
      </c>
      <c r="L46" s="1337">
        <v>64674</v>
      </c>
    </row>
    <row r="47" spans="2:12" s="83" customFormat="1" ht="15" customHeight="1">
      <c r="B47" s="105" t="s">
        <v>92</v>
      </c>
      <c r="C47" s="1046"/>
      <c r="D47" s="271"/>
      <c r="E47" s="985"/>
      <c r="I47" s="985"/>
    </row>
    <row r="48" spans="2:12" s="83" customFormat="1" ht="20.100000000000001" customHeight="1">
      <c r="B48" s="1047"/>
      <c r="C48" s="1047"/>
      <c r="F48" s="896"/>
      <c r="G48" s="896"/>
      <c r="H48" s="896"/>
      <c r="I48" s="896"/>
      <c r="J48" s="896"/>
      <c r="K48" s="896"/>
      <c r="L48" s="896"/>
    </row>
    <row r="49" spans="5:12">
      <c r="E49" s="272"/>
      <c r="F49" s="896"/>
      <c r="G49" s="896"/>
      <c r="H49" s="896"/>
      <c r="I49" s="896"/>
      <c r="J49" s="896"/>
      <c r="K49" s="896"/>
      <c r="L49" s="896"/>
    </row>
    <row r="50" spans="5:12" ht="12.6" customHeight="1">
      <c r="E50" s="83"/>
      <c r="F50" s="896"/>
      <c r="G50" s="896"/>
      <c r="H50" s="896"/>
      <c r="I50" s="896"/>
      <c r="J50" s="896"/>
      <c r="K50" s="896"/>
      <c r="L50" s="896"/>
    </row>
  </sheetData>
  <mergeCells count="2">
    <mergeCell ref="B4:I4"/>
    <mergeCell ref="B43:D46"/>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7:D12 B13:D4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L79"/>
  <sheetViews>
    <sheetView showGridLines="0" zoomScaleNormal="100" workbookViewId="0">
      <pane ySplit="5" topLeftCell="A40" activePane="bottomLeft" state="frozen"/>
      <selection activeCell="E58" sqref="E58"/>
      <selection pane="bottomLeft" activeCell="P37" sqref="P37"/>
    </sheetView>
  </sheetViews>
  <sheetFormatPr baseColWidth="10" defaultColWidth="9.140625" defaultRowHeight="12.75"/>
  <cols>
    <col min="1" max="1" width="1.7109375" customWidth="1"/>
    <col min="2" max="2" width="3.42578125" style="108" customWidth="1"/>
    <col min="3" max="3" width="0.85546875" style="108" customWidth="1"/>
    <col min="4" max="4" width="24.7109375" customWidth="1"/>
    <col min="5" max="5" width="14.7109375" customWidth="1"/>
    <col min="6" max="6" width="9.7109375" style="148" customWidth="1"/>
    <col min="7" max="7" width="9.7109375" style="1296" customWidth="1"/>
    <col min="8" max="8" width="9.7109375" style="148" customWidth="1"/>
    <col min="9" max="9" width="9.7109375" style="1296" customWidth="1"/>
    <col min="10" max="11" width="9.7109375" style="148" customWidth="1"/>
    <col min="12" max="12" width="9.7109375" style="1296" customWidth="1"/>
  </cols>
  <sheetData>
    <row r="1" spans="1:12" s="859" customFormat="1" ht="20.100000000000001" customHeight="1">
      <c r="B1" s="867" t="s">
        <v>905</v>
      </c>
      <c r="C1" s="860"/>
      <c r="D1" s="860"/>
      <c r="E1" s="860"/>
      <c r="F1" s="861"/>
      <c r="G1" s="1282"/>
      <c r="H1" s="861"/>
      <c r="I1" s="1282"/>
      <c r="J1" s="861"/>
      <c r="K1" s="861"/>
      <c r="L1" s="1282"/>
    </row>
    <row r="2" spans="1:12" s="88" customFormat="1" ht="20.100000000000001" customHeight="1">
      <c r="B2" s="149"/>
      <c r="C2" s="149"/>
      <c r="D2" s="149"/>
      <c r="E2" s="149"/>
      <c r="F2" s="150"/>
      <c r="G2" s="1283"/>
      <c r="H2" s="150"/>
      <c r="I2" s="1283"/>
      <c r="J2" s="150"/>
      <c r="K2" s="150"/>
      <c r="L2" s="1283"/>
    </row>
    <row r="3" spans="1:12" s="88" customFormat="1" ht="20.100000000000001" customHeight="1">
      <c r="B3" s="732" t="s">
        <v>983</v>
      </c>
      <c r="C3" s="732"/>
      <c r="D3" s="201"/>
      <c r="E3" s="201"/>
      <c r="F3" s="237"/>
      <c r="G3" s="1284"/>
      <c r="H3" s="237"/>
      <c r="I3" s="1284"/>
      <c r="J3" s="237"/>
      <c r="K3" s="237"/>
      <c r="L3" s="1284"/>
    </row>
    <row r="4" spans="1:12" s="1169" customFormat="1" ht="20.100000000000001" customHeight="1">
      <c r="B4" s="112" t="s">
        <v>44</v>
      </c>
      <c r="C4" s="112"/>
      <c r="D4" s="391"/>
      <c r="E4" s="391"/>
      <c r="F4" s="1170"/>
      <c r="G4" s="1285"/>
      <c r="H4" s="1170"/>
      <c r="I4" s="1285"/>
      <c r="J4" s="1170"/>
      <c r="K4" s="1170"/>
      <c r="L4" s="1285"/>
    </row>
    <row r="5" spans="1:12" s="281" customFormat="1" ht="50.1" customHeight="1">
      <c r="A5" s="82"/>
      <c r="B5" s="1015"/>
      <c r="C5" s="1015"/>
      <c r="D5" s="239"/>
      <c r="E5" s="239"/>
      <c r="F5" s="274" t="s">
        <v>78</v>
      </c>
      <c r="G5" s="1287" t="s">
        <v>79</v>
      </c>
      <c r="H5" s="185" t="s">
        <v>80</v>
      </c>
      <c r="I5" s="1306" t="s">
        <v>81</v>
      </c>
      <c r="J5" s="187" t="s">
        <v>82</v>
      </c>
      <c r="K5" s="188" t="s">
        <v>83</v>
      </c>
      <c r="L5" s="1297" t="s">
        <v>84</v>
      </c>
    </row>
    <row r="6" spans="1:12" ht="24.95" customHeight="1" thickBot="1">
      <c r="B6" s="1059" t="s">
        <v>9</v>
      </c>
      <c r="C6" s="1059"/>
      <c r="D6" s="278"/>
      <c r="E6" s="995"/>
      <c r="F6" s="272"/>
      <c r="G6" s="1295"/>
      <c r="H6" s="272"/>
      <c r="I6" s="1929"/>
      <c r="J6" s="272"/>
      <c r="K6" s="272"/>
      <c r="L6" s="1295"/>
    </row>
    <row r="7" spans="1:12" s="286" customFormat="1">
      <c r="A7" s="88"/>
      <c r="B7" s="1057" t="s">
        <v>326</v>
      </c>
      <c r="C7" s="1057" t="s">
        <v>354</v>
      </c>
      <c r="D7" s="282" t="s">
        <v>327</v>
      </c>
      <c r="E7" s="998" t="s">
        <v>818</v>
      </c>
      <c r="F7" s="285">
        <v>242</v>
      </c>
      <c r="G7" s="1921">
        <v>12</v>
      </c>
      <c r="H7" s="283">
        <v>96</v>
      </c>
      <c r="I7" s="1930">
        <v>12</v>
      </c>
      <c r="J7" s="283">
        <v>98</v>
      </c>
      <c r="K7" s="284">
        <v>203</v>
      </c>
      <c r="L7" s="1938">
        <v>301</v>
      </c>
    </row>
    <row r="8" spans="1:12" s="88" customFormat="1">
      <c r="B8" s="293"/>
      <c r="C8" s="293"/>
      <c r="D8" s="212"/>
      <c r="E8" s="987" t="s">
        <v>819</v>
      </c>
      <c r="F8" s="253">
        <v>316</v>
      </c>
      <c r="G8" s="1922">
        <v>28</v>
      </c>
      <c r="H8" s="250">
        <v>144</v>
      </c>
      <c r="I8" s="1931">
        <v>28</v>
      </c>
      <c r="J8" s="250">
        <v>152</v>
      </c>
      <c r="K8" s="252">
        <v>294</v>
      </c>
      <c r="L8" s="1291">
        <v>446</v>
      </c>
    </row>
    <row r="9" spans="1:12" s="286" customFormat="1" ht="13.5" thickBot="1">
      <c r="A9" s="88"/>
      <c r="B9" s="1058"/>
      <c r="C9" s="1058"/>
      <c r="D9" s="287"/>
      <c r="E9" s="999" t="s">
        <v>367</v>
      </c>
      <c r="F9" s="290">
        <v>558</v>
      </c>
      <c r="G9" s="1923">
        <v>40</v>
      </c>
      <c r="H9" s="288">
        <v>240</v>
      </c>
      <c r="I9" s="1932">
        <v>40</v>
      </c>
      <c r="J9" s="288">
        <v>250</v>
      </c>
      <c r="K9" s="289">
        <v>497</v>
      </c>
      <c r="L9" s="1939">
        <v>747</v>
      </c>
    </row>
    <row r="10" spans="1:12" s="88" customFormat="1">
      <c r="B10" s="1057" t="s">
        <v>328</v>
      </c>
      <c r="C10" s="1057" t="s">
        <v>354</v>
      </c>
      <c r="D10" s="282" t="s">
        <v>329</v>
      </c>
      <c r="E10" s="987" t="s">
        <v>818</v>
      </c>
      <c r="F10" s="253">
        <v>222</v>
      </c>
      <c r="G10" s="1922">
        <v>9</v>
      </c>
      <c r="H10" s="250">
        <v>82</v>
      </c>
      <c r="I10" s="1931">
        <v>10</v>
      </c>
      <c r="J10" s="250">
        <v>80</v>
      </c>
      <c r="K10" s="252">
        <v>195</v>
      </c>
      <c r="L10" s="1291">
        <v>275</v>
      </c>
    </row>
    <row r="11" spans="1:12" s="286" customFormat="1">
      <c r="A11" s="88"/>
      <c r="B11" s="293"/>
      <c r="C11" s="293"/>
      <c r="D11" s="212"/>
      <c r="E11" s="987" t="s">
        <v>819</v>
      </c>
      <c r="F11" s="253">
        <v>243</v>
      </c>
      <c r="G11" s="1922">
        <v>12</v>
      </c>
      <c r="H11" s="250">
        <v>98</v>
      </c>
      <c r="I11" s="1931">
        <v>13</v>
      </c>
      <c r="J11" s="250">
        <v>97</v>
      </c>
      <c r="K11" s="252">
        <v>245</v>
      </c>
      <c r="L11" s="1291">
        <v>342</v>
      </c>
    </row>
    <row r="12" spans="1:12" s="286" customFormat="1">
      <c r="A12" s="88"/>
      <c r="B12" s="293"/>
      <c r="C12" s="293"/>
      <c r="D12" s="212"/>
      <c r="E12" s="1000" t="s">
        <v>86</v>
      </c>
      <c r="F12" s="795">
        <v>81</v>
      </c>
      <c r="G12" s="1924">
        <v>1</v>
      </c>
      <c r="H12" s="794">
        <v>15</v>
      </c>
      <c r="I12" s="1933">
        <v>1</v>
      </c>
      <c r="J12" s="794">
        <v>17</v>
      </c>
      <c r="K12" s="793">
        <v>103</v>
      </c>
      <c r="L12" s="1940">
        <v>120</v>
      </c>
    </row>
    <row r="13" spans="1:12" s="286" customFormat="1" ht="13.5" thickBot="1">
      <c r="A13" s="88"/>
      <c r="B13" s="1058"/>
      <c r="C13" s="1058"/>
      <c r="D13" s="287"/>
      <c r="E13" s="999" t="s">
        <v>367</v>
      </c>
      <c r="F13" s="290">
        <v>546</v>
      </c>
      <c r="G13" s="1923">
        <v>22</v>
      </c>
      <c r="H13" s="288">
        <v>195</v>
      </c>
      <c r="I13" s="1932">
        <v>24</v>
      </c>
      <c r="J13" s="288">
        <v>194</v>
      </c>
      <c r="K13" s="289">
        <v>543</v>
      </c>
      <c r="L13" s="1939">
        <v>737</v>
      </c>
    </row>
    <row r="14" spans="1:12" s="286" customFormat="1">
      <c r="A14" s="88"/>
      <c r="B14" s="1057" t="s">
        <v>330</v>
      </c>
      <c r="C14" s="1057" t="s">
        <v>354</v>
      </c>
      <c r="D14" s="282" t="s">
        <v>331</v>
      </c>
      <c r="E14" s="998" t="s">
        <v>818</v>
      </c>
      <c r="F14" s="285">
        <v>478</v>
      </c>
      <c r="G14" s="1921">
        <v>8</v>
      </c>
      <c r="H14" s="283">
        <v>98</v>
      </c>
      <c r="I14" s="1930">
        <v>8</v>
      </c>
      <c r="J14" s="283">
        <v>106</v>
      </c>
      <c r="K14" s="284">
        <v>501</v>
      </c>
      <c r="L14" s="1938">
        <v>607</v>
      </c>
    </row>
    <row r="15" spans="1:12" s="286" customFormat="1">
      <c r="A15" s="88"/>
      <c r="B15" s="293"/>
      <c r="C15" s="293"/>
      <c r="D15" s="212"/>
      <c r="E15" s="987" t="s">
        <v>819</v>
      </c>
      <c r="F15" s="253">
        <v>122</v>
      </c>
      <c r="G15" s="1922">
        <v>21</v>
      </c>
      <c r="H15" s="250">
        <v>75</v>
      </c>
      <c r="I15" s="1931">
        <v>26</v>
      </c>
      <c r="J15" s="250">
        <v>85</v>
      </c>
      <c r="K15" s="252">
        <v>119</v>
      </c>
      <c r="L15" s="1291">
        <v>204</v>
      </c>
    </row>
    <row r="16" spans="1:12" s="286" customFormat="1" ht="13.5" thickBot="1">
      <c r="A16" s="88"/>
      <c r="B16" s="1058"/>
      <c r="C16" s="1058"/>
      <c r="D16" s="287"/>
      <c r="E16" s="999" t="s">
        <v>367</v>
      </c>
      <c r="F16" s="290">
        <v>600</v>
      </c>
      <c r="G16" s="1923">
        <v>29</v>
      </c>
      <c r="H16" s="288">
        <v>173</v>
      </c>
      <c r="I16" s="1932">
        <v>34</v>
      </c>
      <c r="J16" s="288">
        <v>191</v>
      </c>
      <c r="K16" s="289">
        <v>620</v>
      </c>
      <c r="L16" s="1939">
        <v>811</v>
      </c>
    </row>
    <row r="17" spans="1:12" s="286" customFormat="1">
      <c r="A17" s="88"/>
      <c r="B17" s="1057" t="s">
        <v>332</v>
      </c>
      <c r="C17" s="1057" t="s">
        <v>354</v>
      </c>
      <c r="D17" s="282" t="s">
        <v>333</v>
      </c>
      <c r="E17" s="998" t="s">
        <v>818</v>
      </c>
      <c r="F17" s="285">
        <v>558</v>
      </c>
      <c r="G17" s="1921">
        <v>14</v>
      </c>
      <c r="H17" s="283">
        <v>153</v>
      </c>
      <c r="I17" s="1930">
        <v>15</v>
      </c>
      <c r="J17" s="283">
        <v>150</v>
      </c>
      <c r="K17" s="284">
        <v>542</v>
      </c>
      <c r="L17" s="1938">
        <v>692</v>
      </c>
    </row>
    <row r="18" spans="1:12" s="286" customFormat="1">
      <c r="A18" s="88"/>
      <c r="B18" s="293"/>
      <c r="C18" s="293"/>
      <c r="D18" s="212"/>
      <c r="E18" s="987" t="s">
        <v>819</v>
      </c>
      <c r="F18" s="253">
        <v>324</v>
      </c>
      <c r="G18" s="1922">
        <v>15</v>
      </c>
      <c r="H18" s="250">
        <v>100</v>
      </c>
      <c r="I18" s="1931">
        <v>15</v>
      </c>
      <c r="J18" s="250">
        <v>93</v>
      </c>
      <c r="K18" s="252">
        <v>335</v>
      </c>
      <c r="L18" s="1291">
        <v>428</v>
      </c>
    </row>
    <row r="19" spans="1:12" s="286" customFormat="1" ht="13.5" thickBot="1">
      <c r="A19" s="88"/>
      <c r="B19" s="1058"/>
      <c r="C19" s="1058"/>
      <c r="D19" s="287"/>
      <c r="E19" s="999" t="s">
        <v>367</v>
      </c>
      <c r="F19" s="290">
        <v>882</v>
      </c>
      <c r="G19" s="1923">
        <v>29</v>
      </c>
      <c r="H19" s="288">
        <v>253</v>
      </c>
      <c r="I19" s="1932">
        <v>30</v>
      </c>
      <c r="J19" s="288">
        <v>243</v>
      </c>
      <c r="K19" s="289">
        <v>877</v>
      </c>
      <c r="L19" s="1939">
        <v>1120</v>
      </c>
    </row>
    <row r="20" spans="1:12" s="286" customFormat="1">
      <c r="A20" s="88"/>
      <c r="B20" s="1057" t="s">
        <v>334</v>
      </c>
      <c r="C20" s="1057" t="s">
        <v>354</v>
      </c>
      <c r="D20" s="282" t="s">
        <v>335</v>
      </c>
      <c r="E20" s="998" t="s">
        <v>818</v>
      </c>
      <c r="F20" s="285">
        <v>120</v>
      </c>
      <c r="G20" s="1921">
        <v>4</v>
      </c>
      <c r="H20" s="283">
        <v>32</v>
      </c>
      <c r="I20" s="1930">
        <v>4</v>
      </c>
      <c r="J20" s="283">
        <v>32</v>
      </c>
      <c r="K20" s="284">
        <v>123</v>
      </c>
      <c r="L20" s="1938">
        <v>155</v>
      </c>
    </row>
    <row r="21" spans="1:12" s="286" customFormat="1">
      <c r="A21" s="88"/>
      <c r="B21" s="293"/>
      <c r="C21" s="293"/>
      <c r="D21" s="212"/>
      <c r="E21" s="987" t="s">
        <v>819</v>
      </c>
      <c r="F21" s="253">
        <v>34</v>
      </c>
      <c r="G21" s="1922">
        <v>3</v>
      </c>
      <c r="H21" s="250">
        <v>20</v>
      </c>
      <c r="I21" s="1931">
        <v>3</v>
      </c>
      <c r="J21" s="250">
        <v>20</v>
      </c>
      <c r="K21" s="252">
        <v>37</v>
      </c>
      <c r="L21" s="1291">
        <v>57</v>
      </c>
    </row>
    <row r="22" spans="1:12" s="286" customFormat="1">
      <c r="A22" s="88"/>
      <c r="B22" s="1020"/>
      <c r="C22" s="1020"/>
      <c r="D22" s="83"/>
      <c r="E22" s="988" t="s">
        <v>367</v>
      </c>
      <c r="F22" s="741">
        <v>154</v>
      </c>
      <c r="G22" s="1925">
        <v>7</v>
      </c>
      <c r="H22" s="739">
        <v>52</v>
      </c>
      <c r="I22" s="1934">
        <v>7</v>
      </c>
      <c r="J22" s="739">
        <v>52</v>
      </c>
      <c r="K22" s="740">
        <v>160</v>
      </c>
      <c r="L22" s="1294">
        <v>212</v>
      </c>
    </row>
    <row r="23" spans="1:12" ht="12.75" customHeight="1">
      <c r="A23" s="117"/>
      <c r="B23" s="2114" t="s">
        <v>88</v>
      </c>
      <c r="C23" s="2115"/>
      <c r="D23" s="2115"/>
      <c r="E23" s="996" t="s">
        <v>818</v>
      </c>
      <c r="F23" s="997">
        <f t="shared" ref="F23:L24" si="0">SUM(F20,F17,F14,F10,F7)</f>
        <v>1620</v>
      </c>
      <c r="G23" s="1480">
        <f t="shared" si="0"/>
        <v>47</v>
      </c>
      <c r="H23" s="695">
        <f t="shared" si="0"/>
        <v>461</v>
      </c>
      <c r="I23" s="1404">
        <f t="shared" si="0"/>
        <v>49</v>
      </c>
      <c r="J23" s="695">
        <f t="shared" si="0"/>
        <v>466</v>
      </c>
      <c r="K23" s="695">
        <f t="shared" si="0"/>
        <v>1564</v>
      </c>
      <c r="L23" s="1480">
        <f t="shared" si="0"/>
        <v>2030</v>
      </c>
    </row>
    <row r="24" spans="1:12">
      <c r="A24" s="292"/>
      <c r="B24" s="2114"/>
      <c r="C24" s="2115"/>
      <c r="D24" s="2115"/>
      <c r="E24" s="996" t="s">
        <v>819</v>
      </c>
      <c r="F24" s="997">
        <f t="shared" si="0"/>
        <v>1039</v>
      </c>
      <c r="G24" s="1480">
        <f t="shared" si="0"/>
        <v>79</v>
      </c>
      <c r="H24" s="695">
        <f t="shared" si="0"/>
        <v>437</v>
      </c>
      <c r="I24" s="1404">
        <f t="shared" si="0"/>
        <v>85</v>
      </c>
      <c r="J24" s="695">
        <f t="shared" si="0"/>
        <v>447</v>
      </c>
      <c r="K24" s="695">
        <f t="shared" si="0"/>
        <v>1030</v>
      </c>
      <c r="L24" s="1480">
        <f t="shared" si="0"/>
        <v>1477</v>
      </c>
    </row>
    <row r="25" spans="1:12">
      <c r="A25" s="292"/>
      <c r="B25" s="2114"/>
      <c r="C25" s="2115"/>
      <c r="D25" s="2115"/>
      <c r="E25" s="996" t="s">
        <v>86</v>
      </c>
      <c r="F25" s="997">
        <f>SUM(F12)</f>
        <v>81</v>
      </c>
      <c r="G25" s="997">
        <f t="shared" ref="G25:L25" si="1">SUM(G12)</f>
        <v>1</v>
      </c>
      <c r="H25" s="997">
        <f t="shared" si="1"/>
        <v>15</v>
      </c>
      <c r="I25" s="997">
        <f t="shared" si="1"/>
        <v>1</v>
      </c>
      <c r="J25" s="997">
        <f t="shared" si="1"/>
        <v>17</v>
      </c>
      <c r="K25" s="997">
        <f t="shared" si="1"/>
        <v>103</v>
      </c>
      <c r="L25" s="997">
        <f t="shared" si="1"/>
        <v>120</v>
      </c>
    </row>
    <row r="26" spans="1:12">
      <c r="A26" s="292"/>
      <c r="B26" s="2114"/>
      <c r="C26" s="2115"/>
      <c r="D26" s="2115"/>
      <c r="E26" s="996" t="s">
        <v>348</v>
      </c>
      <c r="F26" s="997">
        <f>SUM(F23:F25)</f>
        <v>2740</v>
      </c>
      <c r="G26" s="1480">
        <f t="shared" ref="G26:L26" si="2">SUM(G23:G25)</f>
        <v>127</v>
      </c>
      <c r="H26" s="695">
        <f t="shared" si="2"/>
        <v>913</v>
      </c>
      <c r="I26" s="1404">
        <f t="shared" si="2"/>
        <v>135</v>
      </c>
      <c r="J26" s="695">
        <f t="shared" si="2"/>
        <v>930</v>
      </c>
      <c r="K26" s="695">
        <f t="shared" si="2"/>
        <v>2697</v>
      </c>
      <c r="L26" s="1480">
        <f t="shared" si="2"/>
        <v>3627</v>
      </c>
    </row>
    <row r="27" spans="1:12" ht="24.95" customHeight="1" thickBot="1">
      <c r="A27" s="292"/>
      <c r="B27" s="1060" t="s">
        <v>349</v>
      </c>
      <c r="C27" s="1060"/>
      <c r="D27" s="278"/>
      <c r="E27" s="995"/>
      <c r="F27" s="272"/>
      <c r="G27" s="1295"/>
      <c r="H27" s="272"/>
      <c r="I27" s="1929"/>
      <c r="J27" s="272"/>
      <c r="K27" s="272"/>
      <c r="L27" s="1295"/>
    </row>
    <row r="28" spans="1:12" s="286" customFormat="1">
      <c r="A28" s="117"/>
      <c r="B28" s="1021" t="s">
        <v>336</v>
      </c>
      <c r="C28" s="1057" t="s">
        <v>354</v>
      </c>
      <c r="D28" s="214" t="s">
        <v>337</v>
      </c>
      <c r="E28" s="990" t="s">
        <v>818</v>
      </c>
      <c r="F28" s="245">
        <v>2</v>
      </c>
      <c r="G28" s="1926">
        <v>0</v>
      </c>
      <c r="H28" s="245">
        <v>1</v>
      </c>
      <c r="I28" s="1935">
        <v>0</v>
      </c>
      <c r="J28" s="245">
        <v>1</v>
      </c>
      <c r="K28" s="247">
        <v>1</v>
      </c>
      <c r="L28" s="1289">
        <v>2</v>
      </c>
    </row>
    <row r="29" spans="1:12" s="294" customFormat="1" ht="13.5" thickBot="1">
      <c r="A29" s="295"/>
      <c r="B29" s="1022"/>
      <c r="C29" s="1022"/>
      <c r="D29" s="296"/>
      <c r="E29" s="989" t="s">
        <v>367</v>
      </c>
      <c r="F29" s="255">
        <v>2</v>
      </c>
      <c r="G29" s="1927">
        <v>0</v>
      </c>
      <c r="H29" s="255">
        <v>1</v>
      </c>
      <c r="I29" s="1936">
        <v>0</v>
      </c>
      <c r="J29" s="255">
        <v>1</v>
      </c>
      <c r="K29" s="257">
        <v>1</v>
      </c>
      <c r="L29" s="1292">
        <v>2</v>
      </c>
    </row>
    <row r="30" spans="1:12" s="294" customFormat="1">
      <c r="A30" s="295"/>
      <c r="B30" s="1021" t="s">
        <v>338</v>
      </c>
      <c r="C30" s="1057" t="s">
        <v>354</v>
      </c>
      <c r="D30" s="214" t="s">
        <v>793</v>
      </c>
      <c r="E30" s="990" t="s">
        <v>818</v>
      </c>
      <c r="F30" s="245">
        <v>5</v>
      </c>
      <c r="G30" s="1926">
        <v>0</v>
      </c>
      <c r="H30" s="245">
        <v>4</v>
      </c>
      <c r="I30" s="1935">
        <v>0</v>
      </c>
      <c r="J30" s="245">
        <v>4</v>
      </c>
      <c r="K30" s="247">
        <v>1</v>
      </c>
      <c r="L30" s="1289">
        <v>5</v>
      </c>
    </row>
    <row r="31" spans="1:12" s="294" customFormat="1">
      <c r="A31" s="199"/>
      <c r="B31" s="293"/>
      <c r="C31" s="293"/>
      <c r="D31" s="293"/>
      <c r="E31" s="987" t="s">
        <v>819</v>
      </c>
      <c r="F31" s="250">
        <v>2</v>
      </c>
      <c r="G31" s="1922">
        <v>1</v>
      </c>
      <c r="H31" s="250">
        <v>2</v>
      </c>
      <c r="I31" s="1931">
        <v>1</v>
      </c>
      <c r="J31" s="250">
        <v>1</v>
      </c>
      <c r="K31" s="252">
        <v>0</v>
      </c>
      <c r="L31" s="1291">
        <v>1</v>
      </c>
    </row>
    <row r="32" spans="1:12" s="294" customFormat="1" ht="13.5" thickBot="1">
      <c r="A32" s="295"/>
      <c r="B32" s="1022"/>
      <c r="C32" s="1022"/>
      <c r="D32" s="296"/>
      <c r="E32" s="989" t="s">
        <v>367</v>
      </c>
      <c r="F32" s="255">
        <v>7</v>
      </c>
      <c r="G32" s="1927">
        <v>1</v>
      </c>
      <c r="H32" s="255">
        <v>6</v>
      </c>
      <c r="I32" s="1936">
        <v>1</v>
      </c>
      <c r="J32" s="255">
        <v>5</v>
      </c>
      <c r="K32" s="257">
        <v>1</v>
      </c>
      <c r="L32" s="1292">
        <v>6</v>
      </c>
    </row>
    <row r="33" spans="1:12" s="294" customFormat="1">
      <c r="A33" s="295"/>
      <c r="B33" s="1021" t="s">
        <v>339</v>
      </c>
      <c r="C33" s="1057" t="s">
        <v>354</v>
      </c>
      <c r="D33" s="214" t="s">
        <v>340</v>
      </c>
      <c r="E33" s="990" t="s">
        <v>818</v>
      </c>
      <c r="F33" s="245">
        <v>25</v>
      </c>
      <c r="G33" s="1926">
        <v>5</v>
      </c>
      <c r="H33" s="245">
        <v>18</v>
      </c>
      <c r="I33" s="1935">
        <v>5</v>
      </c>
      <c r="J33" s="245">
        <v>17</v>
      </c>
      <c r="K33" s="247">
        <v>10</v>
      </c>
      <c r="L33" s="1289">
        <v>27</v>
      </c>
    </row>
    <row r="34" spans="1:12" s="294" customFormat="1">
      <c r="A34" s="199"/>
      <c r="B34" s="293"/>
      <c r="C34" s="293"/>
      <c r="D34" s="293"/>
      <c r="E34" s="987" t="s">
        <v>819</v>
      </c>
      <c r="F34" s="250">
        <v>5</v>
      </c>
      <c r="G34" s="1922">
        <v>2</v>
      </c>
      <c r="H34" s="250">
        <v>5</v>
      </c>
      <c r="I34" s="1931">
        <v>2</v>
      </c>
      <c r="J34" s="250">
        <v>5</v>
      </c>
      <c r="K34" s="252">
        <v>1</v>
      </c>
      <c r="L34" s="1291">
        <v>6</v>
      </c>
    </row>
    <row r="35" spans="1:12" s="294" customFormat="1" ht="13.5" thickBot="1">
      <c r="A35" s="295"/>
      <c r="B35" s="1022"/>
      <c r="C35" s="1022"/>
      <c r="D35" s="296"/>
      <c r="E35" s="989" t="s">
        <v>367</v>
      </c>
      <c r="F35" s="255">
        <v>30</v>
      </c>
      <c r="G35" s="1927">
        <v>7</v>
      </c>
      <c r="H35" s="255">
        <v>23</v>
      </c>
      <c r="I35" s="1936">
        <v>7</v>
      </c>
      <c r="J35" s="255">
        <v>22</v>
      </c>
      <c r="K35" s="257">
        <v>11</v>
      </c>
      <c r="L35" s="1292">
        <v>33</v>
      </c>
    </row>
    <row r="36" spans="1:12" s="294" customFormat="1">
      <c r="A36" s="295"/>
      <c r="B36" s="1021" t="s">
        <v>341</v>
      </c>
      <c r="C36" s="1057" t="s">
        <v>354</v>
      </c>
      <c r="D36" s="214" t="s">
        <v>342</v>
      </c>
      <c r="E36" s="990" t="s">
        <v>818</v>
      </c>
      <c r="F36" s="245">
        <v>7</v>
      </c>
      <c r="G36" s="1926">
        <v>2</v>
      </c>
      <c r="H36" s="245">
        <v>4</v>
      </c>
      <c r="I36" s="1935">
        <v>2</v>
      </c>
      <c r="J36" s="245">
        <v>5</v>
      </c>
      <c r="K36" s="247">
        <v>3</v>
      </c>
      <c r="L36" s="1289">
        <v>8</v>
      </c>
    </row>
    <row r="37" spans="1:12" s="294" customFormat="1">
      <c r="A37" s="199"/>
      <c r="B37" s="293"/>
      <c r="C37" s="293"/>
      <c r="D37" s="293"/>
      <c r="E37" s="987" t="s">
        <v>819</v>
      </c>
      <c r="F37" s="250">
        <v>3</v>
      </c>
      <c r="G37" s="1922">
        <v>1</v>
      </c>
      <c r="H37" s="250">
        <v>3</v>
      </c>
      <c r="I37" s="1931">
        <v>1</v>
      </c>
      <c r="J37" s="250">
        <v>2</v>
      </c>
      <c r="K37" s="252">
        <v>0</v>
      </c>
      <c r="L37" s="1291">
        <v>2</v>
      </c>
    </row>
    <row r="38" spans="1:12" s="294" customFormat="1" ht="13.5" thickBot="1">
      <c r="A38" s="295"/>
      <c r="B38" s="1022"/>
      <c r="C38" s="1022"/>
      <c r="D38" s="296"/>
      <c r="E38" s="989" t="s">
        <v>367</v>
      </c>
      <c r="F38" s="255">
        <v>10</v>
      </c>
      <c r="G38" s="1927">
        <v>3</v>
      </c>
      <c r="H38" s="255">
        <v>7</v>
      </c>
      <c r="I38" s="1936">
        <v>3</v>
      </c>
      <c r="J38" s="255">
        <v>7</v>
      </c>
      <c r="K38" s="257">
        <v>3</v>
      </c>
      <c r="L38" s="1292">
        <v>10</v>
      </c>
    </row>
    <row r="39" spans="1:12" s="294" customFormat="1">
      <c r="A39" s="199"/>
      <c r="B39" s="1021" t="s">
        <v>343</v>
      </c>
      <c r="C39" s="1057" t="s">
        <v>354</v>
      </c>
      <c r="D39" s="214" t="s">
        <v>626</v>
      </c>
      <c r="E39" s="990" t="s">
        <v>818</v>
      </c>
      <c r="F39" s="245">
        <v>84</v>
      </c>
      <c r="G39" s="1926">
        <v>14</v>
      </c>
      <c r="H39" s="245">
        <v>75</v>
      </c>
      <c r="I39" s="1935">
        <v>14</v>
      </c>
      <c r="J39" s="245">
        <v>71</v>
      </c>
      <c r="K39" s="247">
        <v>28</v>
      </c>
      <c r="L39" s="1289">
        <v>99</v>
      </c>
    </row>
    <row r="40" spans="1:12" s="294" customFormat="1">
      <c r="A40" s="199"/>
      <c r="B40" s="293"/>
      <c r="C40" s="293"/>
      <c r="D40" s="293"/>
      <c r="E40" s="987" t="s">
        <v>819</v>
      </c>
      <c r="F40" s="250">
        <v>86</v>
      </c>
      <c r="G40" s="1922">
        <v>20</v>
      </c>
      <c r="H40" s="250">
        <v>71</v>
      </c>
      <c r="I40" s="1931">
        <v>20</v>
      </c>
      <c r="J40" s="250">
        <v>58</v>
      </c>
      <c r="K40" s="252">
        <v>38</v>
      </c>
      <c r="L40" s="1291">
        <v>96</v>
      </c>
    </row>
    <row r="41" spans="1:12" s="294" customFormat="1" ht="13.5" thickBot="1">
      <c r="A41" s="199"/>
      <c r="B41" s="1022"/>
      <c r="C41" s="1022"/>
      <c r="D41" s="296"/>
      <c r="E41" s="989" t="s">
        <v>367</v>
      </c>
      <c r="F41" s="255">
        <v>170</v>
      </c>
      <c r="G41" s="1927">
        <v>34</v>
      </c>
      <c r="H41" s="255">
        <v>146</v>
      </c>
      <c r="I41" s="1936">
        <v>34</v>
      </c>
      <c r="J41" s="255">
        <v>129</v>
      </c>
      <c r="K41" s="257">
        <v>66</v>
      </c>
      <c r="L41" s="1292">
        <v>195</v>
      </c>
    </row>
    <row r="42" spans="1:12" s="294" customFormat="1">
      <c r="A42" s="199"/>
      <c r="B42" s="1021" t="s">
        <v>344</v>
      </c>
      <c r="C42" s="1057" t="s">
        <v>354</v>
      </c>
      <c r="D42" s="214" t="s">
        <v>345</v>
      </c>
      <c r="E42" s="990" t="s">
        <v>818</v>
      </c>
      <c r="F42" s="245">
        <v>105</v>
      </c>
      <c r="G42" s="1926">
        <v>11</v>
      </c>
      <c r="H42" s="245">
        <v>42</v>
      </c>
      <c r="I42" s="1935">
        <v>11</v>
      </c>
      <c r="J42" s="245">
        <v>36</v>
      </c>
      <c r="K42" s="247">
        <v>95</v>
      </c>
      <c r="L42" s="1289">
        <v>131</v>
      </c>
    </row>
    <row r="43" spans="1:12" s="294" customFormat="1">
      <c r="A43" s="199"/>
      <c r="B43" s="293"/>
      <c r="C43" s="293"/>
      <c r="D43" s="293"/>
      <c r="E43" s="987" t="s">
        <v>819</v>
      </c>
      <c r="F43" s="250">
        <v>100</v>
      </c>
      <c r="G43" s="1922">
        <v>31</v>
      </c>
      <c r="H43" s="250">
        <v>78</v>
      </c>
      <c r="I43" s="1931">
        <v>35</v>
      </c>
      <c r="J43" s="250">
        <v>82</v>
      </c>
      <c r="K43" s="252">
        <v>72</v>
      </c>
      <c r="L43" s="1291">
        <v>154</v>
      </c>
    </row>
    <row r="44" spans="1:12" s="294" customFormat="1">
      <c r="A44" s="297"/>
      <c r="B44" s="293"/>
      <c r="C44" s="293"/>
      <c r="D44" s="293"/>
      <c r="E44" s="1000" t="s">
        <v>86</v>
      </c>
      <c r="F44" s="794">
        <v>17</v>
      </c>
      <c r="G44" s="1924">
        <v>5</v>
      </c>
      <c r="H44" s="794">
        <v>12</v>
      </c>
      <c r="I44" s="1933">
        <v>5</v>
      </c>
      <c r="J44" s="794">
        <v>8</v>
      </c>
      <c r="K44" s="793">
        <v>34</v>
      </c>
      <c r="L44" s="1940">
        <v>42</v>
      </c>
    </row>
    <row r="45" spans="1:12" s="294" customFormat="1">
      <c r="A45" s="297"/>
      <c r="B45" s="1019"/>
      <c r="C45" s="1019"/>
      <c r="D45" s="792"/>
      <c r="E45" s="988" t="s">
        <v>367</v>
      </c>
      <c r="F45" s="739">
        <v>222</v>
      </c>
      <c r="G45" s="1925">
        <v>47</v>
      </c>
      <c r="H45" s="739">
        <v>132</v>
      </c>
      <c r="I45" s="1934">
        <v>51</v>
      </c>
      <c r="J45" s="739">
        <v>126</v>
      </c>
      <c r="K45" s="740">
        <v>201</v>
      </c>
      <c r="L45" s="1294">
        <v>327</v>
      </c>
    </row>
    <row r="46" spans="1:12" s="1221" customFormat="1" ht="12.75" customHeight="1">
      <c r="B46" s="2116" t="s">
        <v>639</v>
      </c>
      <c r="C46" s="2117"/>
      <c r="D46" s="2117"/>
      <c r="E46" s="1483" t="s">
        <v>818</v>
      </c>
      <c r="F46" s="1899">
        <f t="shared" ref="F46:L46" si="3">SUM(F28,F30,F33,F36,F39,F42)</f>
        <v>228</v>
      </c>
      <c r="G46" s="1899">
        <f t="shared" si="3"/>
        <v>32</v>
      </c>
      <c r="H46" s="1484">
        <f t="shared" si="3"/>
        <v>144</v>
      </c>
      <c r="I46" s="1404">
        <f t="shared" si="3"/>
        <v>32</v>
      </c>
      <c r="J46" s="1484">
        <f t="shared" si="3"/>
        <v>134</v>
      </c>
      <c r="K46" s="1484">
        <f t="shared" si="3"/>
        <v>138</v>
      </c>
      <c r="L46" s="1899">
        <f t="shared" si="3"/>
        <v>272</v>
      </c>
    </row>
    <row r="47" spans="1:12" s="1221" customFormat="1">
      <c r="A47" s="1482"/>
      <c r="B47" s="2118"/>
      <c r="C47" s="2119"/>
      <c r="D47" s="2119"/>
      <c r="E47" s="1479" t="s">
        <v>819</v>
      </c>
      <c r="F47" s="1480">
        <f>SUM(F43,F40,F37,F34,F31)</f>
        <v>196</v>
      </c>
      <c r="G47" s="1480">
        <f t="shared" ref="G47:L47" si="4">SUM(G43,G40,G37,G34,G31)</f>
        <v>55</v>
      </c>
      <c r="H47" s="1480">
        <f t="shared" si="4"/>
        <v>159</v>
      </c>
      <c r="I47" s="1480">
        <f t="shared" si="4"/>
        <v>59</v>
      </c>
      <c r="J47" s="1480">
        <f t="shared" si="4"/>
        <v>148</v>
      </c>
      <c r="K47" s="1480">
        <f t="shared" si="4"/>
        <v>111</v>
      </c>
      <c r="L47" s="1480">
        <f t="shared" si="4"/>
        <v>259</v>
      </c>
    </row>
    <row r="48" spans="1:12" s="1486" customFormat="1" ht="12.75" customHeight="1">
      <c r="B48" s="2118"/>
      <c r="C48" s="2119"/>
      <c r="D48" s="2119"/>
      <c r="E48" s="1479" t="s">
        <v>86</v>
      </c>
      <c r="F48" s="1480">
        <f>F44</f>
        <v>17</v>
      </c>
      <c r="G48" s="1480">
        <f t="shared" ref="G48:L48" si="5">G44</f>
        <v>5</v>
      </c>
      <c r="H48" s="695">
        <f t="shared" si="5"/>
        <v>12</v>
      </c>
      <c r="I48" s="1404">
        <f t="shared" si="5"/>
        <v>5</v>
      </c>
      <c r="J48" s="695">
        <f t="shared" si="5"/>
        <v>8</v>
      </c>
      <c r="K48" s="695">
        <f t="shared" si="5"/>
        <v>34</v>
      </c>
      <c r="L48" s="1480">
        <f t="shared" si="5"/>
        <v>42</v>
      </c>
    </row>
    <row r="49" spans="1:12" s="1221" customFormat="1">
      <c r="A49" s="1482"/>
      <c r="B49" s="2118"/>
      <c r="C49" s="2119"/>
      <c r="D49" s="2119"/>
      <c r="E49" s="1479" t="s">
        <v>348</v>
      </c>
      <c r="F49" s="1480">
        <f>SUM(F46:F48)</f>
        <v>441</v>
      </c>
      <c r="G49" s="1480">
        <f t="shared" ref="G49:L49" si="6">SUM(G46:G48)</f>
        <v>92</v>
      </c>
      <c r="H49" s="695">
        <f t="shared" si="6"/>
        <v>315</v>
      </c>
      <c r="I49" s="1404">
        <f t="shared" si="6"/>
        <v>96</v>
      </c>
      <c r="J49" s="695">
        <f t="shared" si="6"/>
        <v>290</v>
      </c>
      <c r="K49" s="695">
        <f t="shared" si="6"/>
        <v>283</v>
      </c>
      <c r="L49" s="1480">
        <f t="shared" si="6"/>
        <v>573</v>
      </c>
    </row>
    <row r="50" spans="1:12" s="1221" customFormat="1" ht="20.100000000000001" customHeight="1">
      <c r="A50" s="1482"/>
      <c r="B50" s="1487"/>
      <c r="C50" s="1487"/>
      <c r="D50" s="1488"/>
      <c r="E50" s="1489"/>
      <c r="F50" s="1490"/>
      <c r="G50" s="1928"/>
      <c r="H50" s="1491"/>
      <c r="I50" s="1937"/>
      <c r="J50" s="1491"/>
      <c r="K50" s="1491"/>
      <c r="L50" s="1928"/>
    </row>
    <row r="51" spans="1:12" s="1221" customFormat="1" ht="12.75" customHeight="1">
      <c r="A51" s="1488"/>
      <c r="B51" s="2118" t="s">
        <v>640</v>
      </c>
      <c r="C51" s="2119"/>
      <c r="D51" s="2119"/>
      <c r="E51" s="1479" t="s">
        <v>818</v>
      </c>
      <c r="F51" s="1480">
        <v>1848</v>
      </c>
      <c r="G51" s="1337">
        <v>79</v>
      </c>
      <c r="H51" s="1481">
        <v>605</v>
      </c>
      <c r="I51" s="1404">
        <v>81</v>
      </c>
      <c r="J51" s="695">
        <v>600</v>
      </c>
      <c r="K51" s="694">
        <v>1702</v>
      </c>
      <c r="L51" s="1337">
        <v>2302</v>
      </c>
    </row>
    <row r="52" spans="1:12" s="1221" customFormat="1">
      <c r="A52" s="1482"/>
      <c r="B52" s="2118"/>
      <c r="C52" s="2119"/>
      <c r="D52" s="2119"/>
      <c r="E52" s="1479" t="s">
        <v>819</v>
      </c>
      <c r="F52" s="1480">
        <v>1235</v>
      </c>
      <c r="G52" s="1337">
        <v>134</v>
      </c>
      <c r="H52" s="1481">
        <v>596</v>
      </c>
      <c r="I52" s="1404">
        <v>144</v>
      </c>
      <c r="J52" s="695">
        <v>595</v>
      </c>
      <c r="K52" s="694">
        <v>1141</v>
      </c>
      <c r="L52" s="1337">
        <v>1736</v>
      </c>
    </row>
    <row r="53" spans="1:12" s="1221" customFormat="1">
      <c r="A53" s="1482"/>
      <c r="B53" s="2118"/>
      <c r="C53" s="2119"/>
      <c r="D53" s="2119"/>
      <c r="E53" s="1479" t="s">
        <v>86</v>
      </c>
      <c r="F53" s="1480">
        <v>98</v>
      </c>
      <c r="G53" s="1337">
        <v>6</v>
      </c>
      <c r="H53" s="1481">
        <v>27</v>
      </c>
      <c r="I53" s="1404">
        <v>6</v>
      </c>
      <c r="J53" s="695">
        <v>25</v>
      </c>
      <c r="K53" s="694">
        <v>137</v>
      </c>
      <c r="L53" s="1337">
        <v>162</v>
      </c>
    </row>
    <row r="54" spans="1:12" s="1221" customFormat="1">
      <c r="A54" s="1482"/>
      <c r="B54" s="2118"/>
      <c r="C54" s="2119"/>
      <c r="D54" s="2119"/>
      <c r="E54" s="1479" t="s">
        <v>348</v>
      </c>
      <c r="F54" s="1480">
        <v>3181</v>
      </c>
      <c r="G54" s="1337">
        <v>219</v>
      </c>
      <c r="H54" s="1481">
        <v>1228</v>
      </c>
      <c r="I54" s="1404">
        <v>231</v>
      </c>
      <c r="J54" s="695">
        <v>1220</v>
      </c>
      <c r="K54" s="694">
        <v>2980</v>
      </c>
      <c r="L54" s="1337">
        <v>4200</v>
      </c>
    </row>
    <row r="55" spans="1:12" s="83" customFormat="1" ht="15" customHeight="1">
      <c r="B55" s="1055" t="s">
        <v>92</v>
      </c>
      <c r="C55" s="1023"/>
      <c r="D55" s="271"/>
      <c r="E55" s="994"/>
      <c r="F55" s="272"/>
      <c r="G55" s="1295"/>
      <c r="H55" s="272"/>
      <c r="I55" s="1295"/>
      <c r="J55" s="272"/>
      <c r="K55" s="273"/>
      <c r="L55" s="1301"/>
    </row>
    <row r="58" spans="1:12" hidden="1"/>
    <row r="59" spans="1:12" hidden="1"/>
    <row r="60" spans="1:12" hidden="1"/>
    <row r="61" spans="1:12" hidden="1"/>
    <row r="62" spans="1:12" hidden="1"/>
    <row r="63" spans="1:12" hidden="1"/>
    <row r="64" spans="1:12" hidden="1"/>
    <row r="65" hidden="1"/>
    <row r="66" hidden="1"/>
    <row r="67" hidden="1"/>
    <row r="68" hidden="1"/>
    <row r="69" hidden="1"/>
    <row r="70" hidden="1"/>
    <row r="71" hidden="1"/>
    <row r="72" hidden="1"/>
    <row r="73" hidden="1"/>
    <row r="74" hidden="1"/>
    <row r="75" hidden="1"/>
    <row r="76" hidden="1"/>
    <row r="77" hidden="1"/>
    <row r="78" hidden="1"/>
    <row r="79" hidden="1"/>
  </sheetData>
  <mergeCells count="3">
    <mergeCell ref="B23:D26"/>
    <mergeCell ref="B46:D49"/>
    <mergeCell ref="B51:D54"/>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D19:D22 D47:D50 D46 D52:D57 D51 D23:D28 D7:D9 D11 D31:D44 B30:B44 B7:B11 B23:B28 B52:B57 B47:B50 B19:B22 B13:B18 D13:D18 D29 B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1"/>
  <sheetViews>
    <sheetView showGridLines="0" topLeftCell="A22" zoomScaleNormal="100" workbookViewId="0">
      <selection activeCell="B39" sqref="B39"/>
    </sheetView>
  </sheetViews>
  <sheetFormatPr baseColWidth="10" defaultColWidth="10.7109375" defaultRowHeight="12.75"/>
  <sheetData>
    <row r="1" spans="1:7">
      <c r="A1" s="1"/>
      <c r="B1" s="1"/>
      <c r="C1" s="1"/>
      <c r="D1" s="1"/>
      <c r="E1" s="1"/>
      <c r="F1" s="1"/>
      <c r="G1" s="1"/>
    </row>
  </sheetData>
  <pageMargins left="0.7" right="0.7" top="0.75" bottom="0.75" header="0.51180555555555496" footer="0.51180555555555496"/>
  <pageSetup paperSize="9"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M75"/>
  <sheetViews>
    <sheetView showGridLines="0" topLeftCell="B1" zoomScaleNormal="100" workbookViewId="0">
      <pane ySplit="5" topLeftCell="A6" activePane="bottomLeft" state="frozen"/>
      <selection activeCell="E58" sqref="E58"/>
      <selection pane="bottomLeft" activeCell="F7" sqref="F7:L71"/>
    </sheetView>
  </sheetViews>
  <sheetFormatPr baseColWidth="10" defaultColWidth="9.140625" defaultRowHeight="12.75"/>
  <cols>
    <col min="1" max="1" width="1.7109375" customWidth="1"/>
    <col min="2" max="2" width="2.7109375" style="281" customWidth="1"/>
    <col min="3" max="3" width="0.85546875" style="281" customWidth="1"/>
    <col min="4" max="4" width="24.7109375" customWidth="1"/>
    <col min="5" max="5" width="14.7109375" customWidth="1"/>
    <col min="6" max="7" width="9.7109375" style="1296" customWidth="1"/>
    <col min="8" max="8" width="9.7109375" style="148" customWidth="1"/>
    <col min="9" max="9" width="9.7109375" style="1311" customWidth="1"/>
    <col min="10" max="11" width="9.7109375" style="148" customWidth="1"/>
    <col min="12" max="12" width="9.7109375" style="1296" customWidth="1"/>
  </cols>
  <sheetData>
    <row r="1" spans="1:13" s="870" customFormat="1" ht="20.100000000000001" customHeight="1">
      <c r="A1" s="1316"/>
      <c r="B1" s="1318" t="s">
        <v>869</v>
      </c>
      <c r="C1" s="1319"/>
      <c r="D1" s="1317"/>
      <c r="E1" s="1317"/>
      <c r="F1" s="1282"/>
      <c r="G1" s="1282"/>
      <c r="H1" s="1282"/>
      <c r="I1" s="1302"/>
      <c r="J1" s="1282"/>
      <c r="K1" s="1282"/>
      <c r="L1" s="1282"/>
      <c r="M1" s="869"/>
    </row>
    <row r="2" spans="1:13" ht="20.100000000000001" customHeight="1">
      <c r="A2" s="88"/>
      <c r="B2" s="945"/>
      <c r="C2" s="1007"/>
      <c r="D2" s="149"/>
      <c r="E2" s="149"/>
      <c r="F2" s="1283"/>
      <c r="G2" s="1283"/>
      <c r="H2" s="150"/>
      <c r="I2" s="1303"/>
      <c r="J2" s="150"/>
      <c r="K2" s="150"/>
      <c r="L2" s="1283"/>
    </row>
    <row r="3" spans="1:13" ht="20.100000000000001" customHeight="1">
      <c r="A3" s="88"/>
      <c r="B3" s="153" t="s">
        <v>991</v>
      </c>
      <c r="C3" s="1008"/>
      <c r="D3" s="201"/>
      <c r="E3" s="201"/>
      <c r="F3" s="1284"/>
      <c r="G3" s="1284"/>
      <c r="H3" s="237"/>
      <c r="I3" s="1304"/>
      <c r="J3" s="237"/>
      <c r="K3" s="237"/>
      <c r="L3" s="1284"/>
    </row>
    <row r="4" spans="1:13" s="635" customFormat="1" ht="20.100000000000001" customHeight="1">
      <c r="A4" s="1169"/>
      <c r="B4" s="299" t="s">
        <v>44</v>
      </c>
      <c r="C4" s="1171"/>
      <c r="D4" s="391"/>
      <c r="E4" s="391"/>
      <c r="F4" s="1285"/>
      <c r="G4" s="1285"/>
      <c r="H4" s="1170"/>
      <c r="I4" s="1305"/>
      <c r="J4" s="1170"/>
      <c r="K4" s="1170"/>
      <c r="L4" s="1285"/>
    </row>
    <row r="5" spans="1:13" s="82" customFormat="1" ht="50.1" customHeight="1">
      <c r="B5" s="239"/>
      <c r="C5" s="239"/>
      <c r="D5" s="239"/>
      <c r="E5" s="239"/>
      <c r="F5" s="1286" t="s">
        <v>78</v>
      </c>
      <c r="G5" s="1287" t="s">
        <v>79</v>
      </c>
      <c r="H5" s="185" t="s">
        <v>80</v>
      </c>
      <c r="I5" s="1306" t="s">
        <v>81</v>
      </c>
      <c r="J5" s="187" t="s">
        <v>82</v>
      </c>
      <c r="K5" s="188" t="s">
        <v>83</v>
      </c>
      <c r="L5" s="1297" t="s">
        <v>84</v>
      </c>
    </row>
    <row r="6" spans="1:13" s="88" customFormat="1" ht="4.5" customHeight="1">
      <c r="B6" s="1009"/>
      <c r="C6" s="1009"/>
      <c r="D6" s="203"/>
      <c r="E6" s="992"/>
      <c r="F6" s="1288"/>
      <c r="G6" s="1288"/>
      <c r="H6" s="301"/>
      <c r="I6" s="1307"/>
      <c r="J6" s="301"/>
      <c r="K6" s="301"/>
      <c r="L6" s="1288"/>
    </row>
    <row r="7" spans="1:13" s="88" customFormat="1">
      <c r="B7" s="926" t="s">
        <v>134</v>
      </c>
      <c r="C7" s="926" t="s">
        <v>354</v>
      </c>
      <c r="D7" s="214" t="s">
        <v>135</v>
      </c>
      <c r="E7" s="990" t="s">
        <v>93</v>
      </c>
      <c r="F7" s="1289">
        <v>325</v>
      </c>
      <c r="G7" s="1290">
        <v>37</v>
      </c>
      <c r="H7" s="217">
        <v>189</v>
      </c>
      <c r="I7" s="1308">
        <v>40</v>
      </c>
      <c r="J7" s="217">
        <v>186</v>
      </c>
      <c r="K7" s="219">
        <v>237</v>
      </c>
      <c r="L7" s="1298">
        <v>423</v>
      </c>
    </row>
    <row r="8" spans="1:13" s="88" customFormat="1">
      <c r="B8" s="1011"/>
      <c r="C8" s="1011"/>
      <c r="D8" s="212"/>
      <c r="E8" s="987" t="s">
        <v>95</v>
      </c>
      <c r="F8" s="1291">
        <v>7</v>
      </c>
      <c r="G8" s="1278">
        <v>0</v>
      </c>
      <c r="H8" s="95">
        <v>2</v>
      </c>
      <c r="I8" s="1274">
        <v>0</v>
      </c>
      <c r="J8" s="95">
        <v>3</v>
      </c>
      <c r="K8" s="142">
        <v>8</v>
      </c>
      <c r="L8" s="1276">
        <v>11</v>
      </c>
    </row>
    <row r="9" spans="1:13" s="88" customFormat="1">
      <c r="B9" s="1011"/>
      <c r="C9" s="1011"/>
      <c r="D9" s="212"/>
      <c r="E9" s="987" t="s">
        <v>97</v>
      </c>
      <c r="F9" s="1291">
        <v>50</v>
      </c>
      <c r="G9" s="1278">
        <v>1</v>
      </c>
      <c r="H9" s="95">
        <v>20</v>
      </c>
      <c r="I9" s="1274">
        <v>1</v>
      </c>
      <c r="J9" s="95">
        <v>20</v>
      </c>
      <c r="K9" s="142">
        <v>52</v>
      </c>
      <c r="L9" s="1276">
        <v>72</v>
      </c>
    </row>
    <row r="10" spans="1:13" s="88" customFormat="1">
      <c r="B10" s="928"/>
      <c r="C10" s="928"/>
      <c r="D10" s="222"/>
      <c r="E10" s="989" t="s">
        <v>367</v>
      </c>
      <c r="F10" s="1292">
        <v>382</v>
      </c>
      <c r="G10" s="1293">
        <v>38</v>
      </c>
      <c r="H10" s="225">
        <v>211</v>
      </c>
      <c r="I10" s="1309">
        <v>41</v>
      </c>
      <c r="J10" s="225">
        <v>209</v>
      </c>
      <c r="K10" s="227">
        <v>297</v>
      </c>
      <c r="L10" s="1299">
        <v>506</v>
      </c>
    </row>
    <row r="11" spans="1:13" s="88" customFormat="1">
      <c r="B11" s="926" t="s">
        <v>136</v>
      </c>
      <c r="C11" s="926" t="s">
        <v>354</v>
      </c>
      <c r="D11" s="214" t="s">
        <v>137</v>
      </c>
      <c r="E11" s="990" t="s">
        <v>93</v>
      </c>
      <c r="F11" s="1289">
        <v>191</v>
      </c>
      <c r="G11" s="1290">
        <v>26</v>
      </c>
      <c r="H11" s="217">
        <v>124</v>
      </c>
      <c r="I11" s="1308">
        <v>27</v>
      </c>
      <c r="J11" s="217">
        <v>126</v>
      </c>
      <c r="K11" s="219">
        <v>125</v>
      </c>
      <c r="L11" s="1298">
        <v>251</v>
      </c>
    </row>
    <row r="12" spans="1:13" s="88" customFormat="1">
      <c r="B12" s="1011"/>
      <c r="C12" s="1011"/>
      <c r="D12" s="212"/>
      <c r="E12" s="987" t="s">
        <v>97</v>
      </c>
      <c r="F12" s="1291">
        <v>62</v>
      </c>
      <c r="G12" s="1278">
        <v>3</v>
      </c>
      <c r="H12" s="95">
        <v>28</v>
      </c>
      <c r="I12" s="1274">
        <v>3</v>
      </c>
      <c r="J12" s="95">
        <v>25</v>
      </c>
      <c r="K12" s="142">
        <v>48</v>
      </c>
      <c r="L12" s="1276">
        <v>73</v>
      </c>
    </row>
    <row r="13" spans="1:13" s="88" customFormat="1">
      <c r="B13" s="928"/>
      <c r="C13" s="928"/>
      <c r="D13" s="222"/>
      <c r="E13" s="989" t="s">
        <v>367</v>
      </c>
      <c r="F13" s="1292">
        <v>253</v>
      </c>
      <c r="G13" s="1293">
        <v>29</v>
      </c>
      <c r="H13" s="225">
        <v>152</v>
      </c>
      <c r="I13" s="1309">
        <v>30</v>
      </c>
      <c r="J13" s="225">
        <v>151</v>
      </c>
      <c r="K13" s="227">
        <v>173</v>
      </c>
      <c r="L13" s="1299">
        <v>324</v>
      </c>
    </row>
    <row r="14" spans="1:13" s="88" customFormat="1">
      <c r="B14" s="926" t="s">
        <v>138</v>
      </c>
      <c r="C14" s="926" t="s">
        <v>354</v>
      </c>
      <c r="D14" s="214" t="s">
        <v>139</v>
      </c>
      <c r="E14" s="990" t="s">
        <v>93</v>
      </c>
      <c r="F14" s="1289">
        <v>173</v>
      </c>
      <c r="G14" s="1290">
        <v>16</v>
      </c>
      <c r="H14" s="217">
        <v>111</v>
      </c>
      <c r="I14" s="1308">
        <v>17</v>
      </c>
      <c r="J14" s="217">
        <v>109</v>
      </c>
      <c r="K14" s="219">
        <v>113</v>
      </c>
      <c r="L14" s="1298">
        <v>222</v>
      </c>
    </row>
    <row r="15" spans="1:13" s="88" customFormat="1">
      <c r="B15" s="1011"/>
      <c r="C15" s="1011"/>
      <c r="D15" s="212"/>
      <c r="E15" s="987" t="s">
        <v>97</v>
      </c>
      <c r="F15" s="1291">
        <v>62</v>
      </c>
      <c r="G15" s="1278">
        <v>3</v>
      </c>
      <c r="H15" s="95">
        <v>42</v>
      </c>
      <c r="I15" s="1274">
        <v>3</v>
      </c>
      <c r="J15" s="95">
        <v>44</v>
      </c>
      <c r="K15" s="142">
        <v>34</v>
      </c>
      <c r="L15" s="1276">
        <v>78</v>
      </c>
    </row>
    <row r="16" spans="1:13" s="88" customFormat="1">
      <c r="B16" s="928"/>
      <c r="C16" s="928"/>
      <c r="D16" s="222"/>
      <c r="E16" s="989" t="s">
        <v>367</v>
      </c>
      <c r="F16" s="1292">
        <v>235</v>
      </c>
      <c r="G16" s="1293">
        <v>19</v>
      </c>
      <c r="H16" s="225">
        <v>153</v>
      </c>
      <c r="I16" s="1309">
        <v>20</v>
      </c>
      <c r="J16" s="225">
        <v>153</v>
      </c>
      <c r="K16" s="227">
        <v>147</v>
      </c>
      <c r="L16" s="1299">
        <v>300</v>
      </c>
    </row>
    <row r="17" spans="2:12" s="88" customFormat="1">
      <c r="B17" s="926" t="s">
        <v>140</v>
      </c>
      <c r="C17" s="926" t="s">
        <v>354</v>
      </c>
      <c r="D17" s="214" t="s">
        <v>141</v>
      </c>
      <c r="E17" s="990" t="s">
        <v>93</v>
      </c>
      <c r="F17" s="1289">
        <v>122</v>
      </c>
      <c r="G17" s="1290">
        <v>11</v>
      </c>
      <c r="H17" s="217">
        <v>92</v>
      </c>
      <c r="I17" s="1308">
        <v>13</v>
      </c>
      <c r="J17" s="217">
        <v>90</v>
      </c>
      <c r="K17" s="219">
        <v>53</v>
      </c>
      <c r="L17" s="1298">
        <v>143</v>
      </c>
    </row>
    <row r="18" spans="2:12" s="88" customFormat="1">
      <c r="B18" s="1011"/>
      <c r="C18" s="1011"/>
      <c r="D18" s="212"/>
      <c r="E18" s="987" t="s">
        <v>97</v>
      </c>
      <c r="F18" s="1291">
        <v>71</v>
      </c>
      <c r="G18" s="1278">
        <v>1</v>
      </c>
      <c r="H18" s="95">
        <v>22</v>
      </c>
      <c r="I18" s="1274">
        <v>1</v>
      </c>
      <c r="J18" s="95">
        <v>21</v>
      </c>
      <c r="K18" s="142">
        <v>63</v>
      </c>
      <c r="L18" s="1276">
        <v>84</v>
      </c>
    </row>
    <row r="19" spans="2:12" s="88" customFormat="1">
      <c r="B19" s="928"/>
      <c r="C19" s="928"/>
      <c r="D19" s="222"/>
      <c r="E19" s="989" t="s">
        <v>367</v>
      </c>
      <c r="F19" s="1292">
        <v>193</v>
      </c>
      <c r="G19" s="1293">
        <v>12</v>
      </c>
      <c r="H19" s="225">
        <v>114</v>
      </c>
      <c r="I19" s="1309">
        <v>14</v>
      </c>
      <c r="J19" s="225">
        <v>111</v>
      </c>
      <c r="K19" s="227">
        <v>116</v>
      </c>
      <c r="L19" s="1299">
        <v>227</v>
      </c>
    </row>
    <row r="20" spans="2:12" s="88" customFormat="1">
      <c r="B20" s="926" t="s">
        <v>142</v>
      </c>
      <c r="C20" s="926" t="s">
        <v>354</v>
      </c>
      <c r="D20" s="214" t="s">
        <v>143</v>
      </c>
      <c r="E20" s="990" t="s">
        <v>93</v>
      </c>
      <c r="F20" s="1289">
        <v>111</v>
      </c>
      <c r="G20" s="1290">
        <v>10</v>
      </c>
      <c r="H20" s="217">
        <v>64</v>
      </c>
      <c r="I20" s="1308">
        <v>11</v>
      </c>
      <c r="J20" s="217">
        <v>65</v>
      </c>
      <c r="K20" s="219">
        <v>83</v>
      </c>
      <c r="L20" s="1298">
        <v>148</v>
      </c>
    </row>
    <row r="21" spans="2:12" s="88" customFormat="1">
      <c r="B21" s="1011"/>
      <c r="C21" s="1011"/>
      <c r="D21" s="212"/>
      <c r="E21" s="987" t="s">
        <v>97</v>
      </c>
      <c r="F21" s="1291">
        <v>90</v>
      </c>
      <c r="G21" s="1278">
        <v>2</v>
      </c>
      <c r="H21" s="95">
        <v>19</v>
      </c>
      <c r="I21" s="1274">
        <v>2</v>
      </c>
      <c r="J21" s="95">
        <v>18</v>
      </c>
      <c r="K21" s="142">
        <v>97</v>
      </c>
      <c r="L21" s="1276">
        <v>115</v>
      </c>
    </row>
    <row r="22" spans="2:12" s="88" customFormat="1">
      <c r="B22" s="1012"/>
      <c r="C22" s="1012"/>
      <c r="D22" s="83"/>
      <c r="E22" s="988" t="s">
        <v>367</v>
      </c>
      <c r="F22" s="1294">
        <v>201</v>
      </c>
      <c r="G22" s="1279">
        <v>12</v>
      </c>
      <c r="H22" s="192">
        <v>83</v>
      </c>
      <c r="I22" s="1310">
        <v>13</v>
      </c>
      <c r="J22" s="192">
        <v>83</v>
      </c>
      <c r="K22" s="194">
        <v>180</v>
      </c>
      <c r="L22" s="1300">
        <v>263</v>
      </c>
    </row>
    <row r="23" spans="2:12" s="88" customFormat="1">
      <c r="B23" s="926" t="s">
        <v>144</v>
      </c>
      <c r="C23" s="926" t="s">
        <v>354</v>
      </c>
      <c r="D23" s="214" t="s">
        <v>145</v>
      </c>
      <c r="E23" s="990" t="s">
        <v>93</v>
      </c>
      <c r="F23" s="1289">
        <v>351</v>
      </c>
      <c r="G23" s="1290">
        <v>22</v>
      </c>
      <c r="H23" s="217">
        <v>192</v>
      </c>
      <c r="I23" s="1308">
        <v>24</v>
      </c>
      <c r="J23" s="217">
        <v>182</v>
      </c>
      <c r="K23" s="219">
        <v>231</v>
      </c>
      <c r="L23" s="1298">
        <v>413</v>
      </c>
    </row>
    <row r="24" spans="2:12" s="88" customFormat="1">
      <c r="B24" s="1011"/>
      <c r="C24" s="1011"/>
      <c r="D24" s="212"/>
      <c r="E24" s="987" t="s">
        <v>97</v>
      </c>
      <c r="F24" s="1291">
        <v>484</v>
      </c>
      <c r="G24" s="1278">
        <v>29</v>
      </c>
      <c r="H24" s="95">
        <v>181</v>
      </c>
      <c r="I24" s="1274">
        <v>30</v>
      </c>
      <c r="J24" s="95">
        <v>172</v>
      </c>
      <c r="K24" s="142">
        <v>437</v>
      </c>
      <c r="L24" s="1276">
        <v>609</v>
      </c>
    </row>
    <row r="25" spans="2:12" s="88" customFormat="1">
      <c r="B25" s="928"/>
      <c r="C25" s="928"/>
      <c r="D25" s="222"/>
      <c r="E25" s="989" t="s">
        <v>367</v>
      </c>
      <c r="F25" s="1292">
        <v>835</v>
      </c>
      <c r="G25" s="1293">
        <v>51</v>
      </c>
      <c r="H25" s="225">
        <v>373</v>
      </c>
      <c r="I25" s="1309">
        <v>54</v>
      </c>
      <c r="J25" s="225">
        <v>354</v>
      </c>
      <c r="K25" s="227">
        <v>668</v>
      </c>
      <c r="L25" s="1299">
        <v>1022</v>
      </c>
    </row>
    <row r="26" spans="2:12" s="88" customFormat="1">
      <c r="B26" s="926" t="s">
        <v>146</v>
      </c>
      <c r="C26" s="926" t="s">
        <v>354</v>
      </c>
      <c r="D26" s="214" t="s">
        <v>147</v>
      </c>
      <c r="E26" s="990" t="s">
        <v>93</v>
      </c>
      <c r="F26" s="1289">
        <v>186</v>
      </c>
      <c r="G26" s="1290">
        <v>23</v>
      </c>
      <c r="H26" s="217">
        <v>123</v>
      </c>
      <c r="I26" s="1308">
        <v>23</v>
      </c>
      <c r="J26" s="217">
        <v>109</v>
      </c>
      <c r="K26" s="219">
        <v>114</v>
      </c>
      <c r="L26" s="1298">
        <v>223</v>
      </c>
    </row>
    <row r="27" spans="2:12" s="88" customFormat="1">
      <c r="B27" s="1011"/>
      <c r="C27" s="1011"/>
      <c r="D27" s="212"/>
      <c r="E27" s="987" t="s">
        <v>97</v>
      </c>
      <c r="F27" s="1291">
        <v>90</v>
      </c>
      <c r="G27" s="1278">
        <v>2</v>
      </c>
      <c r="H27" s="95">
        <v>22</v>
      </c>
      <c r="I27" s="1274">
        <v>3</v>
      </c>
      <c r="J27" s="95">
        <v>24</v>
      </c>
      <c r="K27" s="142">
        <v>84</v>
      </c>
      <c r="L27" s="1276">
        <v>108</v>
      </c>
    </row>
    <row r="28" spans="2:12" s="88" customFormat="1">
      <c r="B28" s="928"/>
      <c r="C28" s="928"/>
      <c r="D28" s="222"/>
      <c r="E28" s="989" t="s">
        <v>367</v>
      </c>
      <c r="F28" s="1292">
        <v>276</v>
      </c>
      <c r="G28" s="1293">
        <v>25</v>
      </c>
      <c r="H28" s="225">
        <v>145</v>
      </c>
      <c r="I28" s="1309">
        <v>26</v>
      </c>
      <c r="J28" s="225">
        <v>133</v>
      </c>
      <c r="K28" s="227">
        <v>198</v>
      </c>
      <c r="L28" s="1299">
        <v>331</v>
      </c>
    </row>
    <row r="29" spans="2:12" s="88" customFormat="1">
      <c r="B29" s="926" t="s">
        <v>148</v>
      </c>
      <c r="C29" s="926" t="s">
        <v>354</v>
      </c>
      <c r="D29" s="214" t="s">
        <v>149</v>
      </c>
      <c r="E29" s="990" t="s">
        <v>93</v>
      </c>
      <c r="F29" s="1289">
        <v>84</v>
      </c>
      <c r="G29" s="1290">
        <v>15</v>
      </c>
      <c r="H29" s="217">
        <v>61</v>
      </c>
      <c r="I29" s="1308">
        <v>18</v>
      </c>
      <c r="J29" s="217">
        <v>53</v>
      </c>
      <c r="K29" s="219">
        <v>40</v>
      </c>
      <c r="L29" s="1298">
        <v>93</v>
      </c>
    </row>
    <row r="30" spans="2:12" s="88" customFormat="1">
      <c r="B30" s="1011"/>
      <c r="C30" s="1011"/>
      <c r="D30" s="212"/>
      <c r="E30" s="987" t="s">
        <v>97</v>
      </c>
      <c r="F30" s="1291">
        <v>22</v>
      </c>
      <c r="G30" s="1278">
        <v>1</v>
      </c>
      <c r="H30" s="95">
        <v>11</v>
      </c>
      <c r="I30" s="1274">
        <v>1</v>
      </c>
      <c r="J30" s="95">
        <v>10</v>
      </c>
      <c r="K30" s="142">
        <v>17</v>
      </c>
      <c r="L30" s="1276">
        <v>27</v>
      </c>
    </row>
    <row r="31" spans="2:12" s="88" customFormat="1">
      <c r="B31" s="928"/>
      <c r="C31" s="928"/>
      <c r="D31" s="222"/>
      <c r="E31" s="989" t="s">
        <v>367</v>
      </c>
      <c r="F31" s="1292">
        <v>106</v>
      </c>
      <c r="G31" s="1293">
        <v>16</v>
      </c>
      <c r="H31" s="225">
        <v>72</v>
      </c>
      <c r="I31" s="1309">
        <v>19</v>
      </c>
      <c r="J31" s="225">
        <v>63</v>
      </c>
      <c r="K31" s="227">
        <v>57</v>
      </c>
      <c r="L31" s="1299">
        <v>120</v>
      </c>
    </row>
    <row r="32" spans="2:12" s="88" customFormat="1">
      <c r="B32" s="926" t="s">
        <v>150</v>
      </c>
      <c r="C32" s="926" t="s">
        <v>354</v>
      </c>
      <c r="D32" s="214" t="s">
        <v>151</v>
      </c>
      <c r="E32" s="990" t="s">
        <v>93</v>
      </c>
      <c r="F32" s="1289">
        <v>68</v>
      </c>
      <c r="G32" s="1290">
        <v>7</v>
      </c>
      <c r="H32" s="217">
        <v>48</v>
      </c>
      <c r="I32" s="1308">
        <v>7</v>
      </c>
      <c r="J32" s="217">
        <v>47</v>
      </c>
      <c r="K32" s="219">
        <v>44</v>
      </c>
      <c r="L32" s="1298">
        <v>91</v>
      </c>
    </row>
    <row r="33" spans="2:12" s="88" customFormat="1">
      <c r="B33" s="1011"/>
      <c r="C33" s="1011"/>
      <c r="D33" s="212"/>
      <c r="E33" s="987" t="s">
        <v>97</v>
      </c>
      <c r="F33" s="1291">
        <v>59</v>
      </c>
      <c r="G33" s="1278">
        <v>1</v>
      </c>
      <c r="H33" s="95">
        <v>10</v>
      </c>
      <c r="I33" s="1274">
        <v>1</v>
      </c>
      <c r="J33" s="95">
        <v>11</v>
      </c>
      <c r="K33" s="142">
        <v>62</v>
      </c>
      <c r="L33" s="1276">
        <v>73</v>
      </c>
    </row>
    <row r="34" spans="2:12" s="88" customFormat="1">
      <c r="B34" s="928"/>
      <c r="C34" s="928"/>
      <c r="D34" s="222"/>
      <c r="E34" s="989" t="s">
        <v>367</v>
      </c>
      <c r="F34" s="1292">
        <v>127</v>
      </c>
      <c r="G34" s="1293">
        <v>8</v>
      </c>
      <c r="H34" s="225">
        <v>58</v>
      </c>
      <c r="I34" s="1309">
        <v>8</v>
      </c>
      <c r="J34" s="225">
        <v>58</v>
      </c>
      <c r="K34" s="227">
        <v>106</v>
      </c>
      <c r="L34" s="1299">
        <v>164</v>
      </c>
    </row>
    <row r="35" spans="2:12" s="88" customFormat="1">
      <c r="B35" s="926" t="s">
        <v>152</v>
      </c>
      <c r="C35" s="926" t="s">
        <v>354</v>
      </c>
      <c r="D35" s="214" t="s">
        <v>153</v>
      </c>
      <c r="E35" s="990" t="s">
        <v>93</v>
      </c>
      <c r="F35" s="1289">
        <v>117</v>
      </c>
      <c r="G35" s="1290">
        <v>26</v>
      </c>
      <c r="H35" s="217">
        <v>80</v>
      </c>
      <c r="I35" s="1308">
        <v>31</v>
      </c>
      <c r="J35" s="217">
        <v>67</v>
      </c>
      <c r="K35" s="219">
        <v>86</v>
      </c>
      <c r="L35" s="1298">
        <v>153</v>
      </c>
    </row>
    <row r="36" spans="2:12" s="88" customFormat="1">
      <c r="B36" s="1011"/>
      <c r="C36" s="1011"/>
      <c r="D36" s="212"/>
      <c r="E36" s="987" t="s">
        <v>97</v>
      </c>
      <c r="F36" s="1291">
        <v>266</v>
      </c>
      <c r="G36" s="1278">
        <v>5</v>
      </c>
      <c r="H36" s="95">
        <v>45</v>
      </c>
      <c r="I36" s="1274">
        <v>5</v>
      </c>
      <c r="J36" s="95">
        <v>42</v>
      </c>
      <c r="K36" s="142">
        <v>286</v>
      </c>
      <c r="L36" s="1276">
        <v>328</v>
      </c>
    </row>
    <row r="37" spans="2:12" s="88" customFormat="1">
      <c r="B37" s="928"/>
      <c r="C37" s="928"/>
      <c r="D37" s="222"/>
      <c r="E37" s="989" t="s">
        <v>367</v>
      </c>
      <c r="F37" s="1292">
        <v>383</v>
      </c>
      <c r="G37" s="1293">
        <v>31</v>
      </c>
      <c r="H37" s="225">
        <v>125</v>
      </c>
      <c r="I37" s="1309">
        <v>36</v>
      </c>
      <c r="J37" s="225">
        <v>109</v>
      </c>
      <c r="K37" s="227">
        <v>372</v>
      </c>
      <c r="L37" s="1299">
        <v>481</v>
      </c>
    </row>
    <row r="38" spans="2:12" s="88" customFormat="1">
      <c r="B38" s="926" t="s">
        <v>154</v>
      </c>
      <c r="C38" s="926" t="s">
        <v>354</v>
      </c>
      <c r="D38" s="214" t="s">
        <v>155</v>
      </c>
      <c r="E38" s="990" t="s">
        <v>93</v>
      </c>
      <c r="F38" s="1289">
        <v>183</v>
      </c>
      <c r="G38" s="1290">
        <v>26</v>
      </c>
      <c r="H38" s="217">
        <v>160</v>
      </c>
      <c r="I38" s="1308">
        <v>27</v>
      </c>
      <c r="J38" s="217">
        <v>164</v>
      </c>
      <c r="K38" s="219">
        <v>84</v>
      </c>
      <c r="L38" s="1298">
        <v>248</v>
      </c>
    </row>
    <row r="39" spans="2:12" s="88" customFormat="1">
      <c r="B39" s="1011"/>
      <c r="C39" s="1011"/>
      <c r="D39" s="212"/>
      <c r="E39" s="987" t="s">
        <v>97</v>
      </c>
      <c r="F39" s="1291">
        <v>178</v>
      </c>
      <c r="G39" s="1278">
        <v>3</v>
      </c>
      <c r="H39" s="95">
        <v>37</v>
      </c>
      <c r="I39" s="1274">
        <v>3</v>
      </c>
      <c r="J39" s="95">
        <v>37</v>
      </c>
      <c r="K39" s="142">
        <v>198</v>
      </c>
      <c r="L39" s="1276">
        <v>235</v>
      </c>
    </row>
    <row r="40" spans="2:12" s="88" customFormat="1">
      <c r="B40" s="928"/>
      <c r="C40" s="928"/>
      <c r="D40" s="222"/>
      <c r="E40" s="989" t="s">
        <v>367</v>
      </c>
      <c r="F40" s="1292">
        <v>361</v>
      </c>
      <c r="G40" s="1293">
        <v>29</v>
      </c>
      <c r="H40" s="225">
        <v>197</v>
      </c>
      <c r="I40" s="1309">
        <v>30</v>
      </c>
      <c r="J40" s="225">
        <v>201</v>
      </c>
      <c r="K40" s="227">
        <v>282</v>
      </c>
      <c r="L40" s="1299">
        <v>483</v>
      </c>
    </row>
    <row r="41" spans="2:12" s="88" customFormat="1">
      <c r="B41" s="926" t="s">
        <v>156</v>
      </c>
      <c r="C41" s="926" t="s">
        <v>354</v>
      </c>
      <c r="D41" s="214" t="s">
        <v>157</v>
      </c>
      <c r="E41" s="990" t="s">
        <v>93</v>
      </c>
      <c r="F41" s="1289">
        <v>142</v>
      </c>
      <c r="G41" s="1290">
        <v>16</v>
      </c>
      <c r="H41" s="217">
        <v>98</v>
      </c>
      <c r="I41" s="1308">
        <v>17</v>
      </c>
      <c r="J41" s="217">
        <v>105</v>
      </c>
      <c r="K41" s="219">
        <v>95</v>
      </c>
      <c r="L41" s="1298">
        <v>200</v>
      </c>
    </row>
    <row r="42" spans="2:12" s="88" customFormat="1">
      <c r="B42" s="1011"/>
      <c r="C42" s="1011"/>
      <c r="D42" s="212"/>
      <c r="E42" s="987" t="s">
        <v>97</v>
      </c>
      <c r="F42" s="1291">
        <v>49</v>
      </c>
      <c r="G42" s="1278">
        <v>1</v>
      </c>
      <c r="H42" s="95">
        <v>24</v>
      </c>
      <c r="I42" s="1274">
        <v>1</v>
      </c>
      <c r="J42" s="95">
        <v>27</v>
      </c>
      <c r="K42" s="142">
        <v>42</v>
      </c>
      <c r="L42" s="1276">
        <v>69</v>
      </c>
    </row>
    <row r="43" spans="2:12" s="88" customFormat="1">
      <c r="B43" s="1012"/>
      <c r="C43" s="1012"/>
      <c r="D43" s="83"/>
      <c r="E43" s="988" t="s">
        <v>367</v>
      </c>
      <c r="F43" s="1294">
        <v>191</v>
      </c>
      <c r="G43" s="1279">
        <v>17</v>
      </c>
      <c r="H43" s="192">
        <v>122</v>
      </c>
      <c r="I43" s="1310">
        <v>18</v>
      </c>
      <c r="J43" s="192">
        <v>132</v>
      </c>
      <c r="K43" s="194">
        <v>137</v>
      </c>
      <c r="L43" s="1300">
        <v>269</v>
      </c>
    </row>
    <row r="44" spans="2:12" s="88" customFormat="1">
      <c r="B44" s="926" t="s">
        <v>158</v>
      </c>
      <c r="C44" s="926" t="s">
        <v>354</v>
      </c>
      <c r="D44" s="214" t="s">
        <v>159</v>
      </c>
      <c r="E44" s="990" t="s">
        <v>93</v>
      </c>
      <c r="F44" s="1289">
        <v>381</v>
      </c>
      <c r="G44" s="1290">
        <v>46</v>
      </c>
      <c r="H44" s="217">
        <v>271</v>
      </c>
      <c r="I44" s="1308">
        <v>49</v>
      </c>
      <c r="J44" s="217">
        <v>268</v>
      </c>
      <c r="K44" s="219">
        <v>260</v>
      </c>
      <c r="L44" s="1298">
        <v>528</v>
      </c>
    </row>
    <row r="45" spans="2:12" s="88" customFormat="1">
      <c r="B45" s="1011"/>
      <c r="C45" s="1011"/>
      <c r="D45" s="212"/>
      <c r="E45" s="987" t="s">
        <v>95</v>
      </c>
      <c r="F45" s="1291">
        <v>455</v>
      </c>
      <c r="G45" s="1278">
        <v>3</v>
      </c>
      <c r="H45" s="95">
        <v>69</v>
      </c>
      <c r="I45" s="1274">
        <v>3</v>
      </c>
      <c r="J45" s="95">
        <v>78</v>
      </c>
      <c r="K45" s="142">
        <v>617</v>
      </c>
      <c r="L45" s="1276">
        <v>695</v>
      </c>
    </row>
    <row r="46" spans="2:12" s="88" customFormat="1">
      <c r="B46" s="1011"/>
      <c r="C46" s="1011"/>
      <c r="D46" s="212"/>
      <c r="E46" s="987" t="s">
        <v>97</v>
      </c>
      <c r="F46" s="1291">
        <v>1221</v>
      </c>
      <c r="G46" s="1278">
        <v>37</v>
      </c>
      <c r="H46" s="95">
        <v>365</v>
      </c>
      <c r="I46" s="1274">
        <v>37</v>
      </c>
      <c r="J46" s="95">
        <v>380</v>
      </c>
      <c r="K46" s="142">
        <v>1380</v>
      </c>
      <c r="L46" s="1276">
        <v>1760</v>
      </c>
    </row>
    <row r="47" spans="2:12" s="88" customFormat="1">
      <c r="B47" s="928"/>
      <c r="C47" s="928"/>
      <c r="D47" s="222"/>
      <c r="E47" s="989" t="s">
        <v>367</v>
      </c>
      <c r="F47" s="1292">
        <v>2057</v>
      </c>
      <c r="G47" s="1293">
        <v>86</v>
      </c>
      <c r="H47" s="225">
        <v>705</v>
      </c>
      <c r="I47" s="1309">
        <v>89</v>
      </c>
      <c r="J47" s="225">
        <v>726</v>
      </c>
      <c r="K47" s="227">
        <v>2257</v>
      </c>
      <c r="L47" s="1299">
        <v>2983</v>
      </c>
    </row>
    <row r="48" spans="2:12" s="88" customFormat="1">
      <c r="B48" s="926" t="s">
        <v>160</v>
      </c>
      <c r="C48" s="926" t="s">
        <v>354</v>
      </c>
      <c r="D48" s="214" t="s">
        <v>161</v>
      </c>
      <c r="E48" s="990" t="s">
        <v>93</v>
      </c>
      <c r="F48" s="1289">
        <v>295</v>
      </c>
      <c r="G48" s="1290">
        <v>26</v>
      </c>
      <c r="H48" s="217">
        <v>157</v>
      </c>
      <c r="I48" s="1308">
        <v>30</v>
      </c>
      <c r="J48" s="217">
        <v>146</v>
      </c>
      <c r="K48" s="219">
        <v>223</v>
      </c>
      <c r="L48" s="1298">
        <v>369</v>
      </c>
    </row>
    <row r="49" spans="2:12" s="88" customFormat="1">
      <c r="B49" s="1011"/>
      <c r="C49" s="1011"/>
      <c r="D49" s="212"/>
      <c r="E49" s="987" t="s">
        <v>97</v>
      </c>
      <c r="F49" s="1291">
        <v>187</v>
      </c>
      <c r="G49" s="1278">
        <v>3</v>
      </c>
      <c r="H49" s="95">
        <v>63</v>
      </c>
      <c r="I49" s="1274">
        <v>3</v>
      </c>
      <c r="J49" s="95">
        <v>65</v>
      </c>
      <c r="K49" s="142">
        <v>171</v>
      </c>
      <c r="L49" s="1276">
        <v>236</v>
      </c>
    </row>
    <row r="50" spans="2:12" s="88" customFormat="1">
      <c r="B50" s="928"/>
      <c r="C50" s="928"/>
      <c r="D50" s="222"/>
      <c r="E50" s="989" t="s">
        <v>367</v>
      </c>
      <c r="F50" s="1292">
        <v>482</v>
      </c>
      <c r="G50" s="1293">
        <v>29</v>
      </c>
      <c r="H50" s="225">
        <v>220</v>
      </c>
      <c r="I50" s="1309">
        <v>33</v>
      </c>
      <c r="J50" s="225">
        <v>211</v>
      </c>
      <c r="K50" s="227">
        <v>394</v>
      </c>
      <c r="L50" s="1299">
        <v>605</v>
      </c>
    </row>
    <row r="51" spans="2:12" s="88" customFormat="1">
      <c r="B51" s="926" t="s">
        <v>162</v>
      </c>
      <c r="C51" s="926" t="s">
        <v>354</v>
      </c>
      <c r="D51" s="214" t="s">
        <v>163</v>
      </c>
      <c r="E51" s="990" t="s">
        <v>93</v>
      </c>
      <c r="F51" s="1289">
        <v>79</v>
      </c>
      <c r="G51" s="1290">
        <v>6</v>
      </c>
      <c r="H51" s="217">
        <v>56</v>
      </c>
      <c r="I51" s="1308">
        <v>6</v>
      </c>
      <c r="J51" s="217">
        <v>58</v>
      </c>
      <c r="K51" s="219">
        <v>30</v>
      </c>
      <c r="L51" s="1298">
        <v>88</v>
      </c>
    </row>
    <row r="52" spans="2:12" s="88" customFormat="1">
      <c r="B52" s="1011"/>
      <c r="C52" s="1011"/>
      <c r="D52" s="212"/>
      <c r="E52" s="987" t="s">
        <v>97</v>
      </c>
      <c r="F52" s="1291">
        <v>89</v>
      </c>
      <c r="G52" s="1278">
        <v>0</v>
      </c>
      <c r="H52" s="95">
        <v>17</v>
      </c>
      <c r="I52" s="1274">
        <v>0</v>
      </c>
      <c r="J52" s="95">
        <v>17</v>
      </c>
      <c r="K52" s="142">
        <v>90</v>
      </c>
      <c r="L52" s="1276">
        <v>107</v>
      </c>
    </row>
    <row r="53" spans="2:12" s="88" customFormat="1">
      <c r="B53" s="928"/>
      <c r="C53" s="928"/>
      <c r="D53" s="222"/>
      <c r="E53" s="989" t="s">
        <v>367</v>
      </c>
      <c r="F53" s="1292">
        <v>168</v>
      </c>
      <c r="G53" s="1293">
        <v>6</v>
      </c>
      <c r="H53" s="225">
        <v>73</v>
      </c>
      <c r="I53" s="1309">
        <v>6</v>
      </c>
      <c r="J53" s="225">
        <v>75</v>
      </c>
      <c r="K53" s="227">
        <v>120</v>
      </c>
      <c r="L53" s="1299">
        <v>195</v>
      </c>
    </row>
    <row r="54" spans="2:12" s="88" customFormat="1">
      <c r="B54" s="926" t="s">
        <v>164</v>
      </c>
      <c r="C54" s="926" t="s">
        <v>354</v>
      </c>
      <c r="D54" s="214" t="s">
        <v>165</v>
      </c>
      <c r="E54" s="990" t="s">
        <v>93</v>
      </c>
      <c r="F54" s="1289">
        <v>96</v>
      </c>
      <c r="G54" s="1290">
        <v>18</v>
      </c>
      <c r="H54" s="217">
        <v>83</v>
      </c>
      <c r="I54" s="1308">
        <v>20</v>
      </c>
      <c r="J54" s="217">
        <v>79</v>
      </c>
      <c r="K54" s="219">
        <v>25</v>
      </c>
      <c r="L54" s="1298">
        <v>104</v>
      </c>
    </row>
    <row r="55" spans="2:12" s="88" customFormat="1">
      <c r="B55" s="1011"/>
      <c r="C55" s="1011"/>
      <c r="D55" s="212"/>
      <c r="E55" s="987" t="s">
        <v>97</v>
      </c>
      <c r="F55" s="1291">
        <v>32</v>
      </c>
      <c r="G55" s="1278">
        <v>4</v>
      </c>
      <c r="H55" s="95">
        <v>22</v>
      </c>
      <c r="I55" s="1274">
        <v>4</v>
      </c>
      <c r="J55" s="95">
        <v>21</v>
      </c>
      <c r="K55" s="142">
        <v>17</v>
      </c>
      <c r="L55" s="1276">
        <v>38</v>
      </c>
    </row>
    <row r="56" spans="2:12" s="88" customFormat="1">
      <c r="B56" s="928"/>
      <c r="C56" s="928"/>
      <c r="D56" s="222"/>
      <c r="E56" s="989" t="s">
        <v>367</v>
      </c>
      <c r="F56" s="1292">
        <v>128</v>
      </c>
      <c r="G56" s="1293">
        <v>22</v>
      </c>
      <c r="H56" s="225">
        <v>105</v>
      </c>
      <c r="I56" s="1309">
        <v>24</v>
      </c>
      <c r="J56" s="225">
        <v>100</v>
      </c>
      <c r="K56" s="227">
        <v>42</v>
      </c>
      <c r="L56" s="1299">
        <v>142</v>
      </c>
    </row>
    <row r="57" spans="2:12" s="88" customFormat="1">
      <c r="B57" s="926" t="s">
        <v>166</v>
      </c>
      <c r="C57" s="926" t="s">
        <v>354</v>
      </c>
      <c r="D57" s="214" t="s">
        <v>167</v>
      </c>
      <c r="E57" s="990" t="s">
        <v>93</v>
      </c>
      <c r="F57" s="1289">
        <v>221</v>
      </c>
      <c r="G57" s="1290">
        <v>36</v>
      </c>
      <c r="H57" s="217">
        <v>177</v>
      </c>
      <c r="I57" s="1308">
        <v>40</v>
      </c>
      <c r="J57" s="217">
        <v>166</v>
      </c>
      <c r="K57" s="219">
        <v>129</v>
      </c>
      <c r="L57" s="1298">
        <v>295</v>
      </c>
    </row>
    <row r="58" spans="2:12" s="88" customFormat="1">
      <c r="B58" s="1011"/>
      <c r="C58" s="1011"/>
      <c r="D58" s="212"/>
      <c r="E58" s="987" t="s">
        <v>97</v>
      </c>
      <c r="F58" s="1291">
        <v>193</v>
      </c>
      <c r="G58" s="1278">
        <v>7</v>
      </c>
      <c r="H58" s="95">
        <v>39</v>
      </c>
      <c r="I58" s="1274">
        <v>7</v>
      </c>
      <c r="J58" s="95">
        <v>38</v>
      </c>
      <c r="K58" s="142">
        <v>208</v>
      </c>
      <c r="L58" s="1276">
        <v>246</v>
      </c>
    </row>
    <row r="59" spans="2:12" s="88" customFormat="1">
      <c r="B59" s="928"/>
      <c r="C59" s="928"/>
      <c r="D59" s="222"/>
      <c r="E59" s="989" t="s">
        <v>367</v>
      </c>
      <c r="F59" s="1292">
        <v>414</v>
      </c>
      <c r="G59" s="1293">
        <v>43</v>
      </c>
      <c r="H59" s="225">
        <v>216</v>
      </c>
      <c r="I59" s="1309">
        <v>47</v>
      </c>
      <c r="J59" s="225">
        <v>204</v>
      </c>
      <c r="K59" s="227">
        <v>337</v>
      </c>
      <c r="L59" s="1299">
        <v>541</v>
      </c>
    </row>
    <row r="60" spans="2:12" s="88" customFormat="1">
      <c r="B60" s="926" t="s">
        <v>168</v>
      </c>
      <c r="C60" s="926" t="s">
        <v>354</v>
      </c>
      <c r="D60" s="214" t="s">
        <v>169</v>
      </c>
      <c r="E60" s="990" t="s">
        <v>93</v>
      </c>
      <c r="F60" s="1289">
        <v>105</v>
      </c>
      <c r="G60" s="1290">
        <v>31</v>
      </c>
      <c r="H60" s="217">
        <v>87</v>
      </c>
      <c r="I60" s="1308">
        <v>33</v>
      </c>
      <c r="J60" s="217">
        <v>69</v>
      </c>
      <c r="K60" s="219">
        <v>45</v>
      </c>
      <c r="L60" s="1298">
        <v>114</v>
      </c>
    </row>
    <row r="61" spans="2:12" s="88" customFormat="1">
      <c r="B61" s="1011"/>
      <c r="C61" s="1011"/>
      <c r="D61" s="212"/>
      <c r="E61" s="987" t="s">
        <v>97</v>
      </c>
      <c r="F61" s="1291">
        <v>72</v>
      </c>
      <c r="G61" s="1278">
        <v>8</v>
      </c>
      <c r="H61" s="95">
        <v>34</v>
      </c>
      <c r="I61" s="1274">
        <v>8</v>
      </c>
      <c r="J61" s="95">
        <v>27</v>
      </c>
      <c r="K61" s="142">
        <v>64</v>
      </c>
      <c r="L61" s="1276">
        <v>91</v>
      </c>
    </row>
    <row r="62" spans="2:12" s="88" customFormat="1">
      <c r="B62" s="928"/>
      <c r="C62" s="928"/>
      <c r="D62" s="222"/>
      <c r="E62" s="989" t="s">
        <v>367</v>
      </c>
      <c r="F62" s="1292">
        <v>177</v>
      </c>
      <c r="G62" s="1293">
        <v>39</v>
      </c>
      <c r="H62" s="225">
        <v>121</v>
      </c>
      <c r="I62" s="1309">
        <v>41</v>
      </c>
      <c r="J62" s="225">
        <v>96</v>
      </c>
      <c r="K62" s="227">
        <v>109</v>
      </c>
      <c r="L62" s="1299">
        <v>205</v>
      </c>
    </row>
    <row r="63" spans="2:12" s="88" customFormat="1">
      <c r="B63" s="926" t="s">
        <v>170</v>
      </c>
      <c r="C63" s="926" t="s">
        <v>354</v>
      </c>
      <c r="D63" s="214" t="s">
        <v>171</v>
      </c>
      <c r="E63" s="990" t="s">
        <v>93</v>
      </c>
      <c r="F63" s="1289">
        <v>106</v>
      </c>
      <c r="G63" s="1290">
        <v>12</v>
      </c>
      <c r="H63" s="217">
        <v>72</v>
      </c>
      <c r="I63" s="1308">
        <v>12</v>
      </c>
      <c r="J63" s="217">
        <v>70</v>
      </c>
      <c r="K63" s="219">
        <v>68</v>
      </c>
      <c r="L63" s="1298">
        <v>138</v>
      </c>
    </row>
    <row r="64" spans="2:12" s="88" customFormat="1">
      <c r="B64" s="1011"/>
      <c r="C64" s="1011"/>
      <c r="D64" s="212"/>
      <c r="E64" s="987" t="s">
        <v>97</v>
      </c>
      <c r="F64" s="1291">
        <v>97</v>
      </c>
      <c r="G64" s="1278">
        <v>3</v>
      </c>
      <c r="H64" s="95">
        <v>28</v>
      </c>
      <c r="I64" s="1274">
        <v>3</v>
      </c>
      <c r="J64" s="95">
        <v>31</v>
      </c>
      <c r="K64" s="142">
        <v>84</v>
      </c>
      <c r="L64" s="1276">
        <v>115</v>
      </c>
    </row>
    <row r="65" spans="2:12" s="88" customFormat="1">
      <c r="B65" s="928"/>
      <c r="C65" s="928"/>
      <c r="D65" s="222"/>
      <c r="E65" s="989" t="s">
        <v>367</v>
      </c>
      <c r="F65" s="1292">
        <v>203</v>
      </c>
      <c r="G65" s="1293">
        <v>15</v>
      </c>
      <c r="H65" s="225">
        <v>100</v>
      </c>
      <c r="I65" s="1309">
        <v>15</v>
      </c>
      <c r="J65" s="225">
        <v>101</v>
      </c>
      <c r="K65" s="227">
        <v>152</v>
      </c>
      <c r="L65" s="1299">
        <v>253</v>
      </c>
    </row>
    <row r="66" spans="2:12" s="88" customFormat="1">
      <c r="B66" s="926" t="s">
        <v>172</v>
      </c>
      <c r="C66" s="926" t="s">
        <v>354</v>
      </c>
      <c r="D66" s="214" t="s">
        <v>173</v>
      </c>
      <c r="E66" s="990" t="s">
        <v>93</v>
      </c>
      <c r="F66" s="1289">
        <v>125</v>
      </c>
      <c r="G66" s="1290">
        <v>8</v>
      </c>
      <c r="H66" s="217">
        <v>74</v>
      </c>
      <c r="I66" s="1308">
        <v>8</v>
      </c>
      <c r="J66" s="217">
        <v>76</v>
      </c>
      <c r="K66" s="219">
        <v>93</v>
      </c>
      <c r="L66" s="1298">
        <v>169</v>
      </c>
    </row>
    <row r="67" spans="2:12" s="88" customFormat="1">
      <c r="B67" s="1011"/>
      <c r="C67" s="1011"/>
      <c r="D67" s="212"/>
      <c r="E67" s="987" t="s">
        <v>97</v>
      </c>
      <c r="F67" s="1291">
        <v>161</v>
      </c>
      <c r="G67" s="1278">
        <v>2</v>
      </c>
      <c r="H67" s="95">
        <v>20</v>
      </c>
      <c r="I67" s="1274">
        <v>2</v>
      </c>
      <c r="J67" s="95">
        <v>20</v>
      </c>
      <c r="K67" s="142">
        <v>173</v>
      </c>
      <c r="L67" s="1276">
        <v>193</v>
      </c>
    </row>
    <row r="68" spans="2:12" s="88" customFormat="1">
      <c r="B68" s="928"/>
      <c r="C68" s="928"/>
      <c r="D68" s="222"/>
      <c r="E68" s="989" t="s">
        <v>367</v>
      </c>
      <c r="F68" s="1292">
        <v>286</v>
      </c>
      <c r="G68" s="1293">
        <v>10</v>
      </c>
      <c r="H68" s="225">
        <v>94</v>
      </c>
      <c r="I68" s="1309">
        <v>10</v>
      </c>
      <c r="J68" s="225">
        <v>96</v>
      </c>
      <c r="K68" s="227">
        <v>266</v>
      </c>
      <c r="L68" s="1299">
        <v>362</v>
      </c>
    </row>
    <row r="69" spans="2:12" s="88" customFormat="1">
      <c r="B69" s="926" t="s">
        <v>174</v>
      </c>
      <c r="C69" s="926" t="s">
        <v>354</v>
      </c>
      <c r="D69" s="214" t="s">
        <v>175</v>
      </c>
      <c r="E69" s="990" t="s">
        <v>93</v>
      </c>
      <c r="F69" s="1289">
        <v>201</v>
      </c>
      <c r="G69" s="1290">
        <v>18</v>
      </c>
      <c r="H69" s="217">
        <v>115</v>
      </c>
      <c r="I69" s="1308">
        <v>20</v>
      </c>
      <c r="J69" s="217">
        <v>110</v>
      </c>
      <c r="K69" s="219">
        <v>151</v>
      </c>
      <c r="L69" s="1298">
        <v>261</v>
      </c>
    </row>
    <row r="70" spans="2:12" s="88" customFormat="1">
      <c r="B70" s="1011"/>
      <c r="C70" s="1011"/>
      <c r="D70" s="212"/>
      <c r="E70" s="987" t="s">
        <v>97</v>
      </c>
      <c r="F70" s="1291">
        <v>145</v>
      </c>
      <c r="G70" s="1278">
        <v>2</v>
      </c>
      <c r="H70" s="95">
        <v>22</v>
      </c>
      <c r="I70" s="1274">
        <v>2</v>
      </c>
      <c r="J70" s="95">
        <v>24</v>
      </c>
      <c r="K70" s="142">
        <v>181</v>
      </c>
      <c r="L70" s="1276">
        <v>205</v>
      </c>
    </row>
    <row r="71" spans="2:12" s="88" customFormat="1">
      <c r="B71" s="928"/>
      <c r="C71" s="928"/>
      <c r="D71" s="222"/>
      <c r="E71" s="989" t="s">
        <v>367</v>
      </c>
      <c r="F71" s="1292">
        <v>346</v>
      </c>
      <c r="G71" s="1293">
        <v>20</v>
      </c>
      <c r="H71" s="225">
        <v>137</v>
      </c>
      <c r="I71" s="1309">
        <v>22</v>
      </c>
      <c r="J71" s="225">
        <v>134</v>
      </c>
      <c r="K71" s="227">
        <v>332</v>
      </c>
      <c r="L71" s="1299">
        <v>466</v>
      </c>
    </row>
    <row r="72" spans="2:12" s="83" customFormat="1" ht="15" customHeight="1">
      <c r="B72" s="229" t="s">
        <v>92</v>
      </c>
      <c r="C72" s="1013"/>
      <c r="D72" s="271"/>
      <c r="E72" s="994"/>
      <c r="F72" s="1295"/>
      <c r="G72" s="1295"/>
      <c r="H72" s="272"/>
      <c r="I72" s="1295"/>
      <c r="J72" s="272"/>
      <c r="K72" s="273"/>
      <c r="L72" s="1301"/>
    </row>
    <row r="73" spans="2:12">
      <c r="F73"/>
      <c r="G73"/>
      <c r="H73"/>
      <c r="I73"/>
      <c r="J73"/>
      <c r="K73"/>
      <c r="L73"/>
    </row>
    <row r="74" spans="2:12">
      <c r="F74"/>
      <c r="G74"/>
      <c r="H74"/>
      <c r="I74"/>
      <c r="J74"/>
      <c r="K74"/>
      <c r="L74"/>
    </row>
    <row r="75" spans="2:12">
      <c r="F75"/>
      <c r="G75"/>
      <c r="H75"/>
      <c r="I75"/>
      <c r="J75"/>
      <c r="K75"/>
      <c r="L75"/>
    </row>
  </sheetData>
  <printOptions horizontalCentered="1"/>
  <pageMargins left="0.47244094488188981" right="0.47244094488188981" top="0.59055118110236227" bottom="0.39370078740157483" header="0.51181102362204722" footer="0.31496062992125984"/>
  <pageSetup paperSize="9" scale="80" firstPageNumber="0" orientation="portrait" r:id="rId1"/>
  <headerFooter>
    <oddFooter>&amp;C&amp;F&amp;R&amp;A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L76"/>
  <sheetViews>
    <sheetView showGridLines="0" zoomScaleNormal="100" workbookViewId="0">
      <pane ySplit="5" topLeftCell="A58" activePane="bottomLeft" state="frozen"/>
      <selection activeCell="E58" sqref="E58"/>
      <selection pane="bottomLeft" activeCell="N66" sqref="N66"/>
    </sheetView>
  </sheetViews>
  <sheetFormatPr baseColWidth="10" defaultColWidth="9.140625" defaultRowHeight="12.75"/>
  <cols>
    <col min="1" max="1" width="1.5703125" customWidth="1"/>
    <col min="2" max="2" width="2.7109375" customWidth="1"/>
    <col min="3" max="3" width="0.85546875" customWidth="1"/>
    <col min="4" max="4" width="24.7109375" customWidth="1"/>
    <col min="5" max="5" width="14.7109375" customWidth="1"/>
    <col min="6" max="7" width="9.7109375" style="636" customWidth="1"/>
    <col min="8" max="8" width="9.7109375" customWidth="1"/>
    <col min="9" max="9" width="9.7109375" style="636" customWidth="1"/>
    <col min="10" max="11" width="9.7109375" customWidth="1"/>
    <col min="12" max="12" width="9.7109375" style="636" customWidth="1"/>
  </cols>
  <sheetData>
    <row r="1" spans="1:12" s="870" customFormat="1" ht="20.100000000000001" customHeight="1">
      <c r="A1" s="1316"/>
      <c r="B1" s="1318" t="s">
        <v>869</v>
      </c>
      <c r="C1" s="1319"/>
      <c r="D1" s="1317"/>
      <c r="E1" s="1317"/>
      <c r="F1" s="1282"/>
      <c r="G1" s="1282"/>
      <c r="H1" s="1282"/>
      <c r="I1" s="1302"/>
      <c r="J1" s="1282"/>
      <c r="K1" s="1282"/>
      <c r="L1" s="1282"/>
    </row>
    <row r="2" spans="1:12" ht="20.100000000000001" customHeight="1">
      <c r="A2" s="88"/>
      <c r="B2" s="945"/>
      <c r="C2" s="1007"/>
      <c r="D2" s="149"/>
      <c r="E2" s="149"/>
      <c r="F2" s="1283"/>
      <c r="G2" s="1283"/>
      <c r="H2" s="150"/>
      <c r="I2" s="1303"/>
      <c r="J2" s="150"/>
      <c r="K2" s="150"/>
      <c r="L2" s="1283"/>
    </row>
    <row r="3" spans="1:12" ht="20.100000000000001" customHeight="1">
      <c r="A3" s="88"/>
      <c r="B3" s="153" t="s">
        <v>992</v>
      </c>
      <c r="C3" s="1008"/>
      <c r="D3" s="201"/>
      <c r="E3" s="201"/>
      <c r="F3" s="1284"/>
      <c r="G3" s="1284"/>
      <c r="H3" s="237"/>
      <c r="I3" s="1304"/>
      <c r="J3" s="237"/>
      <c r="K3" s="237"/>
      <c r="L3" s="1284"/>
    </row>
    <row r="4" spans="1:12" s="635" customFormat="1" ht="20.100000000000001" customHeight="1">
      <c r="A4" s="1169"/>
      <c r="B4" s="299" t="s">
        <v>44</v>
      </c>
      <c r="C4" s="1171"/>
      <c r="D4" s="391"/>
      <c r="E4" s="391"/>
      <c r="F4" s="1285"/>
      <c r="G4" s="1285"/>
      <c r="H4" s="1170"/>
      <c r="I4" s="1305"/>
      <c r="J4" s="1170"/>
      <c r="K4" s="1170"/>
      <c r="L4" s="1285"/>
    </row>
    <row r="5" spans="1:12" s="82" customFormat="1" ht="50.1" customHeight="1">
      <c r="B5" s="239"/>
      <c r="C5" s="239"/>
      <c r="D5" s="239"/>
      <c r="E5" s="239"/>
      <c r="F5" s="1286" t="s">
        <v>78</v>
      </c>
      <c r="G5" s="1287" t="s">
        <v>79</v>
      </c>
      <c r="H5" s="185" t="s">
        <v>80</v>
      </c>
      <c r="I5" s="1306" t="s">
        <v>81</v>
      </c>
      <c r="J5" s="187" t="s">
        <v>82</v>
      </c>
      <c r="K5" s="188" t="s">
        <v>83</v>
      </c>
      <c r="L5" s="1297" t="s">
        <v>84</v>
      </c>
    </row>
    <row r="6" spans="1:12" s="88" customFormat="1" ht="5.0999999999999996" customHeight="1" thickBot="1">
      <c r="B6" s="302"/>
      <c r="C6" s="302"/>
      <c r="D6" s="302"/>
      <c r="E6" s="1001"/>
      <c r="F6" s="1312"/>
      <c r="G6" s="1312"/>
      <c r="H6" s="303"/>
      <c r="I6" s="1314"/>
      <c r="J6" s="303"/>
      <c r="K6" s="303"/>
      <c r="L6" s="1312"/>
    </row>
    <row r="7" spans="1:12" s="88" customFormat="1" ht="12.75" customHeight="1">
      <c r="B7" s="214" t="s">
        <v>176</v>
      </c>
      <c r="C7" s="214" t="s">
        <v>354</v>
      </c>
      <c r="D7" s="214" t="s">
        <v>177</v>
      </c>
      <c r="E7" s="990" t="s">
        <v>93</v>
      </c>
      <c r="F7" s="1298">
        <v>207</v>
      </c>
      <c r="G7" s="1290">
        <v>17</v>
      </c>
      <c r="H7" s="217">
        <v>124</v>
      </c>
      <c r="I7" s="1308">
        <v>18</v>
      </c>
      <c r="J7" s="217">
        <v>122</v>
      </c>
      <c r="K7" s="219">
        <v>170</v>
      </c>
      <c r="L7" s="1298">
        <v>292</v>
      </c>
    </row>
    <row r="8" spans="1:12" s="88" customFormat="1" ht="12.75" customHeight="1">
      <c r="B8" s="212"/>
      <c r="C8" s="212"/>
      <c r="D8" s="212"/>
      <c r="E8" s="987" t="s">
        <v>97</v>
      </c>
      <c r="F8" s="1276">
        <v>35</v>
      </c>
      <c r="G8" s="1278">
        <v>5</v>
      </c>
      <c r="H8" s="95">
        <v>16</v>
      </c>
      <c r="I8" s="1274">
        <v>5</v>
      </c>
      <c r="J8" s="95">
        <v>11</v>
      </c>
      <c r="K8" s="142">
        <v>34</v>
      </c>
      <c r="L8" s="1276">
        <v>45</v>
      </c>
    </row>
    <row r="9" spans="1:12" s="88" customFormat="1" ht="12.75" customHeight="1" thickBot="1">
      <c r="B9" s="221"/>
      <c r="C9" s="221"/>
      <c r="D9" s="222"/>
      <c r="E9" s="989" t="s">
        <v>367</v>
      </c>
      <c r="F9" s="1299">
        <v>242</v>
      </c>
      <c r="G9" s="1293">
        <v>22</v>
      </c>
      <c r="H9" s="225">
        <v>140</v>
      </c>
      <c r="I9" s="1309">
        <v>23</v>
      </c>
      <c r="J9" s="225">
        <v>133</v>
      </c>
      <c r="K9" s="227">
        <v>204</v>
      </c>
      <c r="L9" s="1299">
        <v>337</v>
      </c>
    </row>
    <row r="10" spans="1:12" s="88" customFormat="1" ht="12.75" customHeight="1">
      <c r="B10" s="214" t="s">
        <v>178</v>
      </c>
      <c r="C10" s="214" t="s">
        <v>354</v>
      </c>
      <c r="D10" s="214" t="s">
        <v>179</v>
      </c>
      <c r="E10" s="990" t="s">
        <v>93</v>
      </c>
      <c r="F10" s="1298">
        <v>324</v>
      </c>
      <c r="G10" s="1290">
        <v>35</v>
      </c>
      <c r="H10" s="217">
        <v>252</v>
      </c>
      <c r="I10" s="1308">
        <v>36</v>
      </c>
      <c r="J10" s="217">
        <v>248</v>
      </c>
      <c r="K10" s="219">
        <v>150</v>
      </c>
      <c r="L10" s="1298">
        <v>398</v>
      </c>
    </row>
    <row r="11" spans="1:12" s="88" customFormat="1" ht="12.75" customHeight="1">
      <c r="B11" s="212"/>
      <c r="C11" s="212"/>
      <c r="D11" s="212"/>
      <c r="E11" s="987" t="s">
        <v>97</v>
      </c>
      <c r="F11" s="1276">
        <v>187</v>
      </c>
      <c r="G11" s="1278">
        <v>14</v>
      </c>
      <c r="H11" s="95">
        <v>47</v>
      </c>
      <c r="I11" s="1274">
        <v>15</v>
      </c>
      <c r="J11" s="95">
        <v>38</v>
      </c>
      <c r="K11" s="142">
        <v>217</v>
      </c>
      <c r="L11" s="1276">
        <v>255</v>
      </c>
    </row>
    <row r="12" spans="1:12" s="88" customFormat="1" ht="12.75" customHeight="1" thickBot="1">
      <c r="B12" s="221"/>
      <c r="C12" s="221"/>
      <c r="D12" s="222"/>
      <c r="E12" s="989" t="s">
        <v>367</v>
      </c>
      <c r="F12" s="1299">
        <v>511</v>
      </c>
      <c r="G12" s="1293">
        <v>49</v>
      </c>
      <c r="H12" s="225">
        <v>299</v>
      </c>
      <c r="I12" s="1309">
        <v>51</v>
      </c>
      <c r="J12" s="225">
        <v>286</v>
      </c>
      <c r="K12" s="227">
        <v>367</v>
      </c>
      <c r="L12" s="1299">
        <v>653</v>
      </c>
    </row>
    <row r="13" spans="1:12" s="88" customFormat="1" ht="12.75" customHeight="1">
      <c r="B13" s="214" t="s">
        <v>180</v>
      </c>
      <c r="C13" s="214" t="s">
        <v>354</v>
      </c>
      <c r="D13" s="214" t="s">
        <v>181</v>
      </c>
      <c r="E13" s="990" t="s">
        <v>93</v>
      </c>
      <c r="F13" s="1298">
        <v>34</v>
      </c>
      <c r="G13" s="1290">
        <v>9</v>
      </c>
      <c r="H13" s="217">
        <v>29</v>
      </c>
      <c r="I13" s="1308">
        <v>10</v>
      </c>
      <c r="J13" s="217">
        <v>23</v>
      </c>
      <c r="K13" s="219">
        <v>15</v>
      </c>
      <c r="L13" s="1298">
        <v>38</v>
      </c>
    </row>
    <row r="14" spans="1:12" s="88" customFormat="1" ht="12.75" customHeight="1">
      <c r="B14" s="212"/>
      <c r="C14" s="212"/>
      <c r="D14" s="212"/>
      <c r="E14" s="987" t="s">
        <v>97</v>
      </c>
      <c r="F14" s="1276">
        <v>10</v>
      </c>
      <c r="G14" s="1278">
        <v>2</v>
      </c>
      <c r="H14" s="95">
        <v>4</v>
      </c>
      <c r="I14" s="1274">
        <v>2</v>
      </c>
      <c r="J14" s="95">
        <v>2</v>
      </c>
      <c r="K14" s="142">
        <v>9</v>
      </c>
      <c r="L14" s="1276">
        <v>11</v>
      </c>
    </row>
    <row r="15" spans="1:12" s="88" customFormat="1" ht="12.75" customHeight="1" thickBot="1">
      <c r="B15" s="221"/>
      <c r="C15" s="221"/>
      <c r="D15" s="222"/>
      <c r="E15" s="989" t="s">
        <v>367</v>
      </c>
      <c r="F15" s="1299">
        <v>44</v>
      </c>
      <c r="G15" s="1293">
        <v>11</v>
      </c>
      <c r="H15" s="225">
        <v>33</v>
      </c>
      <c r="I15" s="1309">
        <v>12</v>
      </c>
      <c r="J15" s="225">
        <v>25</v>
      </c>
      <c r="K15" s="227">
        <v>24</v>
      </c>
      <c r="L15" s="1299">
        <v>49</v>
      </c>
    </row>
    <row r="16" spans="1:12" s="88" customFormat="1" ht="12.75" customHeight="1">
      <c r="B16" s="214" t="s">
        <v>182</v>
      </c>
      <c r="C16" s="214" t="s">
        <v>354</v>
      </c>
      <c r="D16" s="214" t="s">
        <v>183</v>
      </c>
      <c r="E16" s="990" t="s">
        <v>93</v>
      </c>
      <c r="F16" s="1298">
        <v>163</v>
      </c>
      <c r="G16" s="1290">
        <v>28</v>
      </c>
      <c r="H16" s="217">
        <v>136</v>
      </c>
      <c r="I16" s="1308">
        <v>28</v>
      </c>
      <c r="J16" s="217">
        <v>132</v>
      </c>
      <c r="K16" s="219">
        <v>77</v>
      </c>
      <c r="L16" s="1298">
        <v>209</v>
      </c>
    </row>
    <row r="17" spans="2:12" s="88" customFormat="1" ht="12.75" customHeight="1">
      <c r="B17" s="212"/>
      <c r="C17" s="212"/>
      <c r="D17" s="212"/>
      <c r="E17" s="987" t="s">
        <v>97</v>
      </c>
      <c r="F17" s="1276">
        <v>33</v>
      </c>
      <c r="G17" s="1278">
        <v>3</v>
      </c>
      <c r="H17" s="95">
        <v>20</v>
      </c>
      <c r="I17" s="1274">
        <v>3</v>
      </c>
      <c r="J17" s="95">
        <v>18</v>
      </c>
      <c r="K17" s="142">
        <v>21</v>
      </c>
      <c r="L17" s="1276">
        <v>39</v>
      </c>
    </row>
    <row r="18" spans="2:12" s="88" customFormat="1" ht="12.75" customHeight="1" thickBot="1">
      <c r="B18" s="221"/>
      <c r="C18" s="221"/>
      <c r="D18" s="222"/>
      <c r="E18" s="989" t="s">
        <v>367</v>
      </c>
      <c r="F18" s="1299">
        <v>196</v>
      </c>
      <c r="G18" s="1293">
        <v>31</v>
      </c>
      <c r="H18" s="225">
        <v>156</v>
      </c>
      <c r="I18" s="1309">
        <v>31</v>
      </c>
      <c r="J18" s="225">
        <v>150</v>
      </c>
      <c r="K18" s="227">
        <v>98</v>
      </c>
      <c r="L18" s="1299">
        <v>248</v>
      </c>
    </row>
    <row r="19" spans="2:12" s="88" customFormat="1" ht="12.75" customHeight="1">
      <c r="B19" s="214" t="s">
        <v>184</v>
      </c>
      <c r="C19" s="214" t="s">
        <v>354</v>
      </c>
      <c r="D19" s="214" t="s">
        <v>185</v>
      </c>
      <c r="E19" s="990" t="s">
        <v>93</v>
      </c>
      <c r="F19" s="1298">
        <v>168</v>
      </c>
      <c r="G19" s="1290">
        <v>23</v>
      </c>
      <c r="H19" s="217">
        <v>134</v>
      </c>
      <c r="I19" s="1308">
        <v>23</v>
      </c>
      <c r="J19" s="217">
        <v>136</v>
      </c>
      <c r="K19" s="219">
        <v>84</v>
      </c>
      <c r="L19" s="1298">
        <v>220</v>
      </c>
    </row>
    <row r="20" spans="2:12" s="88" customFormat="1" ht="12.75" customHeight="1">
      <c r="B20" s="212"/>
      <c r="C20" s="212"/>
      <c r="D20" s="212"/>
      <c r="E20" s="987" t="s">
        <v>97</v>
      </c>
      <c r="F20" s="1276">
        <v>208</v>
      </c>
      <c r="G20" s="1278">
        <v>3</v>
      </c>
      <c r="H20" s="95">
        <v>33</v>
      </c>
      <c r="I20" s="1274">
        <v>3</v>
      </c>
      <c r="J20" s="95">
        <v>31</v>
      </c>
      <c r="K20" s="142">
        <v>254</v>
      </c>
      <c r="L20" s="1276">
        <v>285</v>
      </c>
    </row>
    <row r="21" spans="2:12" s="88" customFormat="1" ht="12.75" customHeight="1" thickBot="1">
      <c r="B21" s="221"/>
      <c r="C21" s="221"/>
      <c r="D21" s="222"/>
      <c r="E21" s="989" t="s">
        <v>367</v>
      </c>
      <c r="F21" s="1299">
        <v>376</v>
      </c>
      <c r="G21" s="1293">
        <v>26</v>
      </c>
      <c r="H21" s="225">
        <v>167</v>
      </c>
      <c r="I21" s="1309">
        <v>26</v>
      </c>
      <c r="J21" s="225">
        <v>167</v>
      </c>
      <c r="K21" s="227">
        <v>338</v>
      </c>
      <c r="L21" s="1299">
        <v>505</v>
      </c>
    </row>
    <row r="22" spans="2:12" s="88" customFormat="1" ht="12.75" customHeight="1">
      <c r="B22" s="214" t="s">
        <v>186</v>
      </c>
      <c r="C22" s="214" t="s">
        <v>354</v>
      </c>
      <c r="D22" s="214" t="s">
        <v>187</v>
      </c>
      <c r="E22" s="990" t="s">
        <v>93</v>
      </c>
      <c r="F22" s="1298">
        <v>214</v>
      </c>
      <c r="G22" s="1290">
        <v>20</v>
      </c>
      <c r="H22" s="217">
        <v>147</v>
      </c>
      <c r="I22" s="1308">
        <v>22</v>
      </c>
      <c r="J22" s="217">
        <v>151</v>
      </c>
      <c r="K22" s="219">
        <v>159</v>
      </c>
      <c r="L22" s="1298">
        <v>310</v>
      </c>
    </row>
    <row r="23" spans="2:12" s="88" customFormat="1" ht="12.75" customHeight="1">
      <c r="B23" s="212"/>
      <c r="C23" s="212"/>
      <c r="D23" s="212"/>
      <c r="E23" s="987" t="s">
        <v>97</v>
      </c>
      <c r="F23" s="1276">
        <v>79</v>
      </c>
      <c r="G23" s="1278">
        <v>5</v>
      </c>
      <c r="H23" s="95">
        <v>35</v>
      </c>
      <c r="I23" s="1274">
        <v>5</v>
      </c>
      <c r="J23" s="95">
        <v>35</v>
      </c>
      <c r="K23" s="142">
        <v>67</v>
      </c>
      <c r="L23" s="1276">
        <v>102</v>
      </c>
    </row>
    <row r="24" spans="2:12" s="88" customFormat="1" ht="12.75" customHeight="1" thickBot="1">
      <c r="B24" s="221"/>
      <c r="C24" s="221"/>
      <c r="D24" s="222"/>
      <c r="E24" s="989" t="s">
        <v>367</v>
      </c>
      <c r="F24" s="1299">
        <v>293</v>
      </c>
      <c r="G24" s="1293">
        <v>25</v>
      </c>
      <c r="H24" s="225">
        <v>182</v>
      </c>
      <c r="I24" s="1309">
        <v>27</v>
      </c>
      <c r="J24" s="225">
        <v>186</v>
      </c>
      <c r="K24" s="227">
        <v>226</v>
      </c>
      <c r="L24" s="1299">
        <v>412</v>
      </c>
    </row>
    <row r="25" spans="2:12" s="88" customFormat="1" ht="12.75" customHeight="1">
      <c r="B25" s="263" t="s">
        <v>188</v>
      </c>
      <c r="C25" s="214" t="s">
        <v>354</v>
      </c>
      <c r="D25" s="263" t="s">
        <v>189</v>
      </c>
      <c r="E25" s="987" t="s">
        <v>93</v>
      </c>
      <c r="F25" s="1276">
        <v>227</v>
      </c>
      <c r="G25" s="1278">
        <v>33</v>
      </c>
      <c r="H25" s="95">
        <v>162</v>
      </c>
      <c r="I25" s="1274">
        <v>33</v>
      </c>
      <c r="J25" s="95">
        <v>154</v>
      </c>
      <c r="K25" s="142">
        <v>127</v>
      </c>
      <c r="L25" s="1276">
        <v>281</v>
      </c>
    </row>
    <row r="26" spans="2:12" s="88" customFormat="1" ht="12.75" customHeight="1">
      <c r="B26" s="264"/>
      <c r="C26" s="264"/>
      <c r="D26" s="264"/>
      <c r="E26" s="987" t="s">
        <v>97</v>
      </c>
      <c r="F26" s="1276">
        <v>223</v>
      </c>
      <c r="G26" s="1278">
        <v>0</v>
      </c>
      <c r="H26" s="95">
        <v>18</v>
      </c>
      <c r="I26" s="1274">
        <v>0</v>
      </c>
      <c r="J26" s="95">
        <v>20</v>
      </c>
      <c r="K26" s="142">
        <v>268</v>
      </c>
      <c r="L26" s="1276">
        <v>288</v>
      </c>
    </row>
    <row r="27" spans="2:12" s="88" customFormat="1" ht="12.75" customHeight="1" thickBot="1">
      <c r="B27" s="265"/>
      <c r="C27" s="265"/>
      <c r="E27" s="988" t="s">
        <v>367</v>
      </c>
      <c r="F27" s="1300">
        <v>450</v>
      </c>
      <c r="G27" s="1279">
        <v>33</v>
      </c>
      <c r="H27" s="266">
        <v>180</v>
      </c>
      <c r="I27" s="1310">
        <v>33</v>
      </c>
      <c r="J27" s="266">
        <v>174</v>
      </c>
      <c r="K27" s="194">
        <v>395</v>
      </c>
      <c r="L27" s="1315">
        <v>569</v>
      </c>
    </row>
    <row r="28" spans="2:12" s="88" customFormat="1" ht="12.75" customHeight="1">
      <c r="B28" s="214" t="s">
        <v>190</v>
      </c>
      <c r="C28" s="214" t="s">
        <v>354</v>
      </c>
      <c r="D28" s="214" t="s">
        <v>191</v>
      </c>
      <c r="E28" s="990" t="s">
        <v>93</v>
      </c>
      <c r="F28" s="1298">
        <v>152</v>
      </c>
      <c r="G28" s="1290">
        <v>22</v>
      </c>
      <c r="H28" s="217">
        <v>121</v>
      </c>
      <c r="I28" s="1308">
        <v>25</v>
      </c>
      <c r="J28" s="217">
        <v>122</v>
      </c>
      <c r="K28" s="219">
        <v>79</v>
      </c>
      <c r="L28" s="1298">
        <v>201</v>
      </c>
    </row>
    <row r="29" spans="2:12" s="88" customFormat="1" ht="12.75" customHeight="1">
      <c r="B29" s="212"/>
      <c r="C29" s="212"/>
      <c r="D29" s="212"/>
      <c r="E29" s="987" t="s">
        <v>97</v>
      </c>
      <c r="F29" s="1276">
        <v>128</v>
      </c>
      <c r="G29" s="1278">
        <v>1</v>
      </c>
      <c r="H29" s="95">
        <v>31</v>
      </c>
      <c r="I29" s="1274">
        <v>1</v>
      </c>
      <c r="J29" s="95">
        <v>38</v>
      </c>
      <c r="K29" s="142">
        <v>138</v>
      </c>
      <c r="L29" s="1276">
        <v>176</v>
      </c>
    </row>
    <row r="30" spans="2:12" s="88" customFormat="1" ht="12.75" customHeight="1" thickBot="1">
      <c r="B30" s="221"/>
      <c r="C30" s="221"/>
      <c r="D30" s="222"/>
      <c r="E30" s="989" t="s">
        <v>367</v>
      </c>
      <c r="F30" s="1299">
        <v>280</v>
      </c>
      <c r="G30" s="1293">
        <v>23</v>
      </c>
      <c r="H30" s="225">
        <v>152</v>
      </c>
      <c r="I30" s="1309">
        <v>26</v>
      </c>
      <c r="J30" s="225">
        <v>160</v>
      </c>
      <c r="K30" s="227">
        <v>217</v>
      </c>
      <c r="L30" s="1299">
        <v>377</v>
      </c>
    </row>
    <row r="31" spans="2:12" s="88" customFormat="1" ht="12.75" customHeight="1">
      <c r="B31" s="214" t="s">
        <v>192</v>
      </c>
      <c r="C31" s="214" t="s">
        <v>354</v>
      </c>
      <c r="D31" s="214" t="s">
        <v>193</v>
      </c>
      <c r="E31" s="990" t="s">
        <v>93</v>
      </c>
      <c r="F31" s="1298">
        <v>370</v>
      </c>
      <c r="G31" s="1290">
        <v>36</v>
      </c>
      <c r="H31" s="217">
        <v>238</v>
      </c>
      <c r="I31" s="1308">
        <v>39</v>
      </c>
      <c r="J31" s="217">
        <v>228</v>
      </c>
      <c r="K31" s="219">
        <v>226</v>
      </c>
      <c r="L31" s="1298">
        <v>454</v>
      </c>
    </row>
    <row r="32" spans="2:12" s="88" customFormat="1" ht="12.75" customHeight="1">
      <c r="B32" s="212"/>
      <c r="C32" s="212"/>
      <c r="D32" s="212"/>
      <c r="E32" s="987" t="s">
        <v>97</v>
      </c>
      <c r="F32" s="1276">
        <v>341</v>
      </c>
      <c r="G32" s="1278">
        <v>5</v>
      </c>
      <c r="H32" s="95">
        <v>55</v>
      </c>
      <c r="I32" s="1274">
        <v>5</v>
      </c>
      <c r="J32" s="95">
        <v>60</v>
      </c>
      <c r="K32" s="142">
        <v>366</v>
      </c>
      <c r="L32" s="1276">
        <v>426</v>
      </c>
    </row>
    <row r="33" spans="2:12" s="88" customFormat="1" ht="12.75" customHeight="1" thickBot="1">
      <c r="B33" s="221"/>
      <c r="C33" s="221"/>
      <c r="D33" s="222"/>
      <c r="E33" s="989" t="s">
        <v>367</v>
      </c>
      <c r="F33" s="1299">
        <v>711</v>
      </c>
      <c r="G33" s="1293">
        <v>41</v>
      </c>
      <c r="H33" s="225">
        <v>293</v>
      </c>
      <c r="I33" s="1309">
        <v>44</v>
      </c>
      <c r="J33" s="225">
        <v>288</v>
      </c>
      <c r="K33" s="227">
        <v>592</v>
      </c>
      <c r="L33" s="1299">
        <v>880</v>
      </c>
    </row>
    <row r="34" spans="2:12" s="88" customFormat="1" ht="12.75" customHeight="1">
      <c r="B34" s="214" t="s">
        <v>194</v>
      </c>
      <c r="C34" s="214" t="s">
        <v>354</v>
      </c>
      <c r="D34" s="214" t="s">
        <v>195</v>
      </c>
      <c r="E34" s="990" t="s">
        <v>93</v>
      </c>
      <c r="F34" s="1298">
        <v>307</v>
      </c>
      <c r="G34" s="1290">
        <v>40</v>
      </c>
      <c r="H34" s="217">
        <v>231</v>
      </c>
      <c r="I34" s="1308">
        <v>45</v>
      </c>
      <c r="J34" s="217">
        <v>226</v>
      </c>
      <c r="K34" s="219">
        <v>164</v>
      </c>
      <c r="L34" s="1298">
        <v>390</v>
      </c>
    </row>
    <row r="35" spans="2:12" s="88" customFormat="1" ht="12.75" customHeight="1">
      <c r="B35" s="212"/>
      <c r="C35" s="212"/>
      <c r="D35" s="212"/>
      <c r="E35" s="987" t="s">
        <v>97</v>
      </c>
      <c r="F35" s="1276">
        <v>122</v>
      </c>
      <c r="G35" s="1278">
        <v>10</v>
      </c>
      <c r="H35" s="95">
        <v>60</v>
      </c>
      <c r="I35" s="1274">
        <v>11</v>
      </c>
      <c r="J35" s="95">
        <v>56</v>
      </c>
      <c r="K35" s="142">
        <v>108</v>
      </c>
      <c r="L35" s="1276">
        <v>164</v>
      </c>
    </row>
    <row r="36" spans="2:12" s="88" customFormat="1" ht="12.75" customHeight="1" thickBot="1">
      <c r="B36" s="221"/>
      <c r="C36" s="221"/>
      <c r="D36" s="222"/>
      <c r="E36" s="989" t="s">
        <v>367</v>
      </c>
      <c r="F36" s="1299">
        <v>429</v>
      </c>
      <c r="G36" s="1293">
        <v>50</v>
      </c>
      <c r="H36" s="225">
        <v>291</v>
      </c>
      <c r="I36" s="1309">
        <v>56</v>
      </c>
      <c r="J36" s="225">
        <v>282</v>
      </c>
      <c r="K36" s="227">
        <v>272</v>
      </c>
      <c r="L36" s="1299">
        <v>554</v>
      </c>
    </row>
    <row r="37" spans="2:12" s="88" customFormat="1" ht="12.75" customHeight="1">
      <c r="B37" s="214" t="s">
        <v>196</v>
      </c>
      <c r="C37" s="214" t="s">
        <v>354</v>
      </c>
      <c r="D37" s="214" t="s">
        <v>197</v>
      </c>
      <c r="E37" s="990" t="s">
        <v>93</v>
      </c>
      <c r="F37" s="1298">
        <v>239</v>
      </c>
      <c r="G37" s="1290">
        <v>37</v>
      </c>
      <c r="H37" s="217">
        <v>188</v>
      </c>
      <c r="I37" s="1308">
        <v>37</v>
      </c>
      <c r="J37" s="217">
        <v>174</v>
      </c>
      <c r="K37" s="219">
        <v>112</v>
      </c>
      <c r="L37" s="1298">
        <v>286</v>
      </c>
    </row>
    <row r="38" spans="2:12" s="88" customFormat="1" ht="12.75" customHeight="1">
      <c r="B38" s="212"/>
      <c r="C38" s="212"/>
      <c r="D38" s="212"/>
      <c r="E38" s="987" t="s">
        <v>97</v>
      </c>
      <c r="F38" s="1276">
        <v>296</v>
      </c>
      <c r="G38" s="1278">
        <v>11</v>
      </c>
      <c r="H38" s="95">
        <v>116</v>
      </c>
      <c r="I38" s="1274">
        <v>13</v>
      </c>
      <c r="J38" s="95">
        <v>116</v>
      </c>
      <c r="K38" s="142">
        <v>252</v>
      </c>
      <c r="L38" s="1276">
        <v>368</v>
      </c>
    </row>
    <row r="39" spans="2:12" s="88" customFormat="1" ht="12.75" customHeight="1" thickBot="1">
      <c r="B39" s="221"/>
      <c r="C39" s="221"/>
      <c r="D39" s="222"/>
      <c r="E39" s="989" t="s">
        <v>367</v>
      </c>
      <c r="F39" s="1299">
        <v>535</v>
      </c>
      <c r="G39" s="1293">
        <v>48</v>
      </c>
      <c r="H39" s="225">
        <v>304</v>
      </c>
      <c r="I39" s="1309">
        <v>50</v>
      </c>
      <c r="J39" s="225">
        <v>290</v>
      </c>
      <c r="K39" s="227">
        <v>364</v>
      </c>
      <c r="L39" s="1299">
        <v>654</v>
      </c>
    </row>
    <row r="40" spans="2:12" s="88" customFormat="1" ht="12.75" customHeight="1">
      <c r="B40" s="214" t="s">
        <v>198</v>
      </c>
      <c r="C40" s="214" t="s">
        <v>354</v>
      </c>
      <c r="D40" s="214" t="s">
        <v>199</v>
      </c>
      <c r="E40" s="990" t="s">
        <v>93</v>
      </c>
      <c r="F40" s="1298">
        <v>92</v>
      </c>
      <c r="G40" s="1290">
        <v>11</v>
      </c>
      <c r="H40" s="217">
        <v>80</v>
      </c>
      <c r="I40" s="1308">
        <v>12</v>
      </c>
      <c r="J40" s="217">
        <v>82</v>
      </c>
      <c r="K40" s="219">
        <v>36</v>
      </c>
      <c r="L40" s="1298">
        <v>118</v>
      </c>
    </row>
    <row r="41" spans="2:12" s="88" customFormat="1" ht="12.75" customHeight="1">
      <c r="B41" s="212"/>
      <c r="C41" s="212"/>
      <c r="D41" s="212"/>
      <c r="E41" s="987" t="s">
        <v>97</v>
      </c>
      <c r="F41" s="1276">
        <v>34</v>
      </c>
      <c r="G41" s="1278">
        <v>1</v>
      </c>
      <c r="H41" s="95">
        <v>9</v>
      </c>
      <c r="I41" s="1274">
        <v>1</v>
      </c>
      <c r="J41" s="95">
        <v>8</v>
      </c>
      <c r="K41" s="142">
        <v>29</v>
      </c>
      <c r="L41" s="1276">
        <v>37</v>
      </c>
    </row>
    <row r="42" spans="2:12" s="88" customFormat="1" ht="12.75" customHeight="1" thickBot="1">
      <c r="B42" s="221"/>
      <c r="C42" s="221"/>
      <c r="D42" s="222"/>
      <c r="E42" s="989" t="s">
        <v>367</v>
      </c>
      <c r="F42" s="1299">
        <v>126</v>
      </c>
      <c r="G42" s="1293">
        <v>12</v>
      </c>
      <c r="H42" s="225">
        <v>89</v>
      </c>
      <c r="I42" s="1309">
        <v>13</v>
      </c>
      <c r="J42" s="225">
        <v>90</v>
      </c>
      <c r="K42" s="227">
        <v>65</v>
      </c>
      <c r="L42" s="1299">
        <v>155</v>
      </c>
    </row>
    <row r="43" spans="2:12" s="88" customFormat="1" ht="12.75" customHeight="1">
      <c r="B43" s="263" t="s">
        <v>200</v>
      </c>
      <c r="C43" s="214" t="s">
        <v>354</v>
      </c>
      <c r="D43" s="263" t="s">
        <v>201</v>
      </c>
      <c r="E43" s="987" t="s">
        <v>93</v>
      </c>
      <c r="F43" s="1276">
        <v>342</v>
      </c>
      <c r="G43" s="1278">
        <v>51</v>
      </c>
      <c r="H43" s="95">
        <v>251</v>
      </c>
      <c r="I43" s="1274">
        <v>54</v>
      </c>
      <c r="J43" s="95">
        <v>246</v>
      </c>
      <c r="K43" s="142">
        <v>204</v>
      </c>
      <c r="L43" s="1276">
        <v>450</v>
      </c>
    </row>
    <row r="44" spans="2:12" s="88" customFormat="1" ht="12.75" customHeight="1">
      <c r="B44" s="264"/>
      <c r="C44" s="264"/>
      <c r="D44" s="264"/>
      <c r="E44" s="987" t="s">
        <v>95</v>
      </c>
      <c r="F44" s="1276">
        <v>302</v>
      </c>
      <c r="G44" s="1278">
        <v>3</v>
      </c>
      <c r="H44" s="95">
        <v>24</v>
      </c>
      <c r="I44" s="1274">
        <v>3</v>
      </c>
      <c r="J44" s="95">
        <v>23</v>
      </c>
      <c r="K44" s="142">
        <v>389</v>
      </c>
      <c r="L44" s="1276">
        <v>412</v>
      </c>
    </row>
    <row r="45" spans="2:12" s="88" customFormat="1" ht="12.75" customHeight="1">
      <c r="B45" s="264"/>
      <c r="C45" s="264"/>
      <c r="D45" s="264"/>
      <c r="E45" s="987" t="s">
        <v>97</v>
      </c>
      <c r="F45" s="1276">
        <v>545</v>
      </c>
      <c r="G45" s="1278">
        <v>13</v>
      </c>
      <c r="H45" s="95">
        <v>136</v>
      </c>
      <c r="I45" s="1274">
        <v>13</v>
      </c>
      <c r="J45" s="95">
        <v>140</v>
      </c>
      <c r="K45" s="142">
        <v>558</v>
      </c>
      <c r="L45" s="1276">
        <v>698</v>
      </c>
    </row>
    <row r="46" spans="2:12" s="88" customFormat="1" ht="12.75" customHeight="1" thickBot="1">
      <c r="B46" s="265"/>
      <c r="C46" s="265"/>
      <c r="E46" s="988" t="s">
        <v>367</v>
      </c>
      <c r="F46" s="1300">
        <v>1189</v>
      </c>
      <c r="G46" s="1279">
        <v>67</v>
      </c>
      <c r="H46" s="266">
        <v>411</v>
      </c>
      <c r="I46" s="1310">
        <v>70</v>
      </c>
      <c r="J46" s="266">
        <v>409</v>
      </c>
      <c r="K46" s="194">
        <v>1151</v>
      </c>
      <c r="L46" s="1315">
        <v>1560</v>
      </c>
    </row>
    <row r="47" spans="2:12" s="88" customFormat="1" ht="12.75" customHeight="1">
      <c r="B47" s="214" t="s">
        <v>202</v>
      </c>
      <c r="C47" s="214" t="s">
        <v>354</v>
      </c>
      <c r="D47" s="214" t="s">
        <v>203</v>
      </c>
      <c r="E47" s="990" t="s">
        <v>93</v>
      </c>
      <c r="F47" s="1298">
        <v>369</v>
      </c>
      <c r="G47" s="1290">
        <v>46</v>
      </c>
      <c r="H47" s="217">
        <v>251</v>
      </c>
      <c r="I47" s="1308">
        <v>47</v>
      </c>
      <c r="J47" s="217">
        <v>235</v>
      </c>
      <c r="K47" s="219">
        <v>231</v>
      </c>
      <c r="L47" s="1298">
        <v>466</v>
      </c>
    </row>
    <row r="48" spans="2:12" s="88" customFormat="1" ht="12.75" customHeight="1">
      <c r="B48" s="212"/>
      <c r="C48" s="212"/>
      <c r="D48" s="212"/>
      <c r="E48" s="987" t="s">
        <v>97</v>
      </c>
      <c r="F48" s="1276">
        <v>290</v>
      </c>
      <c r="G48" s="1278">
        <v>23</v>
      </c>
      <c r="H48" s="95">
        <v>146</v>
      </c>
      <c r="I48" s="1274">
        <v>24</v>
      </c>
      <c r="J48" s="95">
        <v>147</v>
      </c>
      <c r="K48" s="142">
        <v>219</v>
      </c>
      <c r="L48" s="1276">
        <v>366</v>
      </c>
    </row>
    <row r="49" spans="2:12" s="88" customFormat="1" ht="12.75" customHeight="1" thickBot="1">
      <c r="B49" s="221"/>
      <c r="C49" s="221"/>
      <c r="D49" s="222"/>
      <c r="E49" s="989" t="s">
        <v>367</v>
      </c>
      <c r="F49" s="1299">
        <v>659</v>
      </c>
      <c r="G49" s="1293">
        <v>69</v>
      </c>
      <c r="H49" s="225">
        <v>397</v>
      </c>
      <c r="I49" s="1309">
        <v>71</v>
      </c>
      <c r="J49" s="225">
        <v>382</v>
      </c>
      <c r="K49" s="227">
        <v>450</v>
      </c>
      <c r="L49" s="1299">
        <v>832</v>
      </c>
    </row>
    <row r="50" spans="2:12" s="88" customFormat="1" ht="12.75" customHeight="1">
      <c r="B50" s="214" t="s">
        <v>204</v>
      </c>
      <c r="C50" s="214" t="s">
        <v>354</v>
      </c>
      <c r="D50" s="214" t="s">
        <v>205</v>
      </c>
      <c r="E50" s="990" t="s">
        <v>93</v>
      </c>
      <c r="F50" s="1298">
        <v>270</v>
      </c>
      <c r="G50" s="1290">
        <v>32</v>
      </c>
      <c r="H50" s="217">
        <v>195</v>
      </c>
      <c r="I50" s="1308">
        <v>32</v>
      </c>
      <c r="J50" s="217">
        <v>190</v>
      </c>
      <c r="K50" s="219">
        <v>143</v>
      </c>
      <c r="L50" s="1298">
        <v>333</v>
      </c>
    </row>
    <row r="51" spans="2:12" s="88" customFormat="1" ht="12.75" customHeight="1">
      <c r="B51" s="212"/>
      <c r="C51" s="212"/>
      <c r="D51" s="212"/>
      <c r="E51" s="987" t="s">
        <v>97</v>
      </c>
      <c r="F51" s="1276">
        <v>461</v>
      </c>
      <c r="G51" s="1278">
        <v>9</v>
      </c>
      <c r="H51" s="95">
        <v>59</v>
      </c>
      <c r="I51" s="1274">
        <v>10</v>
      </c>
      <c r="J51" s="95">
        <v>55</v>
      </c>
      <c r="K51" s="142">
        <v>486</v>
      </c>
      <c r="L51" s="1276">
        <v>541</v>
      </c>
    </row>
    <row r="52" spans="2:12" s="88" customFormat="1" ht="12.75" customHeight="1" thickBot="1">
      <c r="B52" s="221"/>
      <c r="C52" s="221"/>
      <c r="D52" s="222"/>
      <c r="E52" s="989" t="s">
        <v>367</v>
      </c>
      <c r="F52" s="1299">
        <v>731</v>
      </c>
      <c r="G52" s="1293">
        <v>41</v>
      </c>
      <c r="H52" s="225">
        <v>254</v>
      </c>
      <c r="I52" s="1309">
        <v>42</v>
      </c>
      <c r="J52" s="225">
        <v>245</v>
      </c>
      <c r="K52" s="227">
        <v>629</v>
      </c>
      <c r="L52" s="1299">
        <v>874</v>
      </c>
    </row>
    <row r="53" spans="2:12" s="88" customFormat="1" ht="12.75" customHeight="1">
      <c r="B53" s="214" t="s">
        <v>206</v>
      </c>
      <c r="C53" s="214" t="s">
        <v>354</v>
      </c>
      <c r="D53" s="214" t="s">
        <v>207</v>
      </c>
      <c r="E53" s="990" t="s">
        <v>93</v>
      </c>
      <c r="F53" s="1298">
        <v>93</v>
      </c>
      <c r="G53" s="1290">
        <v>20</v>
      </c>
      <c r="H53" s="217">
        <v>66</v>
      </c>
      <c r="I53" s="1308">
        <v>21</v>
      </c>
      <c r="J53" s="217">
        <v>58</v>
      </c>
      <c r="K53" s="219">
        <v>48</v>
      </c>
      <c r="L53" s="1298">
        <v>106</v>
      </c>
    </row>
    <row r="54" spans="2:12" s="88" customFormat="1" ht="12.75" customHeight="1">
      <c r="B54" s="212"/>
      <c r="C54" s="212"/>
      <c r="D54" s="212"/>
      <c r="E54" s="987" t="s">
        <v>97</v>
      </c>
      <c r="F54" s="1276">
        <v>22</v>
      </c>
      <c r="G54" s="1278">
        <v>2</v>
      </c>
      <c r="H54" s="95">
        <v>10</v>
      </c>
      <c r="I54" s="1274">
        <v>2</v>
      </c>
      <c r="J54" s="95">
        <v>8</v>
      </c>
      <c r="K54" s="142">
        <v>16</v>
      </c>
      <c r="L54" s="1276">
        <v>24</v>
      </c>
    </row>
    <row r="55" spans="2:12" s="88" customFormat="1" ht="12.75" customHeight="1" thickBot="1">
      <c r="B55" s="221"/>
      <c r="C55" s="221"/>
      <c r="D55" s="222"/>
      <c r="E55" s="989" t="s">
        <v>367</v>
      </c>
      <c r="F55" s="1299">
        <v>115</v>
      </c>
      <c r="G55" s="1293">
        <v>22</v>
      </c>
      <c r="H55" s="225">
        <v>76</v>
      </c>
      <c r="I55" s="1309">
        <v>23</v>
      </c>
      <c r="J55" s="225">
        <v>66</v>
      </c>
      <c r="K55" s="227">
        <v>64</v>
      </c>
      <c r="L55" s="1299">
        <v>130</v>
      </c>
    </row>
    <row r="56" spans="2:12" s="88" customFormat="1" ht="12.75" customHeight="1">
      <c r="B56" s="214" t="s">
        <v>208</v>
      </c>
      <c r="C56" s="214" t="s">
        <v>354</v>
      </c>
      <c r="D56" s="214" t="s">
        <v>209</v>
      </c>
      <c r="E56" s="990" t="s">
        <v>93</v>
      </c>
      <c r="F56" s="1298">
        <v>182</v>
      </c>
      <c r="G56" s="1290">
        <v>31</v>
      </c>
      <c r="H56" s="217">
        <v>120</v>
      </c>
      <c r="I56" s="1308">
        <v>32</v>
      </c>
      <c r="J56" s="217">
        <v>120</v>
      </c>
      <c r="K56" s="219">
        <v>130</v>
      </c>
      <c r="L56" s="1298">
        <v>250</v>
      </c>
    </row>
    <row r="57" spans="2:12" s="88" customFormat="1" ht="12.75" customHeight="1">
      <c r="B57" s="212"/>
      <c r="C57" s="212"/>
      <c r="D57" s="212"/>
      <c r="E57" s="987" t="s">
        <v>97</v>
      </c>
      <c r="F57" s="1276">
        <v>403</v>
      </c>
      <c r="G57" s="1278">
        <v>7</v>
      </c>
      <c r="H57" s="95">
        <v>18</v>
      </c>
      <c r="I57" s="1274">
        <v>7</v>
      </c>
      <c r="J57" s="95">
        <v>15</v>
      </c>
      <c r="K57" s="142">
        <v>461</v>
      </c>
      <c r="L57" s="1276">
        <v>476</v>
      </c>
    </row>
    <row r="58" spans="2:12" s="88" customFormat="1" ht="12.75" customHeight="1" thickBot="1">
      <c r="B58" s="221"/>
      <c r="C58" s="221"/>
      <c r="D58" s="222"/>
      <c r="E58" s="989" t="s">
        <v>367</v>
      </c>
      <c r="F58" s="1299">
        <v>585</v>
      </c>
      <c r="G58" s="1293">
        <v>38</v>
      </c>
      <c r="H58" s="225">
        <v>138</v>
      </c>
      <c r="I58" s="1309">
        <v>39</v>
      </c>
      <c r="J58" s="225">
        <v>135</v>
      </c>
      <c r="K58" s="227">
        <v>591</v>
      </c>
      <c r="L58" s="1299">
        <v>726</v>
      </c>
    </row>
    <row r="59" spans="2:12" s="88" customFormat="1" ht="12.75" customHeight="1">
      <c r="B59" s="214" t="s">
        <v>210</v>
      </c>
      <c r="C59" s="214" t="s">
        <v>354</v>
      </c>
      <c r="D59" s="214" t="s">
        <v>211</v>
      </c>
      <c r="E59" s="990" t="s">
        <v>93</v>
      </c>
      <c r="F59" s="1298">
        <v>418</v>
      </c>
      <c r="G59" s="1290">
        <v>38</v>
      </c>
      <c r="H59" s="217">
        <v>266</v>
      </c>
      <c r="I59" s="1308">
        <v>43</v>
      </c>
      <c r="J59" s="217">
        <v>285</v>
      </c>
      <c r="K59" s="219">
        <v>327</v>
      </c>
      <c r="L59" s="1298">
        <v>612</v>
      </c>
    </row>
    <row r="60" spans="2:12" s="88" customFormat="1" ht="12.75" customHeight="1">
      <c r="B60" s="212"/>
      <c r="C60" s="212"/>
      <c r="D60" s="212"/>
      <c r="E60" s="987" t="s">
        <v>95</v>
      </c>
      <c r="F60" s="1276">
        <v>7</v>
      </c>
      <c r="G60" s="1278">
        <v>2</v>
      </c>
      <c r="H60" s="95">
        <v>2</v>
      </c>
      <c r="I60" s="1274">
        <v>3</v>
      </c>
      <c r="J60" s="95">
        <v>2</v>
      </c>
      <c r="K60" s="142">
        <v>9</v>
      </c>
      <c r="L60" s="1276">
        <v>11</v>
      </c>
    </row>
    <row r="61" spans="2:12" s="88" customFormat="1" ht="12.75" customHeight="1">
      <c r="B61" s="212"/>
      <c r="C61" s="212"/>
      <c r="D61" s="212"/>
      <c r="E61" s="987" t="s">
        <v>97</v>
      </c>
      <c r="F61" s="1276">
        <v>227</v>
      </c>
      <c r="G61" s="1278">
        <v>6</v>
      </c>
      <c r="H61" s="95">
        <v>79</v>
      </c>
      <c r="I61" s="1274">
        <v>6</v>
      </c>
      <c r="J61" s="95">
        <v>79</v>
      </c>
      <c r="K61" s="142">
        <v>196</v>
      </c>
      <c r="L61" s="1276">
        <v>275</v>
      </c>
    </row>
    <row r="62" spans="2:12" s="88" customFormat="1" ht="12.75" customHeight="1" thickBot="1">
      <c r="B62" s="221"/>
      <c r="C62" s="221"/>
      <c r="D62" s="222"/>
      <c r="E62" s="989" t="s">
        <v>367</v>
      </c>
      <c r="F62" s="1299">
        <v>652</v>
      </c>
      <c r="G62" s="1293">
        <v>46</v>
      </c>
      <c r="H62" s="225">
        <v>347</v>
      </c>
      <c r="I62" s="1309">
        <v>52</v>
      </c>
      <c r="J62" s="225">
        <v>366</v>
      </c>
      <c r="K62" s="227">
        <v>532</v>
      </c>
      <c r="L62" s="1299">
        <v>898</v>
      </c>
    </row>
    <row r="63" spans="2:12" s="88" customFormat="1" ht="12.75" customHeight="1">
      <c r="B63" s="214" t="s">
        <v>212</v>
      </c>
      <c r="C63" s="214" t="s">
        <v>354</v>
      </c>
      <c r="D63" s="214" t="s">
        <v>213</v>
      </c>
      <c r="E63" s="990" t="s">
        <v>93</v>
      </c>
      <c r="F63" s="1298">
        <v>146</v>
      </c>
      <c r="G63" s="1290">
        <v>27</v>
      </c>
      <c r="H63" s="217">
        <v>111</v>
      </c>
      <c r="I63" s="1308">
        <v>29</v>
      </c>
      <c r="J63" s="217">
        <v>108</v>
      </c>
      <c r="K63" s="219">
        <v>84</v>
      </c>
      <c r="L63" s="1298">
        <v>192</v>
      </c>
    </row>
    <row r="64" spans="2:12" s="88" customFormat="1" ht="12.75" customHeight="1">
      <c r="B64" s="212"/>
      <c r="C64" s="212"/>
      <c r="D64" s="212"/>
      <c r="E64" s="987" t="s">
        <v>97</v>
      </c>
      <c r="F64" s="1276">
        <v>11</v>
      </c>
      <c r="G64" s="1278">
        <v>2</v>
      </c>
      <c r="H64" s="95">
        <v>11</v>
      </c>
      <c r="I64" s="1274">
        <v>2</v>
      </c>
      <c r="J64" s="95">
        <v>9</v>
      </c>
      <c r="K64" s="142">
        <v>1</v>
      </c>
      <c r="L64" s="1276">
        <v>10</v>
      </c>
    </row>
    <row r="65" spans="2:12" s="88" customFormat="1" ht="12.75" customHeight="1" thickBot="1">
      <c r="B65" s="213"/>
      <c r="C65" s="213"/>
      <c r="D65" s="83"/>
      <c r="E65" s="988" t="s">
        <v>367</v>
      </c>
      <c r="F65" s="1300">
        <v>157</v>
      </c>
      <c r="G65" s="1279">
        <v>29</v>
      </c>
      <c r="H65" s="192">
        <v>122</v>
      </c>
      <c r="I65" s="1310">
        <v>31</v>
      </c>
      <c r="J65" s="192">
        <v>117</v>
      </c>
      <c r="K65" s="194">
        <v>85</v>
      </c>
      <c r="L65" s="1300">
        <v>202</v>
      </c>
    </row>
    <row r="66" spans="2:12" s="88" customFormat="1" ht="12.75" customHeight="1">
      <c r="B66" s="214" t="s">
        <v>214</v>
      </c>
      <c r="C66" s="214" t="s">
        <v>354</v>
      </c>
      <c r="D66" s="214" t="s">
        <v>215</v>
      </c>
      <c r="E66" s="990" t="s">
        <v>93</v>
      </c>
      <c r="F66" s="1298">
        <v>148</v>
      </c>
      <c r="G66" s="1290">
        <v>25</v>
      </c>
      <c r="H66" s="217">
        <v>124</v>
      </c>
      <c r="I66" s="1308">
        <v>26</v>
      </c>
      <c r="J66" s="217">
        <v>115</v>
      </c>
      <c r="K66" s="219">
        <v>70</v>
      </c>
      <c r="L66" s="1298">
        <v>185</v>
      </c>
    </row>
    <row r="67" spans="2:12" s="88" customFormat="1" ht="12.75" customHeight="1">
      <c r="B67" s="212"/>
      <c r="C67" s="212"/>
      <c r="D67" s="212"/>
      <c r="E67" s="987" t="s">
        <v>97</v>
      </c>
      <c r="F67" s="1276">
        <v>22</v>
      </c>
      <c r="G67" s="1278">
        <v>3</v>
      </c>
      <c r="H67" s="95">
        <v>14</v>
      </c>
      <c r="I67" s="1274">
        <v>3</v>
      </c>
      <c r="J67" s="95">
        <v>12</v>
      </c>
      <c r="K67" s="142">
        <v>22</v>
      </c>
      <c r="L67" s="1276">
        <v>34</v>
      </c>
    </row>
    <row r="68" spans="2:12" s="88" customFormat="1" ht="12.75" customHeight="1" thickBot="1">
      <c r="B68" s="221"/>
      <c r="C68" s="221"/>
      <c r="D68" s="222"/>
      <c r="E68" s="989" t="s">
        <v>367</v>
      </c>
      <c r="F68" s="1299">
        <v>170</v>
      </c>
      <c r="G68" s="1293">
        <v>28</v>
      </c>
      <c r="H68" s="225">
        <v>138</v>
      </c>
      <c r="I68" s="1309">
        <v>29</v>
      </c>
      <c r="J68" s="225">
        <v>127</v>
      </c>
      <c r="K68" s="227">
        <v>92</v>
      </c>
      <c r="L68" s="1299">
        <v>219</v>
      </c>
    </row>
    <row r="69" spans="2:12" s="88" customFormat="1" ht="12.75" customHeight="1">
      <c r="B69" s="214" t="s">
        <v>216</v>
      </c>
      <c r="C69" s="214" t="s">
        <v>354</v>
      </c>
      <c r="D69" s="214" t="s">
        <v>217</v>
      </c>
      <c r="E69" s="990" t="s">
        <v>93</v>
      </c>
      <c r="F69" s="1298">
        <v>134</v>
      </c>
      <c r="G69" s="1290">
        <v>13</v>
      </c>
      <c r="H69" s="217">
        <v>100</v>
      </c>
      <c r="I69" s="1308">
        <v>14</v>
      </c>
      <c r="J69" s="217">
        <v>96</v>
      </c>
      <c r="K69" s="219">
        <v>78</v>
      </c>
      <c r="L69" s="1298">
        <v>174</v>
      </c>
    </row>
    <row r="70" spans="2:12" s="88" customFormat="1" ht="12.75" customHeight="1">
      <c r="B70" s="212"/>
      <c r="C70" s="212"/>
      <c r="D70" s="212"/>
      <c r="E70" s="987" t="s">
        <v>97</v>
      </c>
      <c r="F70" s="1276">
        <v>76</v>
      </c>
      <c r="G70" s="1278">
        <v>3</v>
      </c>
      <c r="H70" s="95">
        <v>29</v>
      </c>
      <c r="I70" s="1274">
        <v>3</v>
      </c>
      <c r="J70" s="95">
        <v>29</v>
      </c>
      <c r="K70" s="142">
        <v>62</v>
      </c>
      <c r="L70" s="1276">
        <v>91</v>
      </c>
    </row>
    <row r="71" spans="2:12" s="88" customFormat="1" ht="12.75" customHeight="1" thickBot="1">
      <c r="B71" s="221"/>
      <c r="C71" s="221"/>
      <c r="D71" s="222"/>
      <c r="E71" s="989" t="s">
        <v>367</v>
      </c>
      <c r="F71" s="1299">
        <v>210</v>
      </c>
      <c r="G71" s="1293">
        <v>16</v>
      </c>
      <c r="H71" s="225">
        <v>129</v>
      </c>
      <c r="I71" s="1309">
        <v>17</v>
      </c>
      <c r="J71" s="225">
        <v>125</v>
      </c>
      <c r="K71" s="227">
        <v>140</v>
      </c>
      <c r="L71" s="1299">
        <v>265</v>
      </c>
    </row>
    <row r="72" spans="2:12" s="83" customFormat="1" ht="15" customHeight="1">
      <c r="B72" s="105" t="s">
        <v>92</v>
      </c>
      <c r="C72" s="105"/>
      <c r="D72" s="273"/>
      <c r="E72" s="1002"/>
      <c r="F72" s="1313"/>
      <c r="G72" s="1313"/>
      <c r="H72" s="878"/>
      <c r="I72" s="1313"/>
      <c r="J72" s="878"/>
      <c r="K72" s="273"/>
      <c r="L72" s="1301"/>
    </row>
    <row r="73" spans="2:12" ht="20.100000000000001" customHeight="1">
      <c r="F73"/>
      <c r="G73"/>
      <c r="I73"/>
      <c r="L73"/>
    </row>
    <row r="74" spans="2:12">
      <c r="F74"/>
      <c r="G74"/>
      <c r="I74"/>
      <c r="L74"/>
    </row>
    <row r="75" spans="2:12">
      <c r="F75"/>
      <c r="G75"/>
      <c r="I75"/>
      <c r="L75"/>
    </row>
    <row r="76" spans="2:12">
      <c r="F76"/>
      <c r="G76"/>
      <c r="I76"/>
      <c r="L76"/>
    </row>
  </sheetData>
  <printOptions horizontalCentered="1"/>
  <pageMargins left="0.47244094488188981" right="0.47244094488188981" top="0.59055118110236227" bottom="0.39370078740157483" header="0.51181102362204722" footer="0.31496062992125984"/>
  <pageSetup paperSize="9" scale="79" firstPageNumber="0" orientation="portrait" r:id="rId1"/>
  <headerFooter>
    <oddFooter>&amp;C&amp;F&amp;R&amp;A</oddFooter>
  </headerFooter>
  <ignoredErrors>
    <ignoredError sqref="B7:B71"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L74"/>
  <sheetViews>
    <sheetView showGridLines="0" zoomScaleNormal="100" workbookViewId="0">
      <pane ySplit="5" topLeftCell="A58" activePane="bottomLeft" state="frozen"/>
      <selection activeCell="E58" sqref="E58"/>
      <selection pane="bottomLeft" activeCell="R58" sqref="R58"/>
    </sheetView>
  </sheetViews>
  <sheetFormatPr baseColWidth="10" defaultColWidth="9.140625" defaultRowHeight="12.75"/>
  <cols>
    <col min="1" max="1" width="1.5703125" customWidth="1"/>
    <col min="2" max="2" width="2.7109375" style="108" customWidth="1"/>
    <col min="3" max="3" width="0.85546875" customWidth="1"/>
    <col min="4" max="4" width="24.7109375" customWidth="1"/>
    <col min="5" max="5" width="14.7109375" customWidth="1"/>
    <col min="6" max="7" width="9.7109375" style="1296" customWidth="1"/>
    <col min="8" max="8" width="9.7109375" style="148" customWidth="1"/>
    <col min="9" max="9" width="9.7109375" style="1311" customWidth="1"/>
    <col min="10" max="11" width="9.7109375" style="148" customWidth="1"/>
    <col min="12" max="12" width="9.7109375" style="1296" customWidth="1"/>
  </cols>
  <sheetData>
    <row r="1" spans="1:12" s="870" customFormat="1" ht="20.100000000000001" customHeight="1">
      <c r="A1" s="1316"/>
      <c r="B1" s="1317" t="s">
        <v>869</v>
      </c>
      <c r="C1" s="1317"/>
      <c r="D1" s="1317"/>
      <c r="E1" s="1317"/>
      <c r="F1" s="1282"/>
      <c r="G1" s="1282"/>
      <c r="H1" s="1282"/>
      <c r="I1" s="1302"/>
      <c r="J1" s="1282"/>
      <c r="K1" s="1282"/>
      <c r="L1" s="1282"/>
    </row>
    <row r="2" spans="1:12" ht="20.100000000000001" customHeight="1">
      <c r="A2" s="88"/>
      <c r="B2" s="149"/>
      <c r="C2" s="149"/>
      <c r="D2" s="149"/>
      <c r="E2" s="149"/>
      <c r="F2" s="1283"/>
      <c r="G2" s="1283"/>
      <c r="H2" s="150"/>
      <c r="I2" s="1303"/>
      <c r="J2" s="150"/>
      <c r="K2" s="150"/>
      <c r="L2" s="1283"/>
    </row>
    <row r="3" spans="1:12" ht="20.100000000000001" customHeight="1">
      <c r="A3" s="88"/>
      <c r="B3" s="732" t="s">
        <v>993</v>
      </c>
      <c r="C3" s="153"/>
      <c r="D3" s="201"/>
      <c r="E3" s="201"/>
      <c r="F3" s="1284"/>
      <c r="G3" s="1284"/>
      <c r="H3" s="237"/>
      <c r="I3" s="1304"/>
      <c r="J3" s="237"/>
      <c r="K3" s="237"/>
      <c r="L3" s="1284"/>
    </row>
    <row r="4" spans="1:12" ht="20.100000000000001" customHeight="1">
      <c r="A4" s="151"/>
      <c r="B4" s="467" t="s">
        <v>44</v>
      </c>
      <c r="C4" s="299"/>
      <c r="D4" s="155"/>
      <c r="E4" s="155"/>
      <c r="F4" s="1320"/>
      <c r="G4" s="1320"/>
      <c r="H4" s="156"/>
      <c r="I4" s="1321"/>
      <c r="J4" s="156"/>
      <c r="K4" s="156"/>
      <c r="L4" s="1320"/>
    </row>
    <row r="5" spans="1:12" s="88" customFormat="1" ht="50.1" customHeight="1">
      <c r="B5" s="1015"/>
      <c r="C5" s="202"/>
      <c r="D5" s="202"/>
      <c r="E5" s="202"/>
      <c r="F5" s="1286" t="s">
        <v>78</v>
      </c>
      <c r="G5" s="1287" t="s">
        <v>79</v>
      </c>
      <c r="H5" s="185" t="s">
        <v>80</v>
      </c>
      <c r="I5" s="1306" t="s">
        <v>81</v>
      </c>
      <c r="J5" s="187" t="s">
        <v>82</v>
      </c>
      <c r="K5" s="188" t="s">
        <v>83</v>
      </c>
      <c r="L5" s="1297" t="s">
        <v>84</v>
      </c>
    </row>
    <row r="6" spans="1:12" s="88" customFormat="1" ht="5.0999999999999996" customHeight="1">
      <c r="B6" s="1017"/>
      <c r="C6" s="203"/>
      <c r="D6" s="203"/>
      <c r="E6" s="992"/>
      <c r="F6" s="1312"/>
      <c r="G6" s="1312"/>
      <c r="H6" s="303"/>
      <c r="I6" s="1314"/>
      <c r="J6" s="303"/>
      <c r="K6" s="303"/>
      <c r="L6" s="1312"/>
    </row>
    <row r="7" spans="1:12" s="88" customFormat="1">
      <c r="B7" s="1021" t="s">
        <v>218</v>
      </c>
      <c r="C7" s="214" t="s">
        <v>354</v>
      </c>
      <c r="D7" s="214" t="s">
        <v>219</v>
      </c>
      <c r="E7" s="990" t="s">
        <v>93</v>
      </c>
      <c r="F7" s="1298">
        <v>210</v>
      </c>
      <c r="G7" s="1290">
        <v>19</v>
      </c>
      <c r="H7" s="217">
        <v>137</v>
      </c>
      <c r="I7" s="1308">
        <v>21</v>
      </c>
      <c r="J7" s="217">
        <v>134</v>
      </c>
      <c r="K7" s="219">
        <v>148</v>
      </c>
      <c r="L7" s="1298">
        <v>282</v>
      </c>
    </row>
    <row r="8" spans="1:12" s="88" customFormat="1">
      <c r="B8" s="293"/>
      <c r="C8" s="212"/>
      <c r="D8" s="212"/>
      <c r="E8" s="987" t="s">
        <v>95</v>
      </c>
      <c r="F8" s="1276">
        <v>19</v>
      </c>
      <c r="G8" s="1278">
        <v>2</v>
      </c>
      <c r="H8" s="95">
        <v>5</v>
      </c>
      <c r="I8" s="1274">
        <v>2</v>
      </c>
      <c r="J8" s="95">
        <v>3</v>
      </c>
      <c r="K8" s="142">
        <v>26</v>
      </c>
      <c r="L8" s="1276">
        <v>29</v>
      </c>
    </row>
    <row r="9" spans="1:12" s="88" customFormat="1">
      <c r="B9" s="293"/>
      <c r="C9" s="212"/>
      <c r="D9" s="212"/>
      <c r="E9" s="987" t="s">
        <v>97</v>
      </c>
      <c r="F9" s="1276">
        <v>150</v>
      </c>
      <c r="G9" s="1278">
        <v>7</v>
      </c>
      <c r="H9" s="95">
        <v>71</v>
      </c>
      <c r="I9" s="1274">
        <v>8</v>
      </c>
      <c r="J9" s="95">
        <v>68</v>
      </c>
      <c r="K9" s="142">
        <v>122</v>
      </c>
      <c r="L9" s="1276">
        <v>190</v>
      </c>
    </row>
    <row r="10" spans="1:12" s="88" customFormat="1">
      <c r="B10" s="1022"/>
      <c r="C10" s="221"/>
      <c r="D10" s="262"/>
      <c r="E10" s="989" t="s">
        <v>367</v>
      </c>
      <c r="F10" s="1299">
        <v>379</v>
      </c>
      <c r="G10" s="1293">
        <v>28</v>
      </c>
      <c r="H10" s="225">
        <v>213</v>
      </c>
      <c r="I10" s="1309">
        <v>31</v>
      </c>
      <c r="J10" s="225">
        <v>205</v>
      </c>
      <c r="K10" s="227">
        <v>296</v>
      </c>
      <c r="L10" s="1299">
        <v>501</v>
      </c>
    </row>
    <row r="11" spans="1:12" s="88" customFormat="1">
      <c r="B11" s="1021" t="s">
        <v>220</v>
      </c>
      <c r="C11" s="214" t="s">
        <v>354</v>
      </c>
      <c r="D11" s="214" t="s">
        <v>221</v>
      </c>
      <c r="E11" s="990" t="s">
        <v>93</v>
      </c>
      <c r="F11" s="1298">
        <v>119</v>
      </c>
      <c r="G11" s="1290">
        <v>16</v>
      </c>
      <c r="H11" s="217">
        <v>102</v>
      </c>
      <c r="I11" s="1308">
        <v>17</v>
      </c>
      <c r="J11" s="217">
        <v>103</v>
      </c>
      <c r="K11" s="219">
        <v>63</v>
      </c>
      <c r="L11" s="1298">
        <v>166</v>
      </c>
    </row>
    <row r="12" spans="1:12" s="88" customFormat="1">
      <c r="B12" s="293"/>
      <c r="C12" s="212"/>
      <c r="D12" s="212"/>
      <c r="E12" s="987" t="s">
        <v>97</v>
      </c>
      <c r="F12" s="1276">
        <v>94</v>
      </c>
      <c r="G12" s="1278">
        <v>1</v>
      </c>
      <c r="H12" s="95">
        <v>9</v>
      </c>
      <c r="I12" s="1274">
        <v>1</v>
      </c>
      <c r="J12" s="95">
        <v>8</v>
      </c>
      <c r="K12" s="142">
        <v>100</v>
      </c>
      <c r="L12" s="1276">
        <v>108</v>
      </c>
    </row>
    <row r="13" spans="1:12" s="88" customFormat="1">
      <c r="B13" s="1020"/>
      <c r="C13" s="213"/>
      <c r="D13" s="175"/>
      <c r="E13" s="988" t="s">
        <v>367</v>
      </c>
      <c r="F13" s="1300">
        <v>213</v>
      </c>
      <c r="G13" s="1279">
        <v>17</v>
      </c>
      <c r="H13" s="192">
        <v>111</v>
      </c>
      <c r="I13" s="1310">
        <v>18</v>
      </c>
      <c r="J13" s="192">
        <v>111</v>
      </c>
      <c r="K13" s="194">
        <v>163</v>
      </c>
      <c r="L13" s="1300">
        <v>274</v>
      </c>
    </row>
    <row r="14" spans="1:12" s="88" customFormat="1">
      <c r="B14" s="1021" t="s">
        <v>222</v>
      </c>
      <c r="C14" s="214" t="s">
        <v>354</v>
      </c>
      <c r="D14" s="214" t="s">
        <v>223</v>
      </c>
      <c r="E14" s="990" t="s">
        <v>93</v>
      </c>
      <c r="F14" s="1298">
        <v>292</v>
      </c>
      <c r="G14" s="1290">
        <v>38</v>
      </c>
      <c r="H14" s="217">
        <v>226</v>
      </c>
      <c r="I14" s="1308">
        <v>38</v>
      </c>
      <c r="J14" s="217">
        <v>216</v>
      </c>
      <c r="K14" s="219">
        <v>159</v>
      </c>
      <c r="L14" s="1298">
        <v>375</v>
      </c>
    </row>
    <row r="15" spans="1:12" s="88" customFormat="1">
      <c r="B15" s="293"/>
      <c r="C15" s="212"/>
      <c r="D15" s="212"/>
      <c r="E15" s="987" t="s">
        <v>97</v>
      </c>
      <c r="F15" s="1276">
        <v>396</v>
      </c>
      <c r="G15" s="1278">
        <v>15</v>
      </c>
      <c r="H15" s="95">
        <v>84</v>
      </c>
      <c r="I15" s="1274">
        <v>18</v>
      </c>
      <c r="J15" s="95">
        <v>72</v>
      </c>
      <c r="K15" s="142">
        <v>363</v>
      </c>
      <c r="L15" s="1276">
        <v>435</v>
      </c>
    </row>
    <row r="16" spans="1:12" s="88" customFormat="1">
      <c r="B16" s="1022"/>
      <c r="C16" s="221"/>
      <c r="D16" s="262"/>
      <c r="E16" s="989" t="s">
        <v>367</v>
      </c>
      <c r="F16" s="1299">
        <v>688</v>
      </c>
      <c r="G16" s="1293">
        <v>53</v>
      </c>
      <c r="H16" s="225">
        <v>310</v>
      </c>
      <c r="I16" s="1309">
        <v>56</v>
      </c>
      <c r="J16" s="225">
        <v>288</v>
      </c>
      <c r="K16" s="227">
        <v>522</v>
      </c>
      <c r="L16" s="1299">
        <v>810</v>
      </c>
    </row>
    <row r="17" spans="2:12" s="88" customFormat="1">
      <c r="B17" s="1021" t="s">
        <v>224</v>
      </c>
      <c r="C17" s="214" t="s">
        <v>354</v>
      </c>
      <c r="D17" s="214" t="s">
        <v>225</v>
      </c>
      <c r="E17" s="990" t="s">
        <v>93</v>
      </c>
      <c r="F17" s="1298">
        <v>158</v>
      </c>
      <c r="G17" s="1290">
        <v>19</v>
      </c>
      <c r="H17" s="217">
        <v>133</v>
      </c>
      <c r="I17" s="1308">
        <v>19</v>
      </c>
      <c r="J17" s="217">
        <v>136</v>
      </c>
      <c r="K17" s="219">
        <v>115</v>
      </c>
      <c r="L17" s="1298">
        <v>251</v>
      </c>
    </row>
    <row r="18" spans="2:12" s="88" customFormat="1">
      <c r="B18" s="293"/>
      <c r="C18" s="212"/>
      <c r="D18" s="212"/>
      <c r="E18" s="987" t="s">
        <v>97</v>
      </c>
      <c r="F18" s="1276">
        <v>285</v>
      </c>
      <c r="G18" s="1278">
        <v>6</v>
      </c>
      <c r="H18" s="95">
        <v>44</v>
      </c>
      <c r="I18" s="1274">
        <v>8</v>
      </c>
      <c r="J18" s="95">
        <v>42</v>
      </c>
      <c r="K18" s="142">
        <v>290</v>
      </c>
      <c r="L18" s="1276">
        <v>332</v>
      </c>
    </row>
    <row r="19" spans="2:12" s="88" customFormat="1">
      <c r="B19" s="1022"/>
      <c r="C19" s="221"/>
      <c r="D19" s="262"/>
      <c r="E19" s="989" t="s">
        <v>367</v>
      </c>
      <c r="F19" s="1299">
        <v>443</v>
      </c>
      <c r="G19" s="1293">
        <v>25</v>
      </c>
      <c r="H19" s="225">
        <v>177</v>
      </c>
      <c r="I19" s="1309">
        <v>27</v>
      </c>
      <c r="J19" s="225">
        <v>178</v>
      </c>
      <c r="K19" s="227">
        <v>405</v>
      </c>
      <c r="L19" s="1299">
        <v>583</v>
      </c>
    </row>
    <row r="20" spans="2:12" s="88" customFormat="1">
      <c r="B20" s="1021" t="s">
        <v>226</v>
      </c>
      <c r="C20" s="214" t="s">
        <v>354</v>
      </c>
      <c r="D20" s="214" t="s">
        <v>227</v>
      </c>
      <c r="E20" s="990" t="s">
        <v>93</v>
      </c>
      <c r="F20" s="1298">
        <v>102</v>
      </c>
      <c r="G20" s="1290">
        <v>11</v>
      </c>
      <c r="H20" s="217">
        <v>76</v>
      </c>
      <c r="I20" s="1308">
        <v>11</v>
      </c>
      <c r="J20" s="217">
        <v>77</v>
      </c>
      <c r="K20" s="219">
        <v>47</v>
      </c>
      <c r="L20" s="1298">
        <v>124</v>
      </c>
    </row>
    <row r="21" spans="2:12" s="88" customFormat="1">
      <c r="B21" s="293"/>
      <c r="C21" s="212"/>
      <c r="D21" s="212"/>
      <c r="E21" s="987" t="s">
        <v>97</v>
      </c>
      <c r="F21" s="1276">
        <v>23</v>
      </c>
      <c r="G21" s="1278">
        <v>2</v>
      </c>
      <c r="H21" s="95">
        <v>11</v>
      </c>
      <c r="I21" s="1274">
        <v>2</v>
      </c>
      <c r="J21" s="95">
        <v>9</v>
      </c>
      <c r="K21" s="142">
        <v>18</v>
      </c>
      <c r="L21" s="1276">
        <v>27</v>
      </c>
    </row>
    <row r="22" spans="2:12" s="88" customFormat="1">
      <c r="B22" s="1022"/>
      <c r="C22" s="221"/>
      <c r="D22" s="262"/>
      <c r="E22" s="989" t="s">
        <v>367</v>
      </c>
      <c r="F22" s="1299">
        <v>125</v>
      </c>
      <c r="G22" s="1293">
        <v>13</v>
      </c>
      <c r="H22" s="225">
        <v>87</v>
      </c>
      <c r="I22" s="1309">
        <v>13</v>
      </c>
      <c r="J22" s="225">
        <v>86</v>
      </c>
      <c r="K22" s="227">
        <v>65</v>
      </c>
      <c r="L22" s="1299">
        <v>151</v>
      </c>
    </row>
    <row r="23" spans="2:12" s="88" customFormat="1">
      <c r="B23" s="1021" t="s">
        <v>228</v>
      </c>
      <c r="C23" s="214" t="s">
        <v>354</v>
      </c>
      <c r="D23" s="214" t="s">
        <v>229</v>
      </c>
      <c r="E23" s="990" t="s">
        <v>93</v>
      </c>
      <c r="F23" s="1298">
        <v>142</v>
      </c>
      <c r="G23" s="1290">
        <v>30</v>
      </c>
      <c r="H23" s="217">
        <v>118</v>
      </c>
      <c r="I23" s="1308">
        <v>31</v>
      </c>
      <c r="J23" s="217">
        <v>114</v>
      </c>
      <c r="K23" s="219">
        <v>75</v>
      </c>
      <c r="L23" s="1298">
        <v>189</v>
      </c>
    </row>
    <row r="24" spans="2:12" s="88" customFormat="1">
      <c r="B24" s="293"/>
      <c r="C24" s="212"/>
      <c r="D24" s="212"/>
      <c r="E24" s="987" t="s">
        <v>97</v>
      </c>
      <c r="F24" s="1276">
        <v>113</v>
      </c>
      <c r="G24" s="1278">
        <v>1</v>
      </c>
      <c r="H24" s="95">
        <v>21</v>
      </c>
      <c r="I24" s="1274">
        <v>1</v>
      </c>
      <c r="J24" s="95">
        <v>22</v>
      </c>
      <c r="K24" s="142">
        <v>130</v>
      </c>
      <c r="L24" s="1276">
        <v>152</v>
      </c>
    </row>
    <row r="25" spans="2:12" s="88" customFormat="1">
      <c r="B25" s="1022"/>
      <c r="C25" s="221"/>
      <c r="D25" s="262"/>
      <c r="E25" s="989" t="s">
        <v>367</v>
      </c>
      <c r="F25" s="1299">
        <v>255</v>
      </c>
      <c r="G25" s="1293">
        <v>31</v>
      </c>
      <c r="H25" s="225">
        <v>139</v>
      </c>
      <c r="I25" s="1309">
        <v>32</v>
      </c>
      <c r="J25" s="225">
        <v>136</v>
      </c>
      <c r="K25" s="227">
        <v>205</v>
      </c>
      <c r="L25" s="1299">
        <v>341</v>
      </c>
    </row>
    <row r="26" spans="2:12" s="88" customFormat="1">
      <c r="B26" s="1021" t="s">
        <v>230</v>
      </c>
      <c r="C26" s="214" t="s">
        <v>354</v>
      </c>
      <c r="D26" s="214" t="s">
        <v>231</v>
      </c>
      <c r="E26" s="990" t="s">
        <v>93</v>
      </c>
      <c r="F26" s="1298">
        <v>59</v>
      </c>
      <c r="G26" s="1290">
        <v>11</v>
      </c>
      <c r="H26" s="217">
        <v>48</v>
      </c>
      <c r="I26" s="1308">
        <v>11</v>
      </c>
      <c r="J26" s="217">
        <v>40</v>
      </c>
      <c r="K26" s="219">
        <v>15</v>
      </c>
      <c r="L26" s="1298">
        <v>55</v>
      </c>
    </row>
    <row r="27" spans="2:12" s="88" customFormat="1">
      <c r="B27" s="293"/>
      <c r="C27" s="212"/>
      <c r="D27" s="212"/>
      <c r="E27" s="987" t="s">
        <v>97</v>
      </c>
      <c r="F27" s="1276">
        <v>11</v>
      </c>
      <c r="G27" s="1278">
        <v>0</v>
      </c>
      <c r="H27" s="95">
        <v>7</v>
      </c>
      <c r="I27" s="1274">
        <v>0</v>
      </c>
      <c r="J27" s="95">
        <v>8</v>
      </c>
      <c r="K27" s="142">
        <v>10</v>
      </c>
      <c r="L27" s="1276">
        <v>18</v>
      </c>
    </row>
    <row r="28" spans="2:12" s="88" customFormat="1">
      <c r="B28" s="1022"/>
      <c r="C28" s="221"/>
      <c r="D28" s="262"/>
      <c r="E28" s="989" t="s">
        <v>367</v>
      </c>
      <c r="F28" s="1299">
        <v>70</v>
      </c>
      <c r="G28" s="1293">
        <v>11</v>
      </c>
      <c r="H28" s="225">
        <v>55</v>
      </c>
      <c r="I28" s="1309">
        <v>11</v>
      </c>
      <c r="J28" s="225">
        <v>48</v>
      </c>
      <c r="K28" s="227">
        <v>25</v>
      </c>
      <c r="L28" s="1299">
        <v>73</v>
      </c>
    </row>
    <row r="29" spans="2:12" s="88" customFormat="1">
      <c r="B29" s="1021" t="s">
        <v>232</v>
      </c>
      <c r="C29" s="214" t="s">
        <v>354</v>
      </c>
      <c r="D29" s="214" t="s">
        <v>233</v>
      </c>
      <c r="E29" s="990" t="s">
        <v>93</v>
      </c>
      <c r="F29" s="1298">
        <v>228</v>
      </c>
      <c r="G29" s="1290">
        <v>28</v>
      </c>
      <c r="H29" s="217">
        <v>158</v>
      </c>
      <c r="I29" s="1308">
        <v>29</v>
      </c>
      <c r="J29" s="217">
        <v>152</v>
      </c>
      <c r="K29" s="219">
        <v>138</v>
      </c>
      <c r="L29" s="1298">
        <v>290</v>
      </c>
    </row>
    <row r="30" spans="2:12" s="88" customFormat="1">
      <c r="B30" s="293"/>
      <c r="C30" s="212"/>
      <c r="D30" s="212"/>
      <c r="E30" s="987" t="s">
        <v>97</v>
      </c>
      <c r="F30" s="1276">
        <v>484</v>
      </c>
      <c r="G30" s="1278">
        <v>6</v>
      </c>
      <c r="H30" s="95">
        <v>96</v>
      </c>
      <c r="I30" s="1274">
        <v>7</v>
      </c>
      <c r="J30" s="95">
        <v>95</v>
      </c>
      <c r="K30" s="142">
        <v>459</v>
      </c>
      <c r="L30" s="1276">
        <v>554</v>
      </c>
    </row>
    <row r="31" spans="2:12" s="88" customFormat="1">
      <c r="B31" s="1022"/>
      <c r="C31" s="221"/>
      <c r="D31" s="262"/>
      <c r="E31" s="989" t="s">
        <v>367</v>
      </c>
      <c r="F31" s="1299">
        <v>712</v>
      </c>
      <c r="G31" s="1293">
        <v>34</v>
      </c>
      <c r="H31" s="225">
        <v>254</v>
      </c>
      <c r="I31" s="1309">
        <v>36</v>
      </c>
      <c r="J31" s="225">
        <v>247</v>
      </c>
      <c r="K31" s="227">
        <v>597</v>
      </c>
      <c r="L31" s="1299">
        <v>844</v>
      </c>
    </row>
    <row r="32" spans="2:12" s="88" customFormat="1">
      <c r="B32" s="1021" t="s">
        <v>234</v>
      </c>
      <c r="C32" s="214" t="s">
        <v>354</v>
      </c>
      <c r="D32" s="214" t="s">
        <v>235</v>
      </c>
      <c r="E32" s="990" t="s">
        <v>93</v>
      </c>
      <c r="F32" s="1298">
        <v>253</v>
      </c>
      <c r="G32" s="1290">
        <v>26</v>
      </c>
      <c r="H32" s="217">
        <v>165</v>
      </c>
      <c r="I32" s="1308">
        <v>28</v>
      </c>
      <c r="J32" s="217">
        <v>153</v>
      </c>
      <c r="K32" s="219">
        <v>137</v>
      </c>
      <c r="L32" s="1298">
        <v>290</v>
      </c>
    </row>
    <row r="33" spans="2:12" s="88" customFormat="1">
      <c r="B33" s="293"/>
      <c r="C33" s="212"/>
      <c r="D33" s="212"/>
      <c r="E33" s="987" t="s">
        <v>97</v>
      </c>
      <c r="F33" s="1276">
        <v>171</v>
      </c>
      <c r="G33" s="1278">
        <v>2</v>
      </c>
      <c r="H33" s="95">
        <v>38</v>
      </c>
      <c r="I33" s="1274">
        <v>2</v>
      </c>
      <c r="J33" s="95">
        <v>37</v>
      </c>
      <c r="K33" s="142">
        <v>165</v>
      </c>
      <c r="L33" s="1276">
        <v>202</v>
      </c>
    </row>
    <row r="34" spans="2:12" s="88" customFormat="1">
      <c r="B34" s="1022"/>
      <c r="C34" s="221"/>
      <c r="D34" s="262"/>
      <c r="E34" s="989" t="s">
        <v>367</v>
      </c>
      <c r="F34" s="1299">
        <v>424</v>
      </c>
      <c r="G34" s="1293">
        <v>28</v>
      </c>
      <c r="H34" s="225">
        <v>203</v>
      </c>
      <c r="I34" s="1309">
        <v>30</v>
      </c>
      <c r="J34" s="225">
        <v>190</v>
      </c>
      <c r="K34" s="227">
        <v>302</v>
      </c>
      <c r="L34" s="1299">
        <v>492</v>
      </c>
    </row>
    <row r="35" spans="2:12" s="88" customFormat="1">
      <c r="B35" s="1021" t="s">
        <v>236</v>
      </c>
      <c r="C35" s="214" t="s">
        <v>354</v>
      </c>
      <c r="D35" s="214" t="s">
        <v>237</v>
      </c>
      <c r="E35" s="990" t="s">
        <v>93</v>
      </c>
      <c r="F35" s="1298">
        <v>208</v>
      </c>
      <c r="G35" s="1290">
        <v>31</v>
      </c>
      <c r="H35" s="217">
        <v>139</v>
      </c>
      <c r="I35" s="1308">
        <v>37</v>
      </c>
      <c r="J35" s="217">
        <v>127</v>
      </c>
      <c r="K35" s="219">
        <v>154</v>
      </c>
      <c r="L35" s="1298">
        <v>281</v>
      </c>
    </row>
    <row r="36" spans="2:12" s="88" customFormat="1">
      <c r="B36" s="293"/>
      <c r="C36" s="212"/>
      <c r="D36" s="212"/>
      <c r="E36" s="987" t="s">
        <v>97</v>
      </c>
      <c r="F36" s="1276">
        <v>350</v>
      </c>
      <c r="G36" s="1278">
        <v>3</v>
      </c>
      <c r="H36" s="95">
        <v>55</v>
      </c>
      <c r="I36" s="1274">
        <v>3</v>
      </c>
      <c r="J36" s="95">
        <v>53</v>
      </c>
      <c r="K36" s="142">
        <v>346</v>
      </c>
      <c r="L36" s="1276">
        <v>399</v>
      </c>
    </row>
    <row r="37" spans="2:12" s="88" customFormat="1">
      <c r="B37" s="1022"/>
      <c r="C37" s="221"/>
      <c r="D37" s="262"/>
      <c r="E37" s="989" t="s">
        <v>367</v>
      </c>
      <c r="F37" s="1299">
        <v>558</v>
      </c>
      <c r="G37" s="1293">
        <v>34</v>
      </c>
      <c r="H37" s="225">
        <v>194</v>
      </c>
      <c r="I37" s="1309">
        <v>40</v>
      </c>
      <c r="J37" s="225">
        <v>180</v>
      </c>
      <c r="K37" s="227">
        <v>500</v>
      </c>
      <c r="L37" s="1299">
        <v>680</v>
      </c>
    </row>
    <row r="38" spans="2:12" s="88" customFormat="1">
      <c r="B38" s="1021" t="s">
        <v>238</v>
      </c>
      <c r="C38" s="214" t="s">
        <v>354</v>
      </c>
      <c r="D38" s="214" t="s">
        <v>239</v>
      </c>
      <c r="E38" s="990" t="s">
        <v>93</v>
      </c>
      <c r="F38" s="1298">
        <v>81</v>
      </c>
      <c r="G38" s="1290">
        <v>14</v>
      </c>
      <c r="H38" s="217">
        <v>58</v>
      </c>
      <c r="I38" s="1308">
        <v>15</v>
      </c>
      <c r="J38" s="217">
        <v>48</v>
      </c>
      <c r="K38" s="219">
        <v>44</v>
      </c>
      <c r="L38" s="1298">
        <v>92</v>
      </c>
    </row>
    <row r="39" spans="2:12" s="88" customFormat="1">
      <c r="B39" s="293"/>
      <c r="C39" s="212"/>
      <c r="D39" s="212"/>
      <c r="E39" s="987" t="s">
        <v>97</v>
      </c>
      <c r="F39" s="1276">
        <v>30</v>
      </c>
      <c r="G39" s="1278">
        <v>3</v>
      </c>
      <c r="H39" s="95">
        <v>13</v>
      </c>
      <c r="I39" s="1274">
        <v>3</v>
      </c>
      <c r="J39" s="95">
        <v>11</v>
      </c>
      <c r="K39" s="142">
        <v>23</v>
      </c>
      <c r="L39" s="1276">
        <v>34</v>
      </c>
    </row>
    <row r="40" spans="2:12" s="88" customFormat="1">
      <c r="B40" s="1022"/>
      <c r="C40" s="221"/>
      <c r="D40" s="262"/>
      <c r="E40" s="989" t="s">
        <v>367</v>
      </c>
      <c r="F40" s="1299">
        <v>111</v>
      </c>
      <c r="G40" s="1293">
        <v>17</v>
      </c>
      <c r="H40" s="225">
        <v>71</v>
      </c>
      <c r="I40" s="1309">
        <v>18</v>
      </c>
      <c r="J40" s="225">
        <v>59</v>
      </c>
      <c r="K40" s="227">
        <v>67</v>
      </c>
      <c r="L40" s="1299">
        <v>126</v>
      </c>
    </row>
    <row r="41" spans="2:12" s="88" customFormat="1">
      <c r="B41" s="1021" t="s">
        <v>240</v>
      </c>
      <c r="C41" s="214" t="s">
        <v>354</v>
      </c>
      <c r="D41" s="214" t="s">
        <v>241</v>
      </c>
      <c r="E41" s="990" t="s">
        <v>93</v>
      </c>
      <c r="F41" s="1298">
        <v>115</v>
      </c>
      <c r="G41" s="1290">
        <v>17</v>
      </c>
      <c r="H41" s="217">
        <v>89</v>
      </c>
      <c r="I41" s="1308">
        <v>18</v>
      </c>
      <c r="J41" s="217">
        <v>84</v>
      </c>
      <c r="K41" s="219">
        <v>44</v>
      </c>
      <c r="L41" s="1298">
        <v>128</v>
      </c>
    </row>
    <row r="42" spans="2:12" s="88" customFormat="1">
      <c r="B42" s="293"/>
      <c r="C42" s="212"/>
      <c r="D42" s="212"/>
      <c r="E42" s="987" t="s">
        <v>97</v>
      </c>
      <c r="F42" s="1276">
        <v>15</v>
      </c>
      <c r="G42" s="1278">
        <v>1</v>
      </c>
      <c r="H42" s="95">
        <v>14</v>
      </c>
      <c r="I42" s="1274">
        <v>1</v>
      </c>
      <c r="J42" s="95">
        <v>14</v>
      </c>
      <c r="K42" s="142">
        <v>5</v>
      </c>
      <c r="L42" s="1276">
        <v>19</v>
      </c>
    </row>
    <row r="43" spans="2:12" s="88" customFormat="1">
      <c r="B43" s="1022"/>
      <c r="C43" s="221"/>
      <c r="D43" s="262"/>
      <c r="E43" s="989" t="s">
        <v>367</v>
      </c>
      <c r="F43" s="1299">
        <v>130</v>
      </c>
      <c r="G43" s="1293">
        <v>18</v>
      </c>
      <c r="H43" s="225">
        <v>103</v>
      </c>
      <c r="I43" s="1309">
        <v>19</v>
      </c>
      <c r="J43" s="225">
        <v>98</v>
      </c>
      <c r="K43" s="227">
        <v>49</v>
      </c>
      <c r="L43" s="1299">
        <v>147</v>
      </c>
    </row>
    <row r="44" spans="2:12" s="88" customFormat="1">
      <c r="B44" s="1021" t="s">
        <v>242</v>
      </c>
      <c r="C44" s="214" t="s">
        <v>354</v>
      </c>
      <c r="D44" s="214" t="s">
        <v>243</v>
      </c>
      <c r="E44" s="990" t="s">
        <v>93</v>
      </c>
      <c r="F44" s="1298">
        <v>133</v>
      </c>
      <c r="G44" s="1290">
        <v>22</v>
      </c>
      <c r="H44" s="217">
        <v>106</v>
      </c>
      <c r="I44" s="1308">
        <v>22</v>
      </c>
      <c r="J44" s="217">
        <v>99</v>
      </c>
      <c r="K44" s="219">
        <v>53</v>
      </c>
      <c r="L44" s="1298">
        <v>152</v>
      </c>
    </row>
    <row r="45" spans="2:12" s="88" customFormat="1">
      <c r="B45" s="293"/>
      <c r="C45" s="212"/>
      <c r="D45" s="212"/>
      <c r="E45" s="987" t="s">
        <v>95</v>
      </c>
      <c r="F45" s="1276">
        <v>17</v>
      </c>
      <c r="G45" s="1278">
        <v>2</v>
      </c>
      <c r="H45" s="95">
        <v>8</v>
      </c>
      <c r="I45" s="1274">
        <v>2</v>
      </c>
      <c r="J45" s="95">
        <v>6</v>
      </c>
      <c r="K45" s="142">
        <v>20</v>
      </c>
      <c r="L45" s="1276">
        <v>26</v>
      </c>
    </row>
    <row r="46" spans="2:12" s="88" customFormat="1">
      <c r="B46" s="293"/>
      <c r="C46" s="212"/>
      <c r="D46" s="212"/>
      <c r="E46" s="987" t="s">
        <v>97</v>
      </c>
      <c r="F46" s="1276">
        <v>452</v>
      </c>
      <c r="G46" s="1278">
        <v>9</v>
      </c>
      <c r="H46" s="95">
        <v>70</v>
      </c>
      <c r="I46" s="1274">
        <v>9</v>
      </c>
      <c r="J46" s="95">
        <v>67</v>
      </c>
      <c r="K46" s="142">
        <v>471</v>
      </c>
      <c r="L46" s="1276">
        <v>538</v>
      </c>
    </row>
    <row r="47" spans="2:12" s="88" customFormat="1">
      <c r="B47" s="1020"/>
      <c r="C47" s="213"/>
      <c r="D47" s="175"/>
      <c r="E47" s="988" t="s">
        <v>367</v>
      </c>
      <c r="F47" s="1300">
        <v>602</v>
      </c>
      <c r="G47" s="1279">
        <v>33</v>
      </c>
      <c r="H47" s="192">
        <v>184</v>
      </c>
      <c r="I47" s="1310">
        <v>33</v>
      </c>
      <c r="J47" s="192">
        <v>172</v>
      </c>
      <c r="K47" s="194">
        <v>544</v>
      </c>
      <c r="L47" s="1300">
        <v>716</v>
      </c>
    </row>
    <row r="48" spans="2:12" s="88" customFormat="1">
      <c r="B48" s="1021" t="s">
        <v>244</v>
      </c>
      <c r="C48" s="214" t="s">
        <v>354</v>
      </c>
      <c r="D48" s="214" t="s">
        <v>245</v>
      </c>
      <c r="E48" s="990" t="s">
        <v>93</v>
      </c>
      <c r="F48" s="1298">
        <v>90</v>
      </c>
      <c r="G48" s="1290">
        <v>8</v>
      </c>
      <c r="H48" s="217">
        <v>46</v>
      </c>
      <c r="I48" s="1308">
        <v>10</v>
      </c>
      <c r="J48" s="217">
        <v>50</v>
      </c>
      <c r="K48" s="219">
        <v>67</v>
      </c>
      <c r="L48" s="1298">
        <v>117</v>
      </c>
    </row>
    <row r="49" spans="2:12" s="88" customFormat="1">
      <c r="B49" s="293"/>
      <c r="C49" s="212"/>
      <c r="D49" s="212"/>
      <c r="E49" s="987" t="s">
        <v>97</v>
      </c>
      <c r="F49" s="1276">
        <v>21</v>
      </c>
      <c r="G49" s="1278">
        <v>1</v>
      </c>
      <c r="H49" s="95">
        <v>7</v>
      </c>
      <c r="I49" s="1274">
        <v>1</v>
      </c>
      <c r="J49" s="95">
        <v>10</v>
      </c>
      <c r="K49" s="142">
        <v>19</v>
      </c>
      <c r="L49" s="1276">
        <v>29</v>
      </c>
    </row>
    <row r="50" spans="2:12" s="88" customFormat="1">
      <c r="B50" s="1022"/>
      <c r="C50" s="221"/>
      <c r="D50" s="262"/>
      <c r="E50" s="989" t="s">
        <v>367</v>
      </c>
      <c r="F50" s="1299">
        <v>111</v>
      </c>
      <c r="G50" s="1293">
        <v>9</v>
      </c>
      <c r="H50" s="225">
        <v>53</v>
      </c>
      <c r="I50" s="1309">
        <v>11</v>
      </c>
      <c r="J50" s="225">
        <v>60</v>
      </c>
      <c r="K50" s="227">
        <v>86</v>
      </c>
      <c r="L50" s="1299">
        <v>146</v>
      </c>
    </row>
    <row r="51" spans="2:12" s="88" customFormat="1">
      <c r="B51" s="1021" t="s">
        <v>246</v>
      </c>
      <c r="C51" s="214" t="s">
        <v>354</v>
      </c>
      <c r="D51" s="214" t="s">
        <v>247</v>
      </c>
      <c r="E51" s="990" t="s">
        <v>93</v>
      </c>
      <c r="F51" s="1298">
        <v>267</v>
      </c>
      <c r="G51" s="1290">
        <v>35</v>
      </c>
      <c r="H51" s="217">
        <v>211</v>
      </c>
      <c r="I51" s="1308">
        <v>38</v>
      </c>
      <c r="J51" s="217">
        <v>207</v>
      </c>
      <c r="K51" s="219">
        <v>131</v>
      </c>
      <c r="L51" s="1298">
        <v>338</v>
      </c>
    </row>
    <row r="52" spans="2:12" s="88" customFormat="1">
      <c r="B52" s="293"/>
      <c r="C52" s="212"/>
      <c r="D52" s="212"/>
      <c r="E52" s="987" t="s">
        <v>97</v>
      </c>
      <c r="F52" s="1276">
        <v>266</v>
      </c>
      <c r="G52" s="1278">
        <v>5</v>
      </c>
      <c r="H52" s="95">
        <v>43</v>
      </c>
      <c r="I52" s="1274">
        <v>6</v>
      </c>
      <c r="J52" s="95">
        <v>39</v>
      </c>
      <c r="K52" s="142">
        <v>264</v>
      </c>
      <c r="L52" s="1276">
        <v>303</v>
      </c>
    </row>
    <row r="53" spans="2:12" s="88" customFormat="1">
      <c r="B53" s="1022"/>
      <c r="C53" s="221"/>
      <c r="D53" s="262"/>
      <c r="E53" s="989" t="s">
        <v>367</v>
      </c>
      <c r="F53" s="1299">
        <v>533</v>
      </c>
      <c r="G53" s="1293">
        <v>40</v>
      </c>
      <c r="H53" s="225">
        <v>254</v>
      </c>
      <c r="I53" s="1309">
        <v>44</v>
      </c>
      <c r="J53" s="225">
        <v>246</v>
      </c>
      <c r="K53" s="227">
        <v>395</v>
      </c>
      <c r="L53" s="1299">
        <v>641</v>
      </c>
    </row>
    <row r="54" spans="2:12" s="88" customFormat="1">
      <c r="B54" s="1021" t="s">
        <v>248</v>
      </c>
      <c r="C54" s="214" t="s">
        <v>354</v>
      </c>
      <c r="D54" s="214" t="s">
        <v>249</v>
      </c>
      <c r="E54" s="990" t="s">
        <v>93</v>
      </c>
      <c r="F54" s="1298">
        <v>160</v>
      </c>
      <c r="G54" s="1290">
        <v>23</v>
      </c>
      <c r="H54" s="217">
        <v>116</v>
      </c>
      <c r="I54" s="1308">
        <v>23</v>
      </c>
      <c r="J54" s="217">
        <v>104</v>
      </c>
      <c r="K54" s="219">
        <v>105</v>
      </c>
      <c r="L54" s="1298">
        <v>209</v>
      </c>
    </row>
    <row r="55" spans="2:12" s="88" customFormat="1">
      <c r="B55" s="293"/>
      <c r="C55" s="212"/>
      <c r="D55" s="212"/>
      <c r="E55" s="987" t="s">
        <v>95</v>
      </c>
      <c r="F55" s="1276">
        <v>22</v>
      </c>
      <c r="G55" s="1278">
        <v>5</v>
      </c>
      <c r="H55" s="95">
        <v>14</v>
      </c>
      <c r="I55" s="1274">
        <v>5</v>
      </c>
      <c r="J55" s="95">
        <v>9</v>
      </c>
      <c r="K55" s="142">
        <v>22</v>
      </c>
      <c r="L55" s="1276">
        <v>31</v>
      </c>
    </row>
    <row r="56" spans="2:12" s="88" customFormat="1">
      <c r="B56" s="293"/>
      <c r="C56" s="212"/>
      <c r="D56" s="212"/>
      <c r="E56" s="987" t="s">
        <v>97</v>
      </c>
      <c r="F56" s="1276">
        <v>169</v>
      </c>
      <c r="G56" s="1278">
        <v>9</v>
      </c>
      <c r="H56" s="95">
        <v>80</v>
      </c>
      <c r="I56" s="1274">
        <v>9</v>
      </c>
      <c r="J56" s="95">
        <v>77</v>
      </c>
      <c r="K56" s="142">
        <v>136</v>
      </c>
      <c r="L56" s="1276">
        <v>213</v>
      </c>
    </row>
    <row r="57" spans="2:12" s="88" customFormat="1">
      <c r="B57" s="1022"/>
      <c r="C57" s="221"/>
      <c r="D57" s="262"/>
      <c r="E57" s="989" t="s">
        <v>367</v>
      </c>
      <c r="F57" s="1299">
        <v>351</v>
      </c>
      <c r="G57" s="1293">
        <v>37</v>
      </c>
      <c r="H57" s="225">
        <v>210</v>
      </c>
      <c r="I57" s="1309">
        <v>37</v>
      </c>
      <c r="J57" s="225">
        <v>190</v>
      </c>
      <c r="K57" s="227">
        <v>263</v>
      </c>
      <c r="L57" s="1299">
        <v>453</v>
      </c>
    </row>
    <row r="58" spans="2:12" s="88" customFormat="1">
      <c r="B58" s="1021" t="s">
        <v>250</v>
      </c>
      <c r="C58" s="214" t="s">
        <v>354</v>
      </c>
      <c r="D58" s="214" t="s">
        <v>251</v>
      </c>
      <c r="E58" s="990" t="s">
        <v>93</v>
      </c>
      <c r="F58" s="1298">
        <v>133</v>
      </c>
      <c r="G58" s="1290">
        <v>15</v>
      </c>
      <c r="H58" s="217">
        <v>85</v>
      </c>
      <c r="I58" s="1308">
        <v>15</v>
      </c>
      <c r="J58" s="217">
        <v>81</v>
      </c>
      <c r="K58" s="219">
        <v>74</v>
      </c>
      <c r="L58" s="1298">
        <v>155</v>
      </c>
    </row>
    <row r="59" spans="2:12" s="88" customFormat="1">
      <c r="B59" s="293"/>
      <c r="C59" s="212"/>
      <c r="D59" s="212"/>
      <c r="E59" s="987" t="s">
        <v>97</v>
      </c>
      <c r="F59" s="1276">
        <v>60</v>
      </c>
      <c r="G59" s="1278">
        <v>1</v>
      </c>
      <c r="H59" s="95">
        <v>10</v>
      </c>
      <c r="I59" s="1274">
        <v>1</v>
      </c>
      <c r="J59" s="95">
        <v>9</v>
      </c>
      <c r="K59" s="142">
        <v>60</v>
      </c>
      <c r="L59" s="1276">
        <v>69</v>
      </c>
    </row>
    <row r="60" spans="2:12" s="88" customFormat="1">
      <c r="B60" s="1022"/>
      <c r="C60" s="221"/>
      <c r="D60" s="262"/>
      <c r="E60" s="989" t="s">
        <v>367</v>
      </c>
      <c r="F60" s="1299">
        <v>193</v>
      </c>
      <c r="G60" s="1293">
        <v>16</v>
      </c>
      <c r="H60" s="225">
        <v>95</v>
      </c>
      <c r="I60" s="1309">
        <v>16</v>
      </c>
      <c r="J60" s="225">
        <v>90</v>
      </c>
      <c r="K60" s="227">
        <v>134</v>
      </c>
      <c r="L60" s="1299">
        <v>224</v>
      </c>
    </row>
    <row r="61" spans="2:12" s="88" customFormat="1">
      <c r="B61" s="1021" t="s">
        <v>252</v>
      </c>
      <c r="C61" s="214" t="s">
        <v>354</v>
      </c>
      <c r="D61" s="214" t="s">
        <v>253</v>
      </c>
      <c r="E61" s="990" t="s">
        <v>93</v>
      </c>
      <c r="F61" s="1298">
        <v>261</v>
      </c>
      <c r="G61" s="1290">
        <v>32</v>
      </c>
      <c r="H61" s="217">
        <v>165</v>
      </c>
      <c r="I61" s="1308">
        <v>34</v>
      </c>
      <c r="J61" s="217">
        <v>166</v>
      </c>
      <c r="K61" s="219">
        <v>158</v>
      </c>
      <c r="L61" s="1298">
        <v>324</v>
      </c>
    </row>
    <row r="62" spans="2:12" s="88" customFormat="1">
      <c r="B62" s="293"/>
      <c r="C62" s="212"/>
      <c r="D62" s="212"/>
      <c r="E62" s="987" t="s">
        <v>95</v>
      </c>
      <c r="F62" s="1276">
        <v>112</v>
      </c>
      <c r="G62" s="1278">
        <v>8</v>
      </c>
      <c r="H62" s="95">
        <v>57</v>
      </c>
      <c r="I62" s="1274">
        <v>9</v>
      </c>
      <c r="J62" s="95">
        <v>53</v>
      </c>
      <c r="K62" s="142">
        <v>59</v>
      </c>
      <c r="L62" s="1276">
        <v>112</v>
      </c>
    </row>
    <row r="63" spans="2:12" s="88" customFormat="1">
      <c r="B63" s="293"/>
      <c r="C63" s="212"/>
      <c r="D63" s="212"/>
      <c r="E63" s="987" t="s">
        <v>97</v>
      </c>
      <c r="F63" s="1276">
        <v>631</v>
      </c>
      <c r="G63" s="1278">
        <v>46</v>
      </c>
      <c r="H63" s="95">
        <v>236</v>
      </c>
      <c r="I63" s="1274">
        <v>51</v>
      </c>
      <c r="J63" s="95">
        <v>215</v>
      </c>
      <c r="K63" s="142">
        <v>569</v>
      </c>
      <c r="L63" s="1276">
        <v>784</v>
      </c>
    </row>
    <row r="64" spans="2:12" s="88" customFormat="1">
      <c r="B64" s="1022"/>
      <c r="C64" s="221"/>
      <c r="D64" s="262"/>
      <c r="E64" s="989" t="s">
        <v>367</v>
      </c>
      <c r="F64" s="1299">
        <v>1004</v>
      </c>
      <c r="G64" s="1293">
        <v>86</v>
      </c>
      <c r="H64" s="225">
        <v>458</v>
      </c>
      <c r="I64" s="1309">
        <v>94</v>
      </c>
      <c r="J64" s="225">
        <v>434</v>
      </c>
      <c r="K64" s="227">
        <v>786</v>
      </c>
      <c r="L64" s="1299">
        <v>1220</v>
      </c>
    </row>
    <row r="65" spans="2:12" s="88" customFormat="1">
      <c r="B65" s="1021" t="s">
        <v>254</v>
      </c>
      <c r="C65" s="214" t="s">
        <v>354</v>
      </c>
      <c r="D65" s="214" t="s">
        <v>255</v>
      </c>
      <c r="E65" s="990" t="s">
        <v>93</v>
      </c>
      <c r="F65" s="1298">
        <v>405</v>
      </c>
      <c r="G65" s="1290">
        <v>35</v>
      </c>
      <c r="H65" s="217">
        <v>173</v>
      </c>
      <c r="I65" s="1308">
        <v>35</v>
      </c>
      <c r="J65" s="217">
        <v>183</v>
      </c>
      <c r="K65" s="219">
        <v>364</v>
      </c>
      <c r="L65" s="1298">
        <v>547</v>
      </c>
    </row>
    <row r="66" spans="2:12" s="88" customFormat="1">
      <c r="B66" s="293"/>
      <c r="C66" s="212"/>
      <c r="D66" s="212"/>
      <c r="E66" s="987" t="s">
        <v>97</v>
      </c>
      <c r="F66" s="1276">
        <v>112</v>
      </c>
      <c r="G66" s="1278">
        <v>4</v>
      </c>
      <c r="H66" s="95">
        <v>30</v>
      </c>
      <c r="I66" s="1274">
        <v>4</v>
      </c>
      <c r="J66" s="95">
        <v>31</v>
      </c>
      <c r="K66" s="142">
        <v>116</v>
      </c>
      <c r="L66" s="1276">
        <v>147</v>
      </c>
    </row>
    <row r="67" spans="2:12" s="88" customFormat="1">
      <c r="B67" s="1022"/>
      <c r="C67" s="221"/>
      <c r="D67" s="262"/>
      <c r="E67" s="989" t="s">
        <v>367</v>
      </c>
      <c r="F67" s="1299">
        <v>517</v>
      </c>
      <c r="G67" s="1293">
        <v>39</v>
      </c>
      <c r="H67" s="225">
        <v>203</v>
      </c>
      <c r="I67" s="1309">
        <v>39</v>
      </c>
      <c r="J67" s="225">
        <v>214</v>
      </c>
      <c r="K67" s="227">
        <v>480</v>
      </c>
      <c r="L67" s="1299">
        <v>694</v>
      </c>
    </row>
    <row r="68" spans="2:12" s="88" customFormat="1">
      <c r="B68" s="1021" t="s">
        <v>256</v>
      </c>
      <c r="C68" s="214" t="s">
        <v>354</v>
      </c>
      <c r="D68" s="214" t="s">
        <v>257</v>
      </c>
      <c r="E68" s="990" t="s">
        <v>93</v>
      </c>
      <c r="F68" s="1298">
        <v>150</v>
      </c>
      <c r="G68" s="1290">
        <v>15</v>
      </c>
      <c r="H68" s="217">
        <v>94</v>
      </c>
      <c r="I68" s="1308">
        <v>19</v>
      </c>
      <c r="J68" s="217">
        <v>91</v>
      </c>
      <c r="K68" s="219">
        <v>108</v>
      </c>
      <c r="L68" s="1298">
        <v>199</v>
      </c>
    </row>
    <row r="69" spans="2:12" s="88" customFormat="1">
      <c r="B69" s="293"/>
      <c r="C69" s="212"/>
      <c r="D69" s="212"/>
      <c r="E69" s="987" t="s">
        <v>97</v>
      </c>
      <c r="F69" s="1276">
        <v>86</v>
      </c>
      <c r="G69" s="1278">
        <v>2</v>
      </c>
      <c r="H69" s="95">
        <v>18</v>
      </c>
      <c r="I69" s="1274">
        <v>2</v>
      </c>
      <c r="J69" s="95">
        <v>16</v>
      </c>
      <c r="K69" s="142">
        <v>88</v>
      </c>
      <c r="L69" s="1276">
        <v>104</v>
      </c>
    </row>
    <row r="70" spans="2:12" s="88" customFormat="1">
      <c r="B70" s="1022"/>
      <c r="C70" s="221"/>
      <c r="D70" s="262"/>
      <c r="E70" s="989" t="s">
        <v>367</v>
      </c>
      <c r="F70" s="1299">
        <v>236</v>
      </c>
      <c r="G70" s="1293">
        <v>17</v>
      </c>
      <c r="H70" s="225">
        <v>112</v>
      </c>
      <c r="I70" s="1309">
        <v>21</v>
      </c>
      <c r="J70" s="225">
        <v>107</v>
      </c>
      <c r="K70" s="227">
        <v>196</v>
      </c>
      <c r="L70" s="1299">
        <v>303</v>
      </c>
    </row>
    <row r="71" spans="2:12" s="83" customFormat="1" ht="15" customHeight="1">
      <c r="B71" s="1023" t="s">
        <v>92</v>
      </c>
      <c r="C71" s="105"/>
      <c r="D71" s="175"/>
      <c r="E71" s="993"/>
      <c r="F71" s="729"/>
      <c r="G71" s="729"/>
      <c r="H71" s="304"/>
      <c r="I71" s="729"/>
      <c r="J71" s="304"/>
      <c r="K71" s="197"/>
      <c r="L71" s="730"/>
    </row>
    <row r="72" spans="2:12">
      <c r="F72"/>
      <c r="G72"/>
      <c r="H72"/>
      <c r="I72"/>
      <c r="J72"/>
      <c r="K72"/>
      <c r="L72"/>
    </row>
    <row r="73" spans="2:12">
      <c r="F73"/>
      <c r="G73"/>
      <c r="H73"/>
      <c r="I73"/>
      <c r="J73"/>
      <c r="K73"/>
      <c r="L73"/>
    </row>
    <row r="74" spans="2:12">
      <c r="F74"/>
      <c r="G74"/>
      <c r="H74"/>
      <c r="I74"/>
      <c r="J74"/>
      <c r="K74"/>
      <c r="L74"/>
    </row>
  </sheetData>
  <printOptions horizontalCentered="1"/>
  <pageMargins left="0.47244094488188981" right="0.47244094488188981" top="0.59055118110236227" bottom="0.39370078740157483" header="0.51181102362204722" footer="0.31496062992125984"/>
  <pageSetup paperSize="9" scale="81" firstPageNumber="0" orientation="portrait" r:id="rId1"/>
  <headerFooter>
    <oddFooter>&amp;C&amp;F&amp;R&amp;A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L76"/>
  <sheetViews>
    <sheetView showGridLines="0" zoomScaleNormal="100" workbookViewId="0">
      <pane ySplit="5" topLeftCell="A59" activePane="bottomLeft" state="frozen"/>
      <selection activeCell="E58" sqref="E58"/>
      <selection pane="bottomLeft" activeCell="B3" sqref="B3"/>
    </sheetView>
  </sheetViews>
  <sheetFormatPr baseColWidth="10" defaultColWidth="9.140625" defaultRowHeight="12.75"/>
  <cols>
    <col min="1" max="1" width="1.5703125" customWidth="1"/>
    <col min="2" max="2" width="2.7109375" style="108" customWidth="1"/>
    <col min="3" max="3" width="0.85546875" style="108" customWidth="1"/>
    <col min="4" max="4" width="24.7109375" customWidth="1"/>
    <col min="5" max="5" width="14.7109375" customWidth="1"/>
    <col min="6" max="7" width="9.7109375" style="636" customWidth="1"/>
    <col min="8" max="8" width="9.7109375" style="294" customWidth="1"/>
    <col min="9" max="9" width="9.7109375" style="1322" customWidth="1"/>
    <col min="10" max="11" width="9.7109375" customWidth="1"/>
    <col min="12" max="12" width="9.7109375" style="636" customWidth="1"/>
  </cols>
  <sheetData>
    <row r="1" spans="1:12" s="864" customFormat="1" ht="20.100000000000001" customHeight="1">
      <c r="A1" s="859"/>
      <c r="B1" s="1317" t="s">
        <v>869</v>
      </c>
      <c r="C1" s="860"/>
      <c r="D1" s="860"/>
      <c r="E1" s="860"/>
      <c r="F1" s="1282"/>
      <c r="G1" s="1282"/>
      <c r="H1" s="862"/>
      <c r="I1" s="1302"/>
      <c r="J1" s="861"/>
      <c r="K1" s="861"/>
      <c r="L1" s="1282"/>
    </row>
    <row r="2" spans="1:12" ht="20.100000000000001" customHeight="1">
      <c r="A2" s="88"/>
      <c r="B2" s="149"/>
      <c r="C2" s="149"/>
      <c r="D2" s="149"/>
      <c r="E2" s="149"/>
      <c r="F2" s="1283"/>
      <c r="G2" s="1283"/>
      <c r="H2" s="298"/>
      <c r="I2" s="1303"/>
      <c r="J2" s="150"/>
      <c r="K2" s="150"/>
      <c r="L2" s="1283"/>
    </row>
    <row r="3" spans="1:12" ht="20.100000000000001" customHeight="1">
      <c r="A3" s="88"/>
      <c r="B3" s="732" t="s">
        <v>994</v>
      </c>
      <c r="C3" s="732"/>
      <c r="D3" s="201"/>
      <c r="E3" s="201"/>
      <c r="F3" s="1284"/>
      <c r="G3" s="1284"/>
      <c r="H3" s="305"/>
      <c r="I3" s="1304"/>
      <c r="J3" s="237"/>
      <c r="K3" s="237"/>
      <c r="L3" s="1284"/>
    </row>
    <row r="4" spans="1:12" ht="20.100000000000001" customHeight="1">
      <c r="A4" s="151"/>
      <c r="B4" s="467" t="s">
        <v>44</v>
      </c>
      <c r="C4" s="467"/>
      <c r="D4" s="155"/>
      <c r="E4" s="155"/>
      <c r="F4" s="1320"/>
      <c r="G4" s="1320"/>
      <c r="H4" s="156"/>
      <c r="I4" s="1321"/>
      <c r="J4" s="156"/>
      <c r="K4" s="156"/>
      <c r="L4" s="1320"/>
    </row>
    <row r="5" spans="1:12" s="88" customFormat="1" ht="50.1" customHeight="1">
      <c r="B5" s="1015"/>
      <c r="C5" s="1015"/>
      <c r="D5" s="202"/>
      <c r="E5" s="202"/>
      <c r="F5" s="1286" t="s">
        <v>78</v>
      </c>
      <c r="G5" s="1287" t="s">
        <v>79</v>
      </c>
      <c r="H5" s="185" t="s">
        <v>80</v>
      </c>
      <c r="I5" s="1306" t="s">
        <v>81</v>
      </c>
      <c r="J5" s="187" t="s">
        <v>82</v>
      </c>
      <c r="K5" s="188" t="s">
        <v>83</v>
      </c>
      <c r="L5" s="1297" t="s">
        <v>84</v>
      </c>
    </row>
    <row r="6" spans="1:12" s="88" customFormat="1" ht="5.0999999999999996" customHeight="1">
      <c r="B6" s="1017"/>
      <c r="C6" s="1017"/>
      <c r="D6" s="203"/>
      <c r="E6" s="992"/>
      <c r="F6" s="1312"/>
      <c r="G6" s="1312"/>
      <c r="H6" s="303"/>
      <c r="I6" s="1314"/>
      <c r="J6" s="303"/>
      <c r="K6" s="303"/>
      <c r="L6" s="1312"/>
    </row>
    <row r="7" spans="1:12" s="88" customFormat="1">
      <c r="B7" s="1021" t="s">
        <v>258</v>
      </c>
      <c r="C7" s="1021" t="s">
        <v>354</v>
      </c>
      <c r="D7" s="214" t="s">
        <v>259</v>
      </c>
      <c r="E7" s="990" t="s">
        <v>93</v>
      </c>
      <c r="F7" s="1298">
        <v>241</v>
      </c>
      <c r="G7" s="1290">
        <v>30</v>
      </c>
      <c r="H7" s="217">
        <v>180</v>
      </c>
      <c r="I7" s="1308">
        <v>36</v>
      </c>
      <c r="J7" s="217">
        <v>184</v>
      </c>
      <c r="K7" s="219">
        <v>122</v>
      </c>
      <c r="L7" s="1298">
        <v>306</v>
      </c>
    </row>
    <row r="8" spans="1:12" s="88" customFormat="1">
      <c r="B8" s="293"/>
      <c r="C8" s="293"/>
      <c r="D8" s="212"/>
      <c r="E8" s="987" t="s">
        <v>95</v>
      </c>
      <c r="F8" s="1276">
        <v>21</v>
      </c>
      <c r="G8" s="1278">
        <v>1</v>
      </c>
      <c r="H8" s="95">
        <v>12</v>
      </c>
      <c r="I8" s="1274">
        <v>1</v>
      </c>
      <c r="J8" s="95">
        <v>12</v>
      </c>
      <c r="K8" s="142">
        <v>11</v>
      </c>
      <c r="L8" s="1276">
        <v>23</v>
      </c>
    </row>
    <row r="9" spans="1:12" s="88" customFormat="1">
      <c r="B9" s="293"/>
      <c r="C9" s="293"/>
      <c r="D9" s="212"/>
      <c r="E9" s="987" t="s">
        <v>97</v>
      </c>
      <c r="F9" s="1276">
        <v>352</v>
      </c>
      <c r="G9" s="1278">
        <v>35</v>
      </c>
      <c r="H9" s="95">
        <v>189</v>
      </c>
      <c r="I9" s="1274">
        <v>37</v>
      </c>
      <c r="J9" s="95">
        <v>192</v>
      </c>
      <c r="K9" s="142">
        <v>263</v>
      </c>
      <c r="L9" s="1276">
        <v>455</v>
      </c>
    </row>
    <row r="10" spans="1:12" s="88" customFormat="1">
      <c r="B10" s="1022"/>
      <c r="C10" s="1022"/>
      <c r="D10" s="262"/>
      <c r="E10" s="989" t="s">
        <v>367</v>
      </c>
      <c r="F10" s="1299">
        <v>614</v>
      </c>
      <c r="G10" s="1293">
        <v>66</v>
      </c>
      <c r="H10" s="225">
        <v>381</v>
      </c>
      <c r="I10" s="1309">
        <v>74</v>
      </c>
      <c r="J10" s="225">
        <v>388</v>
      </c>
      <c r="K10" s="227">
        <v>396</v>
      </c>
      <c r="L10" s="1299">
        <v>784</v>
      </c>
    </row>
    <row r="11" spans="1:12" s="88" customFormat="1">
      <c r="B11" s="1021" t="s">
        <v>260</v>
      </c>
      <c r="C11" s="1021" t="s">
        <v>354</v>
      </c>
      <c r="D11" s="214" t="s">
        <v>261</v>
      </c>
      <c r="E11" s="990" t="s">
        <v>93</v>
      </c>
      <c r="F11" s="1298">
        <v>255</v>
      </c>
      <c r="G11" s="1290">
        <v>33</v>
      </c>
      <c r="H11" s="217">
        <v>190</v>
      </c>
      <c r="I11" s="1308">
        <v>34</v>
      </c>
      <c r="J11" s="217">
        <v>198</v>
      </c>
      <c r="K11" s="219">
        <v>126</v>
      </c>
      <c r="L11" s="1298">
        <v>324</v>
      </c>
    </row>
    <row r="12" spans="1:12" s="88" customFormat="1">
      <c r="B12" s="293"/>
      <c r="C12" s="293"/>
      <c r="D12" s="212"/>
      <c r="E12" s="987" t="s">
        <v>97</v>
      </c>
      <c r="F12" s="1276">
        <v>274</v>
      </c>
      <c r="G12" s="1278">
        <v>11</v>
      </c>
      <c r="H12" s="95">
        <v>39</v>
      </c>
      <c r="I12" s="1274">
        <v>11</v>
      </c>
      <c r="J12" s="95">
        <v>32</v>
      </c>
      <c r="K12" s="142">
        <v>299</v>
      </c>
      <c r="L12" s="1276">
        <v>331</v>
      </c>
    </row>
    <row r="13" spans="1:12" s="88" customFormat="1">
      <c r="B13" s="1022"/>
      <c r="C13" s="1022"/>
      <c r="D13" s="262"/>
      <c r="E13" s="989" t="s">
        <v>367</v>
      </c>
      <c r="F13" s="1299">
        <v>529</v>
      </c>
      <c r="G13" s="1293">
        <v>44</v>
      </c>
      <c r="H13" s="225">
        <v>229</v>
      </c>
      <c r="I13" s="1309">
        <v>45</v>
      </c>
      <c r="J13" s="225">
        <v>230</v>
      </c>
      <c r="K13" s="227">
        <v>425</v>
      </c>
      <c r="L13" s="1299">
        <v>655</v>
      </c>
    </row>
    <row r="14" spans="1:12" s="88" customFormat="1">
      <c r="B14" s="1021" t="s">
        <v>262</v>
      </c>
      <c r="C14" s="1021" t="s">
        <v>354</v>
      </c>
      <c r="D14" s="214" t="s">
        <v>263</v>
      </c>
      <c r="E14" s="990" t="s">
        <v>93</v>
      </c>
      <c r="F14" s="1298">
        <v>176</v>
      </c>
      <c r="G14" s="1290">
        <v>26</v>
      </c>
      <c r="H14" s="217">
        <v>129</v>
      </c>
      <c r="I14" s="1308">
        <v>28</v>
      </c>
      <c r="J14" s="217">
        <v>132</v>
      </c>
      <c r="K14" s="219">
        <v>86</v>
      </c>
      <c r="L14" s="1298">
        <v>218</v>
      </c>
    </row>
    <row r="15" spans="1:12" s="88" customFormat="1">
      <c r="B15" s="293"/>
      <c r="C15" s="293"/>
      <c r="D15" s="212"/>
      <c r="E15" s="987" t="s">
        <v>97</v>
      </c>
      <c r="F15" s="1276">
        <v>703</v>
      </c>
      <c r="G15" s="1278">
        <v>14</v>
      </c>
      <c r="H15" s="95">
        <v>96</v>
      </c>
      <c r="I15" s="1274">
        <v>14</v>
      </c>
      <c r="J15" s="95">
        <v>85</v>
      </c>
      <c r="K15" s="142">
        <v>754</v>
      </c>
      <c r="L15" s="1276">
        <v>839</v>
      </c>
    </row>
    <row r="16" spans="1:12" s="88" customFormat="1">
      <c r="B16" s="1022"/>
      <c r="C16" s="1022"/>
      <c r="D16" s="262"/>
      <c r="E16" s="989" t="s">
        <v>367</v>
      </c>
      <c r="F16" s="1299">
        <v>879</v>
      </c>
      <c r="G16" s="1293">
        <v>40</v>
      </c>
      <c r="H16" s="225">
        <v>225</v>
      </c>
      <c r="I16" s="1309">
        <v>42</v>
      </c>
      <c r="J16" s="225">
        <v>217</v>
      </c>
      <c r="K16" s="227">
        <v>840</v>
      </c>
      <c r="L16" s="1299">
        <v>1057</v>
      </c>
    </row>
    <row r="17" spans="2:12" s="88" customFormat="1">
      <c r="B17" s="1021" t="s">
        <v>264</v>
      </c>
      <c r="C17" s="1021" t="s">
        <v>354</v>
      </c>
      <c r="D17" s="214" t="s">
        <v>265</v>
      </c>
      <c r="E17" s="990" t="s">
        <v>93</v>
      </c>
      <c r="F17" s="1298">
        <v>156</v>
      </c>
      <c r="G17" s="1290">
        <v>11</v>
      </c>
      <c r="H17" s="217">
        <v>84</v>
      </c>
      <c r="I17" s="1308">
        <v>11</v>
      </c>
      <c r="J17" s="217">
        <v>77</v>
      </c>
      <c r="K17" s="219">
        <v>97</v>
      </c>
      <c r="L17" s="1298">
        <v>174</v>
      </c>
    </row>
    <row r="18" spans="2:12" s="88" customFormat="1">
      <c r="B18" s="293"/>
      <c r="C18" s="293"/>
      <c r="D18" s="212"/>
      <c r="E18" s="987" t="s">
        <v>97</v>
      </c>
      <c r="F18" s="1276">
        <v>62</v>
      </c>
      <c r="G18" s="1278">
        <v>1</v>
      </c>
      <c r="H18" s="95">
        <v>30</v>
      </c>
      <c r="I18" s="1274">
        <v>1</v>
      </c>
      <c r="J18" s="95">
        <v>29</v>
      </c>
      <c r="K18" s="142">
        <v>48</v>
      </c>
      <c r="L18" s="1276">
        <v>77</v>
      </c>
    </row>
    <row r="19" spans="2:12" s="88" customFormat="1">
      <c r="B19" s="1022"/>
      <c r="C19" s="1022"/>
      <c r="D19" s="262"/>
      <c r="E19" s="989" t="s">
        <v>367</v>
      </c>
      <c r="F19" s="1299">
        <v>218</v>
      </c>
      <c r="G19" s="1293">
        <v>12</v>
      </c>
      <c r="H19" s="225">
        <v>114</v>
      </c>
      <c r="I19" s="1309">
        <v>12</v>
      </c>
      <c r="J19" s="225">
        <v>106</v>
      </c>
      <c r="K19" s="227">
        <v>145</v>
      </c>
      <c r="L19" s="1299">
        <v>251</v>
      </c>
    </row>
    <row r="20" spans="2:12" s="88" customFormat="1">
      <c r="B20" s="1021" t="s">
        <v>266</v>
      </c>
      <c r="C20" s="1021" t="s">
        <v>354</v>
      </c>
      <c r="D20" s="214" t="s">
        <v>267</v>
      </c>
      <c r="E20" s="990" t="s">
        <v>93</v>
      </c>
      <c r="F20" s="1298">
        <v>203</v>
      </c>
      <c r="G20" s="1290">
        <v>29</v>
      </c>
      <c r="H20" s="217">
        <v>132</v>
      </c>
      <c r="I20" s="1308">
        <v>30</v>
      </c>
      <c r="J20" s="217">
        <v>125</v>
      </c>
      <c r="K20" s="219">
        <v>152</v>
      </c>
      <c r="L20" s="1298">
        <v>277</v>
      </c>
    </row>
    <row r="21" spans="2:12" s="88" customFormat="1">
      <c r="B21" s="293"/>
      <c r="C21" s="293"/>
      <c r="D21" s="212"/>
      <c r="E21" s="987" t="s">
        <v>97</v>
      </c>
      <c r="F21" s="1276">
        <v>175</v>
      </c>
      <c r="G21" s="1278">
        <v>4</v>
      </c>
      <c r="H21" s="95">
        <v>42</v>
      </c>
      <c r="I21" s="1274">
        <v>4</v>
      </c>
      <c r="J21" s="95">
        <v>40</v>
      </c>
      <c r="K21" s="142">
        <v>175</v>
      </c>
      <c r="L21" s="1276">
        <v>215</v>
      </c>
    </row>
    <row r="22" spans="2:12" s="88" customFormat="1">
      <c r="B22" s="1022"/>
      <c r="C22" s="1022"/>
      <c r="D22" s="262"/>
      <c r="E22" s="989" t="s">
        <v>367</v>
      </c>
      <c r="F22" s="1299">
        <v>378</v>
      </c>
      <c r="G22" s="1293">
        <v>33</v>
      </c>
      <c r="H22" s="225">
        <v>174</v>
      </c>
      <c r="I22" s="1309">
        <v>34</v>
      </c>
      <c r="J22" s="225">
        <v>165</v>
      </c>
      <c r="K22" s="227">
        <v>327</v>
      </c>
      <c r="L22" s="1299">
        <v>492</v>
      </c>
    </row>
    <row r="23" spans="2:12" s="88" customFormat="1">
      <c r="B23" s="1021" t="s">
        <v>268</v>
      </c>
      <c r="C23" s="1021" t="s">
        <v>354</v>
      </c>
      <c r="D23" s="214" t="s">
        <v>269</v>
      </c>
      <c r="E23" s="990" t="s">
        <v>93</v>
      </c>
      <c r="F23" s="1298">
        <v>224</v>
      </c>
      <c r="G23" s="1290">
        <v>28</v>
      </c>
      <c r="H23" s="217">
        <v>151</v>
      </c>
      <c r="I23" s="1308">
        <v>28</v>
      </c>
      <c r="J23" s="217">
        <v>135</v>
      </c>
      <c r="K23" s="219">
        <v>132</v>
      </c>
      <c r="L23" s="1298">
        <v>267</v>
      </c>
    </row>
    <row r="24" spans="2:12" s="88" customFormat="1">
      <c r="B24" s="293"/>
      <c r="C24" s="293"/>
      <c r="D24" s="212"/>
      <c r="E24" s="987" t="s">
        <v>95</v>
      </c>
      <c r="F24" s="1276">
        <v>41</v>
      </c>
      <c r="G24" s="1278">
        <v>0</v>
      </c>
      <c r="H24" s="95">
        <v>3</v>
      </c>
      <c r="I24" s="1274">
        <v>0</v>
      </c>
      <c r="J24" s="95">
        <v>3</v>
      </c>
      <c r="K24" s="142">
        <v>54</v>
      </c>
      <c r="L24" s="1276">
        <v>57</v>
      </c>
    </row>
    <row r="25" spans="2:12" s="88" customFormat="1">
      <c r="B25" s="293"/>
      <c r="C25" s="293"/>
      <c r="D25" s="212"/>
      <c r="E25" s="987" t="s">
        <v>97</v>
      </c>
      <c r="F25" s="1276">
        <v>343</v>
      </c>
      <c r="G25" s="1278">
        <v>7</v>
      </c>
      <c r="H25" s="95">
        <v>71</v>
      </c>
      <c r="I25" s="1274">
        <v>7</v>
      </c>
      <c r="J25" s="95">
        <v>67</v>
      </c>
      <c r="K25" s="142">
        <v>329</v>
      </c>
      <c r="L25" s="1276">
        <v>396</v>
      </c>
    </row>
    <row r="26" spans="2:12" s="88" customFormat="1">
      <c r="B26" s="1020"/>
      <c r="C26" s="1020"/>
      <c r="D26" s="175"/>
      <c r="E26" s="988" t="s">
        <v>367</v>
      </c>
      <c r="F26" s="1300">
        <v>608</v>
      </c>
      <c r="G26" s="1279">
        <v>35</v>
      </c>
      <c r="H26" s="192">
        <v>225</v>
      </c>
      <c r="I26" s="1310">
        <v>35</v>
      </c>
      <c r="J26" s="192">
        <v>205</v>
      </c>
      <c r="K26" s="194">
        <v>515</v>
      </c>
      <c r="L26" s="1300">
        <v>720</v>
      </c>
    </row>
    <row r="27" spans="2:12" s="88" customFormat="1">
      <c r="B27" s="1021" t="s">
        <v>270</v>
      </c>
      <c r="C27" s="1021" t="s">
        <v>354</v>
      </c>
      <c r="D27" s="214" t="s">
        <v>271</v>
      </c>
      <c r="E27" s="990" t="s">
        <v>93</v>
      </c>
      <c r="F27" s="1298">
        <v>316</v>
      </c>
      <c r="G27" s="1290">
        <v>27</v>
      </c>
      <c r="H27" s="217">
        <v>163</v>
      </c>
      <c r="I27" s="1308">
        <v>29</v>
      </c>
      <c r="J27" s="217">
        <v>158</v>
      </c>
      <c r="K27" s="219">
        <v>245</v>
      </c>
      <c r="L27" s="1298">
        <v>403</v>
      </c>
    </row>
    <row r="28" spans="2:12" s="88" customFormat="1">
      <c r="B28" s="293"/>
      <c r="C28" s="293"/>
      <c r="D28" s="212"/>
      <c r="E28" s="987" t="s">
        <v>97</v>
      </c>
      <c r="F28" s="1276">
        <v>51</v>
      </c>
      <c r="G28" s="1278">
        <v>7</v>
      </c>
      <c r="H28" s="95">
        <v>32</v>
      </c>
      <c r="I28" s="1274">
        <v>7</v>
      </c>
      <c r="J28" s="95">
        <v>30</v>
      </c>
      <c r="K28" s="142">
        <v>26</v>
      </c>
      <c r="L28" s="1276">
        <v>56</v>
      </c>
    </row>
    <row r="29" spans="2:12" s="88" customFormat="1">
      <c r="B29" s="1022"/>
      <c r="C29" s="1022"/>
      <c r="D29" s="262"/>
      <c r="E29" s="989" t="s">
        <v>367</v>
      </c>
      <c r="F29" s="1299">
        <v>367</v>
      </c>
      <c r="G29" s="1293">
        <v>34</v>
      </c>
      <c r="H29" s="225">
        <v>195</v>
      </c>
      <c r="I29" s="1309">
        <v>36</v>
      </c>
      <c r="J29" s="225">
        <v>188</v>
      </c>
      <c r="K29" s="227">
        <v>271</v>
      </c>
      <c r="L29" s="1299">
        <v>459</v>
      </c>
    </row>
    <row r="30" spans="2:12" s="88" customFormat="1">
      <c r="B30" s="1021" t="s">
        <v>272</v>
      </c>
      <c r="C30" s="1021" t="s">
        <v>354</v>
      </c>
      <c r="D30" s="214" t="s">
        <v>273</v>
      </c>
      <c r="E30" s="990" t="s">
        <v>93</v>
      </c>
      <c r="F30" s="1298">
        <v>294</v>
      </c>
      <c r="G30" s="1290">
        <v>25</v>
      </c>
      <c r="H30" s="217">
        <v>175</v>
      </c>
      <c r="I30" s="1308">
        <v>25</v>
      </c>
      <c r="J30" s="217">
        <v>186</v>
      </c>
      <c r="K30" s="219">
        <v>227</v>
      </c>
      <c r="L30" s="1298">
        <v>413</v>
      </c>
    </row>
    <row r="31" spans="2:12" s="88" customFormat="1">
      <c r="B31" s="293"/>
      <c r="C31" s="293"/>
      <c r="D31" s="212"/>
      <c r="E31" s="987" t="s">
        <v>95</v>
      </c>
      <c r="F31" s="1276">
        <v>163</v>
      </c>
      <c r="G31" s="1278">
        <v>12</v>
      </c>
      <c r="H31" s="95">
        <v>49</v>
      </c>
      <c r="I31" s="1274">
        <v>12</v>
      </c>
      <c r="J31" s="95">
        <v>41</v>
      </c>
      <c r="K31" s="142">
        <v>229</v>
      </c>
      <c r="L31" s="1276">
        <v>270</v>
      </c>
    </row>
    <row r="32" spans="2:12" s="88" customFormat="1">
      <c r="B32" s="293"/>
      <c r="C32" s="293"/>
      <c r="D32" s="212"/>
      <c r="E32" s="987" t="s">
        <v>97</v>
      </c>
      <c r="F32" s="1276">
        <v>1464</v>
      </c>
      <c r="G32" s="1278">
        <v>20</v>
      </c>
      <c r="H32" s="95">
        <v>222</v>
      </c>
      <c r="I32" s="1274">
        <v>20</v>
      </c>
      <c r="J32" s="95">
        <v>235</v>
      </c>
      <c r="K32" s="142">
        <v>1613</v>
      </c>
      <c r="L32" s="1276">
        <v>1848</v>
      </c>
    </row>
    <row r="33" spans="2:12" s="88" customFormat="1">
      <c r="B33" s="1022"/>
      <c r="C33" s="1022"/>
      <c r="D33" s="262"/>
      <c r="E33" s="989" t="s">
        <v>367</v>
      </c>
      <c r="F33" s="1299">
        <v>1921</v>
      </c>
      <c r="G33" s="1293">
        <v>57</v>
      </c>
      <c r="H33" s="225">
        <v>446</v>
      </c>
      <c r="I33" s="1309">
        <v>57</v>
      </c>
      <c r="J33" s="225">
        <v>462</v>
      </c>
      <c r="K33" s="227">
        <v>2069</v>
      </c>
      <c r="L33" s="1299">
        <v>2531</v>
      </c>
    </row>
    <row r="34" spans="2:12" s="88" customFormat="1">
      <c r="B34" s="1021" t="s">
        <v>274</v>
      </c>
      <c r="C34" s="1021" t="s">
        <v>354</v>
      </c>
      <c r="D34" s="214" t="s">
        <v>275</v>
      </c>
      <c r="E34" s="990" t="s">
        <v>93</v>
      </c>
      <c r="F34" s="1298">
        <v>85</v>
      </c>
      <c r="G34" s="1290">
        <v>17</v>
      </c>
      <c r="H34" s="217">
        <v>73</v>
      </c>
      <c r="I34" s="1308">
        <v>19</v>
      </c>
      <c r="J34" s="217">
        <v>76</v>
      </c>
      <c r="K34" s="219">
        <v>24</v>
      </c>
      <c r="L34" s="1298">
        <v>100</v>
      </c>
    </row>
    <row r="35" spans="2:12" s="88" customFormat="1">
      <c r="B35" s="293"/>
      <c r="C35" s="293"/>
      <c r="D35" s="212"/>
      <c r="E35" s="987" t="s">
        <v>97</v>
      </c>
      <c r="F35" s="1276">
        <v>23</v>
      </c>
      <c r="G35" s="1278">
        <v>2</v>
      </c>
      <c r="H35" s="95">
        <v>13</v>
      </c>
      <c r="I35" s="1274">
        <v>2</v>
      </c>
      <c r="J35" s="95">
        <v>12</v>
      </c>
      <c r="K35" s="142">
        <v>18</v>
      </c>
      <c r="L35" s="1276">
        <v>30</v>
      </c>
    </row>
    <row r="36" spans="2:12" s="88" customFormat="1">
      <c r="B36" s="1020"/>
      <c r="C36" s="1020"/>
      <c r="D36" s="175"/>
      <c r="E36" s="988" t="s">
        <v>367</v>
      </c>
      <c r="F36" s="1300">
        <v>108</v>
      </c>
      <c r="G36" s="1279">
        <v>19</v>
      </c>
      <c r="H36" s="192">
        <v>86</v>
      </c>
      <c r="I36" s="1310">
        <v>21</v>
      </c>
      <c r="J36" s="192">
        <v>88</v>
      </c>
      <c r="K36" s="194">
        <v>42</v>
      </c>
      <c r="L36" s="1300">
        <v>130</v>
      </c>
    </row>
    <row r="37" spans="2:12" s="88" customFormat="1">
      <c r="B37" s="1021" t="s">
        <v>276</v>
      </c>
      <c r="C37" s="1021" t="s">
        <v>354</v>
      </c>
      <c r="D37" s="214" t="s">
        <v>277</v>
      </c>
      <c r="E37" s="990" t="s">
        <v>93</v>
      </c>
      <c r="F37" s="1298">
        <v>310</v>
      </c>
      <c r="G37" s="1290">
        <v>40</v>
      </c>
      <c r="H37" s="217">
        <v>193</v>
      </c>
      <c r="I37" s="1308">
        <v>42</v>
      </c>
      <c r="J37" s="217">
        <v>168</v>
      </c>
      <c r="K37" s="219">
        <v>195</v>
      </c>
      <c r="L37" s="1298">
        <v>363</v>
      </c>
    </row>
    <row r="38" spans="2:12" s="88" customFormat="1">
      <c r="B38" s="293"/>
      <c r="C38" s="293"/>
      <c r="D38" s="212"/>
      <c r="E38" s="987" t="s">
        <v>97</v>
      </c>
      <c r="F38" s="1276">
        <v>220</v>
      </c>
      <c r="G38" s="1278">
        <v>13</v>
      </c>
      <c r="H38" s="95">
        <v>60</v>
      </c>
      <c r="I38" s="1274">
        <v>15</v>
      </c>
      <c r="J38" s="95">
        <v>49</v>
      </c>
      <c r="K38" s="142">
        <v>221</v>
      </c>
      <c r="L38" s="1276">
        <v>270</v>
      </c>
    </row>
    <row r="39" spans="2:12" s="88" customFormat="1">
      <c r="B39" s="1022"/>
      <c r="C39" s="1022"/>
      <c r="D39" s="262"/>
      <c r="E39" s="989" t="s">
        <v>367</v>
      </c>
      <c r="F39" s="1299">
        <v>530</v>
      </c>
      <c r="G39" s="1293">
        <v>53</v>
      </c>
      <c r="H39" s="225">
        <v>253</v>
      </c>
      <c r="I39" s="1309">
        <v>57</v>
      </c>
      <c r="J39" s="225">
        <v>217</v>
      </c>
      <c r="K39" s="227">
        <v>416</v>
      </c>
      <c r="L39" s="1299">
        <v>633</v>
      </c>
    </row>
    <row r="40" spans="2:12" s="88" customFormat="1">
      <c r="B40" s="1021" t="s">
        <v>278</v>
      </c>
      <c r="C40" s="1021" t="s">
        <v>354</v>
      </c>
      <c r="D40" s="214" t="s">
        <v>279</v>
      </c>
      <c r="E40" s="990" t="s">
        <v>93</v>
      </c>
      <c r="F40" s="1298">
        <v>161</v>
      </c>
      <c r="G40" s="1290">
        <v>20</v>
      </c>
      <c r="H40" s="217">
        <v>124</v>
      </c>
      <c r="I40" s="1308">
        <v>20</v>
      </c>
      <c r="J40" s="217">
        <v>119</v>
      </c>
      <c r="K40" s="219">
        <v>79</v>
      </c>
      <c r="L40" s="1298">
        <v>198</v>
      </c>
    </row>
    <row r="41" spans="2:12" s="88" customFormat="1">
      <c r="B41" s="293"/>
      <c r="C41" s="293"/>
      <c r="D41" s="212"/>
      <c r="E41" s="987" t="s">
        <v>97</v>
      </c>
      <c r="F41" s="1276">
        <v>302</v>
      </c>
      <c r="G41" s="1278">
        <v>9</v>
      </c>
      <c r="H41" s="95">
        <v>34</v>
      </c>
      <c r="I41" s="1274">
        <v>9</v>
      </c>
      <c r="J41" s="95">
        <v>26</v>
      </c>
      <c r="K41" s="142">
        <v>327</v>
      </c>
      <c r="L41" s="1276">
        <v>353</v>
      </c>
    </row>
    <row r="42" spans="2:12" s="88" customFormat="1">
      <c r="B42" s="1022"/>
      <c r="C42" s="1022"/>
      <c r="D42" s="262"/>
      <c r="E42" s="989" t="s">
        <v>367</v>
      </c>
      <c r="F42" s="1299">
        <v>463</v>
      </c>
      <c r="G42" s="1293">
        <v>29</v>
      </c>
      <c r="H42" s="225">
        <v>158</v>
      </c>
      <c r="I42" s="1309">
        <v>29</v>
      </c>
      <c r="J42" s="225">
        <v>145</v>
      </c>
      <c r="K42" s="227">
        <v>406</v>
      </c>
      <c r="L42" s="1299">
        <v>551</v>
      </c>
    </row>
    <row r="43" spans="2:12" s="88" customFormat="1">
      <c r="B43" s="1021" t="s">
        <v>280</v>
      </c>
      <c r="C43" s="1021" t="s">
        <v>354</v>
      </c>
      <c r="D43" s="214" t="s">
        <v>281</v>
      </c>
      <c r="E43" s="990" t="s">
        <v>93</v>
      </c>
      <c r="F43" s="1298">
        <v>209</v>
      </c>
      <c r="G43" s="1290">
        <v>26</v>
      </c>
      <c r="H43" s="217">
        <v>147</v>
      </c>
      <c r="I43" s="1308">
        <v>29</v>
      </c>
      <c r="J43" s="217">
        <v>155</v>
      </c>
      <c r="K43" s="219">
        <v>166</v>
      </c>
      <c r="L43" s="1298">
        <v>321</v>
      </c>
    </row>
    <row r="44" spans="2:12" s="88" customFormat="1">
      <c r="B44" s="293"/>
      <c r="C44" s="293"/>
      <c r="D44" s="212"/>
      <c r="E44" s="987" t="s">
        <v>97</v>
      </c>
      <c r="F44" s="1276">
        <v>81</v>
      </c>
      <c r="G44" s="1278">
        <v>7</v>
      </c>
      <c r="H44" s="95">
        <v>34</v>
      </c>
      <c r="I44" s="1274">
        <v>7</v>
      </c>
      <c r="J44" s="95">
        <v>30</v>
      </c>
      <c r="K44" s="142">
        <v>63</v>
      </c>
      <c r="L44" s="1276">
        <v>93</v>
      </c>
    </row>
    <row r="45" spans="2:12" s="88" customFormat="1">
      <c r="B45" s="1020"/>
      <c r="C45" s="1020"/>
      <c r="D45" s="175"/>
      <c r="E45" s="988" t="s">
        <v>367</v>
      </c>
      <c r="F45" s="1300">
        <v>290</v>
      </c>
      <c r="G45" s="1279">
        <v>33</v>
      </c>
      <c r="H45" s="192">
        <v>181</v>
      </c>
      <c r="I45" s="1310">
        <v>36</v>
      </c>
      <c r="J45" s="192">
        <v>185</v>
      </c>
      <c r="K45" s="194">
        <v>229</v>
      </c>
      <c r="L45" s="1300">
        <v>414</v>
      </c>
    </row>
    <row r="46" spans="2:12" s="88" customFormat="1">
      <c r="B46" s="1021" t="s">
        <v>282</v>
      </c>
      <c r="C46" s="1021" t="s">
        <v>354</v>
      </c>
      <c r="D46" s="214" t="s">
        <v>283</v>
      </c>
      <c r="E46" s="990" t="s">
        <v>93</v>
      </c>
      <c r="F46" s="1298">
        <v>314</v>
      </c>
      <c r="G46" s="1290">
        <v>28</v>
      </c>
      <c r="H46" s="217">
        <v>202</v>
      </c>
      <c r="I46" s="1308">
        <v>29</v>
      </c>
      <c r="J46" s="217">
        <v>202</v>
      </c>
      <c r="K46" s="219">
        <v>209</v>
      </c>
      <c r="L46" s="1298">
        <v>411</v>
      </c>
    </row>
    <row r="47" spans="2:12" s="88" customFormat="1">
      <c r="B47" s="293"/>
      <c r="C47" s="293"/>
      <c r="D47" s="212"/>
      <c r="E47" s="987" t="s">
        <v>97</v>
      </c>
      <c r="F47" s="1276">
        <v>211</v>
      </c>
      <c r="G47" s="1278">
        <v>9</v>
      </c>
      <c r="H47" s="95">
        <v>60</v>
      </c>
      <c r="I47" s="1274">
        <v>9</v>
      </c>
      <c r="J47" s="95">
        <v>60</v>
      </c>
      <c r="K47" s="142">
        <v>188</v>
      </c>
      <c r="L47" s="1276">
        <v>248</v>
      </c>
    </row>
    <row r="48" spans="2:12" s="88" customFormat="1">
      <c r="B48" s="1022"/>
      <c r="C48" s="1022"/>
      <c r="D48" s="262"/>
      <c r="E48" s="989" t="s">
        <v>367</v>
      </c>
      <c r="F48" s="1299">
        <v>525</v>
      </c>
      <c r="G48" s="1293">
        <v>37</v>
      </c>
      <c r="H48" s="225">
        <v>262</v>
      </c>
      <c r="I48" s="1309">
        <v>38</v>
      </c>
      <c r="J48" s="225">
        <v>262</v>
      </c>
      <c r="K48" s="227">
        <v>397</v>
      </c>
      <c r="L48" s="1299">
        <v>659</v>
      </c>
    </row>
    <row r="49" spans="2:12" s="88" customFormat="1">
      <c r="B49" s="1021" t="s">
        <v>284</v>
      </c>
      <c r="C49" s="1021" t="s">
        <v>354</v>
      </c>
      <c r="D49" s="214" t="s">
        <v>285</v>
      </c>
      <c r="E49" s="990" t="s">
        <v>95</v>
      </c>
      <c r="F49" s="1298">
        <v>40</v>
      </c>
      <c r="G49" s="1290">
        <v>0</v>
      </c>
      <c r="H49" s="217">
        <v>3</v>
      </c>
      <c r="I49" s="1308">
        <v>0</v>
      </c>
      <c r="J49" s="217">
        <v>3</v>
      </c>
      <c r="K49" s="219">
        <v>55</v>
      </c>
      <c r="L49" s="1298">
        <v>58</v>
      </c>
    </row>
    <row r="50" spans="2:12" s="88" customFormat="1">
      <c r="B50" s="293"/>
      <c r="C50" s="293"/>
      <c r="D50" s="212"/>
      <c r="E50" s="987" t="s">
        <v>94</v>
      </c>
      <c r="F50" s="1276">
        <v>4723</v>
      </c>
      <c r="G50" s="1278">
        <v>33</v>
      </c>
      <c r="H50" s="95">
        <v>428</v>
      </c>
      <c r="I50" s="1274">
        <v>33</v>
      </c>
      <c r="J50" s="95">
        <v>425</v>
      </c>
      <c r="K50" s="142">
        <v>4943</v>
      </c>
      <c r="L50" s="1276">
        <v>5368</v>
      </c>
    </row>
    <row r="51" spans="2:12" s="88" customFormat="1">
      <c r="B51" s="1022"/>
      <c r="C51" s="1022"/>
      <c r="D51" s="262"/>
      <c r="E51" s="989" t="s">
        <v>367</v>
      </c>
      <c r="F51" s="1299">
        <v>4763</v>
      </c>
      <c r="G51" s="1293">
        <v>33</v>
      </c>
      <c r="H51" s="225">
        <v>431</v>
      </c>
      <c r="I51" s="1309">
        <v>33</v>
      </c>
      <c r="J51" s="225">
        <v>428</v>
      </c>
      <c r="K51" s="227">
        <v>4998</v>
      </c>
      <c r="L51" s="1299">
        <v>5426</v>
      </c>
    </row>
    <row r="52" spans="2:12" s="88" customFormat="1">
      <c r="B52" s="1021" t="s">
        <v>286</v>
      </c>
      <c r="C52" s="1021" t="s">
        <v>354</v>
      </c>
      <c r="D52" s="214" t="s">
        <v>287</v>
      </c>
      <c r="E52" s="990" t="s">
        <v>93</v>
      </c>
      <c r="F52" s="1298">
        <v>239</v>
      </c>
      <c r="G52" s="1290">
        <v>25</v>
      </c>
      <c r="H52" s="217">
        <v>159</v>
      </c>
      <c r="I52" s="1308">
        <v>27</v>
      </c>
      <c r="J52" s="217">
        <v>162</v>
      </c>
      <c r="K52" s="219">
        <v>136</v>
      </c>
      <c r="L52" s="1298">
        <v>298</v>
      </c>
    </row>
    <row r="53" spans="2:12" s="88" customFormat="1">
      <c r="B53" s="293"/>
      <c r="C53" s="293"/>
      <c r="D53" s="212"/>
      <c r="E53" s="987" t="s">
        <v>97</v>
      </c>
      <c r="F53" s="1276">
        <v>551</v>
      </c>
      <c r="G53" s="1278">
        <v>14</v>
      </c>
      <c r="H53" s="95">
        <v>147</v>
      </c>
      <c r="I53" s="1274">
        <v>14</v>
      </c>
      <c r="J53" s="95">
        <v>140</v>
      </c>
      <c r="K53" s="142">
        <v>573</v>
      </c>
      <c r="L53" s="1276">
        <v>713</v>
      </c>
    </row>
    <row r="54" spans="2:12" s="88" customFormat="1">
      <c r="B54" s="1022"/>
      <c r="C54" s="1022"/>
      <c r="D54" s="262"/>
      <c r="E54" s="989" t="s">
        <v>367</v>
      </c>
      <c r="F54" s="1299">
        <v>790</v>
      </c>
      <c r="G54" s="1293">
        <v>39</v>
      </c>
      <c r="H54" s="225">
        <v>306</v>
      </c>
      <c r="I54" s="1309">
        <v>41</v>
      </c>
      <c r="J54" s="225">
        <v>302</v>
      </c>
      <c r="K54" s="227">
        <v>709</v>
      </c>
      <c r="L54" s="1299">
        <v>1011</v>
      </c>
    </row>
    <row r="55" spans="2:12" s="88" customFormat="1">
      <c r="B55" s="1021" t="s">
        <v>288</v>
      </c>
      <c r="C55" s="1021" t="s">
        <v>354</v>
      </c>
      <c r="D55" s="214" t="s">
        <v>289</v>
      </c>
      <c r="E55" s="990" t="s">
        <v>93</v>
      </c>
      <c r="F55" s="1298">
        <v>234</v>
      </c>
      <c r="G55" s="1290">
        <v>28</v>
      </c>
      <c r="H55" s="217">
        <v>132</v>
      </c>
      <c r="I55" s="1308">
        <v>30</v>
      </c>
      <c r="J55" s="217">
        <v>141</v>
      </c>
      <c r="K55" s="219">
        <v>172</v>
      </c>
      <c r="L55" s="1298">
        <v>313</v>
      </c>
    </row>
    <row r="56" spans="2:12" s="88" customFormat="1">
      <c r="B56" s="293"/>
      <c r="C56" s="293"/>
      <c r="D56" s="212"/>
      <c r="E56" s="987" t="s">
        <v>95</v>
      </c>
      <c r="F56" s="1276">
        <v>212</v>
      </c>
      <c r="G56" s="1278">
        <v>5</v>
      </c>
      <c r="H56" s="95">
        <v>19</v>
      </c>
      <c r="I56" s="1274">
        <v>5</v>
      </c>
      <c r="J56" s="95">
        <v>18</v>
      </c>
      <c r="K56" s="142">
        <v>284</v>
      </c>
      <c r="L56" s="1276">
        <v>302</v>
      </c>
    </row>
    <row r="57" spans="2:12" s="88" customFormat="1">
      <c r="B57" s="293"/>
      <c r="C57" s="293"/>
      <c r="D57" s="212"/>
      <c r="E57" s="987" t="s">
        <v>97</v>
      </c>
      <c r="F57" s="1276">
        <v>446</v>
      </c>
      <c r="G57" s="1278">
        <v>26</v>
      </c>
      <c r="H57" s="95">
        <v>151</v>
      </c>
      <c r="I57" s="1274">
        <v>28</v>
      </c>
      <c r="J57" s="95">
        <v>138</v>
      </c>
      <c r="K57" s="142">
        <v>417</v>
      </c>
      <c r="L57" s="1276">
        <v>555</v>
      </c>
    </row>
    <row r="58" spans="2:12" s="88" customFormat="1">
      <c r="B58" s="1022"/>
      <c r="C58" s="1022"/>
      <c r="D58" s="262"/>
      <c r="E58" s="989" t="s">
        <v>367</v>
      </c>
      <c r="F58" s="1299">
        <v>892</v>
      </c>
      <c r="G58" s="1293">
        <v>59</v>
      </c>
      <c r="H58" s="225">
        <v>302</v>
      </c>
      <c r="I58" s="1309">
        <v>63</v>
      </c>
      <c r="J58" s="225">
        <v>297</v>
      </c>
      <c r="K58" s="227">
        <v>873</v>
      </c>
      <c r="L58" s="1299">
        <v>1170</v>
      </c>
    </row>
    <row r="59" spans="2:12" s="88" customFormat="1">
      <c r="B59" s="1021" t="s">
        <v>290</v>
      </c>
      <c r="C59" s="1021" t="s">
        <v>354</v>
      </c>
      <c r="D59" s="214" t="s">
        <v>291</v>
      </c>
      <c r="E59" s="990" t="s">
        <v>93</v>
      </c>
      <c r="F59" s="1298">
        <v>100</v>
      </c>
      <c r="G59" s="1290">
        <v>17</v>
      </c>
      <c r="H59" s="217">
        <v>69</v>
      </c>
      <c r="I59" s="1308">
        <v>21</v>
      </c>
      <c r="J59" s="217">
        <v>63</v>
      </c>
      <c r="K59" s="219">
        <v>74</v>
      </c>
      <c r="L59" s="1298">
        <v>137</v>
      </c>
    </row>
    <row r="60" spans="2:12" s="88" customFormat="1">
      <c r="B60" s="293"/>
      <c r="C60" s="293"/>
      <c r="D60" s="212"/>
      <c r="E60" s="987" t="s">
        <v>95</v>
      </c>
      <c r="F60" s="1276">
        <v>289</v>
      </c>
      <c r="G60" s="1278">
        <v>5</v>
      </c>
      <c r="H60" s="95">
        <v>30</v>
      </c>
      <c r="I60" s="1274">
        <v>5</v>
      </c>
      <c r="J60" s="95">
        <v>26</v>
      </c>
      <c r="K60" s="142">
        <v>370</v>
      </c>
      <c r="L60" s="1276">
        <v>396</v>
      </c>
    </row>
    <row r="61" spans="2:12" s="88" customFormat="1">
      <c r="B61" s="293"/>
      <c r="C61" s="293"/>
      <c r="D61" s="212"/>
      <c r="E61" s="987" t="s">
        <v>97</v>
      </c>
      <c r="F61" s="1276">
        <v>257</v>
      </c>
      <c r="G61" s="1278">
        <v>24</v>
      </c>
      <c r="H61" s="95">
        <v>74</v>
      </c>
      <c r="I61" s="1274">
        <v>26</v>
      </c>
      <c r="J61" s="95">
        <v>60</v>
      </c>
      <c r="K61" s="142">
        <v>281</v>
      </c>
      <c r="L61" s="1276">
        <v>341</v>
      </c>
    </row>
    <row r="62" spans="2:12" s="88" customFormat="1">
      <c r="B62" s="1022"/>
      <c r="C62" s="1022"/>
      <c r="D62" s="262"/>
      <c r="E62" s="989" t="s">
        <v>367</v>
      </c>
      <c r="F62" s="1299">
        <v>646</v>
      </c>
      <c r="G62" s="1293">
        <v>46</v>
      </c>
      <c r="H62" s="225">
        <v>173</v>
      </c>
      <c r="I62" s="1309">
        <v>52</v>
      </c>
      <c r="J62" s="225">
        <v>149</v>
      </c>
      <c r="K62" s="227">
        <v>725</v>
      </c>
      <c r="L62" s="1299">
        <v>874</v>
      </c>
    </row>
    <row r="63" spans="2:12" s="88" customFormat="1">
      <c r="B63" s="1021" t="s">
        <v>292</v>
      </c>
      <c r="C63" s="1021" t="s">
        <v>354</v>
      </c>
      <c r="D63" s="214" t="s">
        <v>293</v>
      </c>
      <c r="E63" s="990" t="s">
        <v>93</v>
      </c>
      <c r="F63" s="1298">
        <v>134</v>
      </c>
      <c r="G63" s="1290">
        <v>23</v>
      </c>
      <c r="H63" s="217">
        <v>113</v>
      </c>
      <c r="I63" s="1308">
        <v>24</v>
      </c>
      <c r="J63" s="217">
        <v>108</v>
      </c>
      <c r="K63" s="219">
        <v>61</v>
      </c>
      <c r="L63" s="1298">
        <v>169</v>
      </c>
    </row>
    <row r="64" spans="2:12" s="88" customFormat="1">
      <c r="B64" s="293"/>
      <c r="C64" s="293"/>
      <c r="D64" s="212"/>
      <c r="E64" s="987" t="s">
        <v>97</v>
      </c>
      <c r="F64" s="1276">
        <v>42</v>
      </c>
      <c r="G64" s="1278">
        <v>0</v>
      </c>
      <c r="H64" s="95">
        <v>16</v>
      </c>
      <c r="I64" s="1274">
        <v>0</v>
      </c>
      <c r="J64" s="95">
        <v>19</v>
      </c>
      <c r="K64" s="142">
        <v>39</v>
      </c>
      <c r="L64" s="1276">
        <v>58</v>
      </c>
    </row>
    <row r="65" spans="2:12" s="88" customFormat="1">
      <c r="B65" s="1022"/>
      <c r="C65" s="1022"/>
      <c r="D65" s="262"/>
      <c r="E65" s="989" t="s">
        <v>367</v>
      </c>
      <c r="F65" s="1299">
        <v>176</v>
      </c>
      <c r="G65" s="1293">
        <v>23</v>
      </c>
      <c r="H65" s="225">
        <v>129</v>
      </c>
      <c r="I65" s="1309">
        <v>24</v>
      </c>
      <c r="J65" s="225">
        <v>127</v>
      </c>
      <c r="K65" s="227">
        <v>100</v>
      </c>
      <c r="L65" s="1299">
        <v>227</v>
      </c>
    </row>
    <row r="66" spans="2:12" s="88" customFormat="1">
      <c r="B66" s="1021" t="s">
        <v>294</v>
      </c>
      <c r="C66" s="1021" t="s">
        <v>354</v>
      </c>
      <c r="D66" s="214" t="s">
        <v>295</v>
      </c>
      <c r="E66" s="990" t="s">
        <v>93</v>
      </c>
      <c r="F66" s="1298">
        <v>178</v>
      </c>
      <c r="G66" s="1290">
        <v>27</v>
      </c>
      <c r="H66" s="217">
        <v>125</v>
      </c>
      <c r="I66" s="1308">
        <v>28</v>
      </c>
      <c r="J66" s="217">
        <v>122</v>
      </c>
      <c r="K66" s="219">
        <v>116</v>
      </c>
      <c r="L66" s="1298">
        <v>238</v>
      </c>
    </row>
    <row r="67" spans="2:12" s="88" customFormat="1">
      <c r="B67" s="293"/>
      <c r="C67" s="293"/>
      <c r="D67" s="212"/>
      <c r="E67" s="987" t="s">
        <v>97</v>
      </c>
      <c r="F67" s="1276">
        <v>96</v>
      </c>
      <c r="G67" s="1278">
        <v>2</v>
      </c>
      <c r="H67" s="95">
        <v>19</v>
      </c>
      <c r="I67" s="1274">
        <v>2</v>
      </c>
      <c r="J67" s="95">
        <v>18</v>
      </c>
      <c r="K67" s="142">
        <v>98</v>
      </c>
      <c r="L67" s="1276">
        <v>116</v>
      </c>
    </row>
    <row r="68" spans="2:12" s="88" customFormat="1">
      <c r="B68" s="1022"/>
      <c r="C68" s="1022"/>
      <c r="D68" s="262"/>
      <c r="E68" s="989" t="s">
        <v>367</v>
      </c>
      <c r="F68" s="1299">
        <v>274</v>
      </c>
      <c r="G68" s="1293">
        <v>29</v>
      </c>
      <c r="H68" s="225">
        <v>144</v>
      </c>
      <c r="I68" s="1309">
        <v>30</v>
      </c>
      <c r="J68" s="225">
        <v>140</v>
      </c>
      <c r="K68" s="227">
        <v>214</v>
      </c>
      <c r="L68" s="1299">
        <v>354</v>
      </c>
    </row>
    <row r="69" spans="2:12" s="83" customFormat="1" ht="15" customHeight="1">
      <c r="B69" s="1023" t="s">
        <v>92</v>
      </c>
      <c r="C69" s="1023"/>
      <c r="D69" s="175"/>
      <c r="E69" s="993"/>
      <c r="F69" s="729"/>
      <c r="G69" s="729"/>
      <c r="H69" s="304"/>
      <c r="I69" s="729"/>
      <c r="J69" s="304"/>
      <c r="K69" s="197"/>
      <c r="L69" s="730"/>
    </row>
    <row r="70" spans="2:12">
      <c r="F70"/>
      <c r="G70"/>
      <c r="H70"/>
      <c r="I70"/>
      <c r="L70"/>
    </row>
    <row r="71" spans="2:12">
      <c r="F71"/>
      <c r="G71"/>
      <c r="H71"/>
      <c r="I71"/>
      <c r="L71"/>
    </row>
    <row r="72" spans="2:12">
      <c r="F72"/>
      <c r="G72"/>
      <c r="H72"/>
      <c r="I72"/>
      <c r="L72"/>
    </row>
    <row r="73" spans="2:12">
      <c r="F73"/>
      <c r="G73"/>
      <c r="H73"/>
      <c r="I73"/>
      <c r="L73"/>
    </row>
    <row r="74" spans="2:12">
      <c r="F74"/>
      <c r="G74"/>
      <c r="H74"/>
      <c r="I74"/>
      <c r="L74"/>
    </row>
    <row r="76" spans="2:12">
      <c r="F76" s="731"/>
      <c r="G76" s="731"/>
      <c r="H76" s="731"/>
      <c r="I76" s="731"/>
      <c r="J76" s="731"/>
      <c r="K76" s="731"/>
      <c r="L76" s="731"/>
    </row>
  </sheetData>
  <printOptions horizontalCentered="1"/>
  <pageMargins left="0.47244094488188981" right="0.47244094488188981" top="0.59055118110236227" bottom="0.39370078740157483" header="0.51181102362204722" footer="0.31496062992125984"/>
  <pageSetup paperSize="9" scale="83" firstPageNumber="0" orientation="portrait" r:id="rId1"/>
  <headerFooter>
    <oddFooter>&amp;C&amp;F&amp;R&amp;A</oddFooter>
  </headerFooter>
  <ignoredErrors>
    <ignoredError sqref="B7:C6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M73"/>
  <sheetViews>
    <sheetView showGridLines="0" zoomScaleNormal="100" workbookViewId="0">
      <pane ySplit="5" topLeftCell="A44" activePane="bottomLeft" state="frozen"/>
      <selection activeCell="E58" sqref="E58"/>
      <selection pane="bottomLeft" activeCell="B3" sqref="B3"/>
    </sheetView>
  </sheetViews>
  <sheetFormatPr baseColWidth="10" defaultColWidth="9.140625" defaultRowHeight="12.75"/>
  <cols>
    <col min="1" max="1" width="1.5703125" customWidth="1"/>
    <col min="2" max="2" width="2.7109375" style="108" customWidth="1"/>
    <col min="3" max="3" width="0.85546875" style="108" customWidth="1"/>
    <col min="4" max="4" width="24.7109375" customWidth="1"/>
    <col min="5" max="5" width="14.7109375" customWidth="1"/>
    <col min="6" max="7" width="9.7109375" style="636" customWidth="1"/>
    <col min="8" max="8" width="9.7109375" customWidth="1"/>
    <col min="9" max="9" width="9.7109375" style="636" customWidth="1"/>
    <col min="10" max="11" width="9.7109375" customWidth="1"/>
    <col min="12" max="12" width="9.7109375" style="636" customWidth="1"/>
  </cols>
  <sheetData>
    <row r="1" spans="1:13" s="864" customFormat="1" ht="20.100000000000001" customHeight="1">
      <c r="A1" s="859"/>
      <c r="B1" s="1317" t="s">
        <v>869</v>
      </c>
      <c r="C1" s="860"/>
      <c r="D1" s="860"/>
      <c r="E1" s="860"/>
      <c r="F1" s="1282"/>
      <c r="G1" s="1282"/>
      <c r="H1" s="862"/>
      <c r="I1" s="1302"/>
      <c r="J1" s="861"/>
      <c r="K1" s="861"/>
      <c r="L1" s="1282"/>
      <c r="M1" s="863"/>
    </row>
    <row r="2" spans="1:13" ht="20.100000000000001" customHeight="1">
      <c r="A2" s="88"/>
      <c r="B2" s="149"/>
      <c r="C2" s="149"/>
      <c r="D2" s="149"/>
      <c r="E2" s="149"/>
      <c r="F2" s="1283"/>
      <c r="G2" s="1283"/>
      <c r="H2" s="298"/>
      <c r="I2" s="1283"/>
      <c r="J2" s="150"/>
      <c r="K2" s="150"/>
      <c r="L2" s="1283"/>
    </row>
    <row r="3" spans="1:13" ht="20.100000000000001" customHeight="1">
      <c r="A3" s="88"/>
      <c r="B3" s="732" t="s">
        <v>995</v>
      </c>
      <c r="C3" s="732"/>
      <c r="D3" s="201"/>
      <c r="E3" s="201"/>
      <c r="F3" s="1284"/>
      <c r="G3" s="1284"/>
      <c r="H3" s="305"/>
      <c r="I3" s="1284"/>
      <c r="J3" s="237"/>
      <c r="K3" s="237"/>
      <c r="L3" s="1284"/>
    </row>
    <row r="4" spans="1:13" ht="20.100000000000001" customHeight="1">
      <c r="A4" s="151"/>
      <c r="B4" s="467" t="s">
        <v>44</v>
      </c>
      <c r="C4" s="467"/>
      <c r="D4" s="155"/>
      <c r="E4" s="155"/>
      <c r="F4" s="1320"/>
      <c r="G4" s="1320"/>
      <c r="H4" s="156"/>
      <c r="I4" s="1320"/>
      <c r="J4" s="156"/>
      <c r="K4" s="156"/>
      <c r="L4" s="1320"/>
    </row>
    <row r="5" spans="1:13" s="88" customFormat="1" ht="50.1" customHeight="1">
      <c r="B5" s="1015"/>
      <c r="C5" s="1015"/>
      <c r="D5" s="202"/>
      <c r="E5" s="202"/>
      <c r="F5" s="1286" t="s">
        <v>78</v>
      </c>
      <c r="G5" s="1287" t="s">
        <v>79</v>
      </c>
      <c r="H5" s="185" t="s">
        <v>80</v>
      </c>
      <c r="I5" s="1306" t="s">
        <v>81</v>
      </c>
      <c r="J5" s="187" t="s">
        <v>82</v>
      </c>
      <c r="K5" s="188" t="s">
        <v>83</v>
      </c>
      <c r="L5" s="1297" t="s">
        <v>84</v>
      </c>
    </row>
    <row r="6" spans="1:13" s="88" customFormat="1" ht="5.0999999999999996" customHeight="1" thickBot="1">
      <c r="B6" s="1017"/>
      <c r="C6" s="1017"/>
      <c r="D6" s="203"/>
      <c r="E6" s="992"/>
      <c r="F6" s="1312"/>
      <c r="G6" s="1312"/>
      <c r="H6" s="303"/>
      <c r="I6" s="1314"/>
      <c r="J6" s="303"/>
      <c r="K6" s="303"/>
      <c r="L6" s="1312"/>
    </row>
    <row r="7" spans="1:13" s="88" customFormat="1">
      <c r="B7" s="1021" t="s">
        <v>296</v>
      </c>
      <c r="C7" s="1021" t="s">
        <v>354</v>
      </c>
      <c r="D7" s="214" t="s">
        <v>297</v>
      </c>
      <c r="E7" s="990" t="s">
        <v>93</v>
      </c>
      <c r="F7" s="1298">
        <v>123</v>
      </c>
      <c r="G7" s="1290">
        <v>22</v>
      </c>
      <c r="H7" s="217">
        <v>99</v>
      </c>
      <c r="I7" s="1308">
        <v>22</v>
      </c>
      <c r="J7" s="217">
        <v>86</v>
      </c>
      <c r="K7" s="219">
        <v>74</v>
      </c>
      <c r="L7" s="1298">
        <v>160</v>
      </c>
    </row>
    <row r="8" spans="1:13" s="88" customFormat="1">
      <c r="B8" s="293"/>
      <c r="C8" s="293"/>
      <c r="D8" s="212"/>
      <c r="E8" s="987" t="s">
        <v>97</v>
      </c>
      <c r="F8" s="1276">
        <v>83</v>
      </c>
      <c r="G8" s="1278">
        <v>2</v>
      </c>
      <c r="H8" s="95">
        <v>27</v>
      </c>
      <c r="I8" s="1274">
        <v>2</v>
      </c>
      <c r="J8" s="95">
        <v>26</v>
      </c>
      <c r="K8" s="142">
        <v>81</v>
      </c>
      <c r="L8" s="1276">
        <v>107</v>
      </c>
    </row>
    <row r="9" spans="1:13" s="88" customFormat="1" ht="13.5" thickBot="1">
      <c r="B9" s="1022"/>
      <c r="C9" s="1022"/>
      <c r="D9" s="222"/>
      <c r="E9" s="989" t="s">
        <v>367</v>
      </c>
      <c r="F9" s="1299">
        <v>206</v>
      </c>
      <c r="G9" s="1293">
        <v>24</v>
      </c>
      <c r="H9" s="225">
        <v>126</v>
      </c>
      <c r="I9" s="1309">
        <v>24</v>
      </c>
      <c r="J9" s="225">
        <v>112</v>
      </c>
      <c r="K9" s="227">
        <v>155</v>
      </c>
      <c r="L9" s="1299">
        <v>267</v>
      </c>
    </row>
    <row r="10" spans="1:13" s="88" customFormat="1" ht="12.6" customHeight="1">
      <c r="B10" s="1021" t="s">
        <v>298</v>
      </c>
      <c r="C10" s="1021" t="s">
        <v>354</v>
      </c>
      <c r="D10" s="214" t="s">
        <v>299</v>
      </c>
      <c r="E10" s="990" t="s">
        <v>93</v>
      </c>
      <c r="F10" s="1298">
        <v>107</v>
      </c>
      <c r="G10" s="1290">
        <v>20</v>
      </c>
      <c r="H10" s="217">
        <v>83</v>
      </c>
      <c r="I10" s="1308">
        <v>20</v>
      </c>
      <c r="J10" s="217">
        <v>71</v>
      </c>
      <c r="K10" s="219">
        <v>70</v>
      </c>
      <c r="L10" s="1298">
        <v>141</v>
      </c>
    </row>
    <row r="11" spans="1:13" s="88" customFormat="1" ht="12.6" customHeight="1">
      <c r="B11" s="293"/>
      <c r="C11" s="293"/>
      <c r="D11" s="212"/>
      <c r="E11" s="987" t="s">
        <v>97</v>
      </c>
      <c r="F11" s="1276">
        <v>40</v>
      </c>
      <c r="G11" s="1278">
        <v>4</v>
      </c>
      <c r="H11" s="95">
        <v>28</v>
      </c>
      <c r="I11" s="1274">
        <v>4</v>
      </c>
      <c r="J11" s="95">
        <v>29</v>
      </c>
      <c r="K11" s="142">
        <v>18</v>
      </c>
      <c r="L11" s="1276">
        <v>47</v>
      </c>
    </row>
    <row r="12" spans="1:13" s="88" customFormat="1" ht="12.95" customHeight="1" thickBot="1">
      <c r="B12" s="1022"/>
      <c r="C12" s="1022"/>
      <c r="D12" s="222"/>
      <c r="E12" s="989" t="s">
        <v>367</v>
      </c>
      <c r="F12" s="1299">
        <v>147</v>
      </c>
      <c r="G12" s="1293">
        <v>24</v>
      </c>
      <c r="H12" s="225">
        <v>111</v>
      </c>
      <c r="I12" s="1309">
        <v>24</v>
      </c>
      <c r="J12" s="225">
        <v>100</v>
      </c>
      <c r="K12" s="227">
        <v>88</v>
      </c>
      <c r="L12" s="1299">
        <v>188</v>
      </c>
    </row>
    <row r="13" spans="1:13" s="88" customFormat="1">
      <c r="B13" s="1021" t="s">
        <v>300</v>
      </c>
      <c r="C13" s="1021" t="s">
        <v>354</v>
      </c>
      <c r="D13" s="214" t="s">
        <v>301</v>
      </c>
      <c r="E13" s="990" t="s">
        <v>93</v>
      </c>
      <c r="F13" s="1298">
        <v>347</v>
      </c>
      <c r="G13" s="1290">
        <v>31</v>
      </c>
      <c r="H13" s="217">
        <v>274</v>
      </c>
      <c r="I13" s="1308">
        <v>33</v>
      </c>
      <c r="J13" s="217">
        <v>286</v>
      </c>
      <c r="K13" s="219">
        <v>216</v>
      </c>
      <c r="L13" s="1298">
        <v>502</v>
      </c>
    </row>
    <row r="14" spans="1:13" s="88" customFormat="1">
      <c r="B14" s="293"/>
      <c r="C14" s="293"/>
      <c r="D14" s="212"/>
      <c r="E14" s="987" t="s">
        <v>95</v>
      </c>
      <c r="F14" s="1276">
        <v>123</v>
      </c>
      <c r="G14" s="1278">
        <v>3</v>
      </c>
      <c r="H14" s="95">
        <v>22</v>
      </c>
      <c r="I14" s="1274">
        <v>3</v>
      </c>
      <c r="J14" s="95">
        <v>23</v>
      </c>
      <c r="K14" s="142">
        <v>146</v>
      </c>
      <c r="L14" s="1276">
        <v>169</v>
      </c>
    </row>
    <row r="15" spans="1:13" s="88" customFormat="1">
      <c r="B15" s="293"/>
      <c r="C15" s="293"/>
      <c r="D15" s="212"/>
      <c r="E15" s="987" t="s">
        <v>97</v>
      </c>
      <c r="F15" s="1276">
        <v>334</v>
      </c>
      <c r="G15" s="1278">
        <v>23</v>
      </c>
      <c r="H15" s="95">
        <v>190</v>
      </c>
      <c r="I15" s="1274">
        <v>23</v>
      </c>
      <c r="J15" s="95">
        <v>185</v>
      </c>
      <c r="K15" s="142">
        <v>255</v>
      </c>
      <c r="L15" s="1276">
        <v>440</v>
      </c>
    </row>
    <row r="16" spans="1:13" s="88" customFormat="1" ht="13.5" thickBot="1">
      <c r="B16" s="1022"/>
      <c r="C16" s="1022"/>
      <c r="D16" s="222"/>
      <c r="E16" s="989" t="s">
        <v>367</v>
      </c>
      <c r="F16" s="1299">
        <v>804</v>
      </c>
      <c r="G16" s="1293">
        <v>57</v>
      </c>
      <c r="H16" s="225">
        <v>486</v>
      </c>
      <c r="I16" s="1309">
        <v>59</v>
      </c>
      <c r="J16" s="225">
        <v>494</v>
      </c>
      <c r="K16" s="227">
        <v>617</v>
      </c>
      <c r="L16" s="1299">
        <v>1111</v>
      </c>
    </row>
    <row r="17" spans="2:12" s="88" customFormat="1">
      <c r="B17" s="1021" t="s">
        <v>302</v>
      </c>
      <c r="C17" s="1021" t="s">
        <v>354</v>
      </c>
      <c r="D17" s="214" t="s">
        <v>303</v>
      </c>
      <c r="E17" s="990" t="s">
        <v>93</v>
      </c>
      <c r="F17" s="1298">
        <v>188</v>
      </c>
      <c r="G17" s="1290">
        <v>20</v>
      </c>
      <c r="H17" s="217">
        <v>150</v>
      </c>
      <c r="I17" s="1308">
        <v>21</v>
      </c>
      <c r="J17" s="217">
        <v>145</v>
      </c>
      <c r="K17" s="219">
        <v>101</v>
      </c>
      <c r="L17" s="1298">
        <v>246</v>
      </c>
    </row>
    <row r="18" spans="2:12" s="88" customFormat="1">
      <c r="B18" s="293"/>
      <c r="C18" s="293"/>
      <c r="D18" s="212"/>
      <c r="E18" s="987" t="s">
        <v>97</v>
      </c>
      <c r="F18" s="1276">
        <v>148</v>
      </c>
      <c r="G18" s="1278">
        <v>8</v>
      </c>
      <c r="H18" s="95">
        <v>61</v>
      </c>
      <c r="I18" s="1274">
        <v>8</v>
      </c>
      <c r="J18" s="95">
        <v>65</v>
      </c>
      <c r="K18" s="142">
        <v>128</v>
      </c>
      <c r="L18" s="1276">
        <v>193</v>
      </c>
    </row>
    <row r="19" spans="2:12" s="88" customFormat="1" ht="13.5" thickBot="1">
      <c r="B19" s="1020"/>
      <c r="C19" s="1020"/>
      <c r="D19" s="83"/>
      <c r="E19" s="988" t="s">
        <v>367</v>
      </c>
      <c r="F19" s="1300">
        <v>336</v>
      </c>
      <c r="G19" s="1279">
        <v>28</v>
      </c>
      <c r="H19" s="192">
        <v>211</v>
      </c>
      <c r="I19" s="1310">
        <v>29</v>
      </c>
      <c r="J19" s="192">
        <v>210</v>
      </c>
      <c r="K19" s="194">
        <v>229</v>
      </c>
      <c r="L19" s="1300">
        <v>439</v>
      </c>
    </row>
    <row r="20" spans="2:12" s="88" customFormat="1">
      <c r="B20" s="1021" t="s">
        <v>304</v>
      </c>
      <c r="C20" s="1021" t="s">
        <v>354</v>
      </c>
      <c r="D20" s="214" t="s">
        <v>305</v>
      </c>
      <c r="E20" s="990" t="s">
        <v>93</v>
      </c>
      <c r="F20" s="1298">
        <v>318</v>
      </c>
      <c r="G20" s="1290">
        <v>47</v>
      </c>
      <c r="H20" s="217">
        <v>219</v>
      </c>
      <c r="I20" s="1308">
        <v>49</v>
      </c>
      <c r="J20" s="217">
        <v>205</v>
      </c>
      <c r="K20" s="219">
        <v>187</v>
      </c>
      <c r="L20" s="1298">
        <v>392</v>
      </c>
    </row>
    <row r="21" spans="2:12" s="88" customFormat="1">
      <c r="B21" s="293"/>
      <c r="C21" s="293"/>
      <c r="D21" s="212"/>
      <c r="E21" s="987" t="s">
        <v>97</v>
      </c>
      <c r="F21" s="1276">
        <v>69</v>
      </c>
      <c r="G21" s="1278">
        <v>8</v>
      </c>
      <c r="H21" s="95">
        <v>45</v>
      </c>
      <c r="I21" s="1274">
        <v>8</v>
      </c>
      <c r="J21" s="95">
        <v>41</v>
      </c>
      <c r="K21" s="142">
        <v>35</v>
      </c>
      <c r="L21" s="1276">
        <v>76</v>
      </c>
    </row>
    <row r="22" spans="2:12" s="88" customFormat="1" ht="13.5" thickBot="1">
      <c r="B22" s="1022"/>
      <c r="C22" s="1022"/>
      <c r="D22" s="222"/>
      <c r="E22" s="989" t="s">
        <v>367</v>
      </c>
      <c r="F22" s="1299">
        <v>387</v>
      </c>
      <c r="G22" s="1293">
        <v>55</v>
      </c>
      <c r="H22" s="225">
        <v>264</v>
      </c>
      <c r="I22" s="1309">
        <v>57</v>
      </c>
      <c r="J22" s="225">
        <v>246</v>
      </c>
      <c r="K22" s="227">
        <v>222</v>
      </c>
      <c r="L22" s="1299">
        <v>468</v>
      </c>
    </row>
    <row r="23" spans="2:12" s="88" customFormat="1">
      <c r="B23" s="1021" t="s">
        <v>306</v>
      </c>
      <c r="C23" s="1021" t="s">
        <v>354</v>
      </c>
      <c r="D23" s="214" t="s">
        <v>307</v>
      </c>
      <c r="E23" s="990" t="s">
        <v>93</v>
      </c>
      <c r="F23" s="1298">
        <v>140</v>
      </c>
      <c r="G23" s="1290">
        <v>19</v>
      </c>
      <c r="H23" s="217">
        <v>107</v>
      </c>
      <c r="I23" s="1308">
        <v>20</v>
      </c>
      <c r="J23" s="217">
        <v>109</v>
      </c>
      <c r="K23" s="219">
        <v>78</v>
      </c>
      <c r="L23" s="1298">
        <v>187</v>
      </c>
    </row>
    <row r="24" spans="2:12" s="88" customFormat="1">
      <c r="B24" s="293"/>
      <c r="C24" s="293"/>
      <c r="D24" s="212"/>
      <c r="E24" s="987" t="s">
        <v>97</v>
      </c>
      <c r="F24" s="1276">
        <v>84</v>
      </c>
      <c r="G24" s="1278">
        <v>3</v>
      </c>
      <c r="H24" s="95">
        <v>29</v>
      </c>
      <c r="I24" s="1274">
        <v>3</v>
      </c>
      <c r="J24" s="95">
        <v>27</v>
      </c>
      <c r="K24" s="142">
        <v>83</v>
      </c>
      <c r="L24" s="1276">
        <v>110</v>
      </c>
    </row>
    <row r="25" spans="2:12" s="88" customFormat="1" ht="13.5" thickBot="1">
      <c r="B25" s="1022"/>
      <c r="C25" s="1022"/>
      <c r="D25" s="222"/>
      <c r="E25" s="989" t="s">
        <v>367</v>
      </c>
      <c r="F25" s="1299">
        <v>224</v>
      </c>
      <c r="G25" s="1293">
        <v>22</v>
      </c>
      <c r="H25" s="225">
        <v>136</v>
      </c>
      <c r="I25" s="1309">
        <v>23</v>
      </c>
      <c r="J25" s="225">
        <v>136</v>
      </c>
      <c r="K25" s="227">
        <v>161</v>
      </c>
      <c r="L25" s="1299">
        <v>297</v>
      </c>
    </row>
    <row r="26" spans="2:12" s="88" customFormat="1">
      <c r="B26" s="1021" t="s">
        <v>308</v>
      </c>
      <c r="C26" s="1021" t="s">
        <v>354</v>
      </c>
      <c r="D26" s="214" t="s">
        <v>309</v>
      </c>
      <c r="E26" s="990" t="s">
        <v>93</v>
      </c>
      <c r="F26" s="1298">
        <v>100</v>
      </c>
      <c r="G26" s="1290">
        <v>11</v>
      </c>
      <c r="H26" s="217">
        <v>80</v>
      </c>
      <c r="I26" s="1308">
        <v>14</v>
      </c>
      <c r="J26" s="217">
        <v>78</v>
      </c>
      <c r="K26" s="219">
        <v>48</v>
      </c>
      <c r="L26" s="1298">
        <v>126</v>
      </c>
    </row>
    <row r="27" spans="2:12" s="88" customFormat="1">
      <c r="B27" s="293"/>
      <c r="C27" s="293"/>
      <c r="D27" s="212"/>
      <c r="E27" s="987" t="s">
        <v>97</v>
      </c>
      <c r="F27" s="1276">
        <v>322</v>
      </c>
      <c r="G27" s="1278">
        <v>6</v>
      </c>
      <c r="H27" s="95">
        <v>57</v>
      </c>
      <c r="I27" s="1274">
        <v>7</v>
      </c>
      <c r="J27" s="95">
        <v>52</v>
      </c>
      <c r="K27" s="142">
        <v>327</v>
      </c>
      <c r="L27" s="1276">
        <v>379</v>
      </c>
    </row>
    <row r="28" spans="2:12" s="88" customFormat="1" ht="13.5" thickBot="1">
      <c r="B28" s="1022"/>
      <c r="C28" s="1022"/>
      <c r="D28" s="222"/>
      <c r="E28" s="989" t="s">
        <v>367</v>
      </c>
      <c r="F28" s="1299">
        <v>422</v>
      </c>
      <c r="G28" s="1293">
        <v>17</v>
      </c>
      <c r="H28" s="225">
        <v>137</v>
      </c>
      <c r="I28" s="1309">
        <v>21</v>
      </c>
      <c r="J28" s="225">
        <v>130</v>
      </c>
      <c r="K28" s="227">
        <v>375</v>
      </c>
      <c r="L28" s="1299">
        <v>505</v>
      </c>
    </row>
    <row r="29" spans="2:12" s="88" customFormat="1">
      <c r="B29" s="1021" t="s">
        <v>310</v>
      </c>
      <c r="C29" s="1021" t="s">
        <v>354</v>
      </c>
      <c r="D29" s="214" t="s">
        <v>311</v>
      </c>
      <c r="E29" s="990" t="s">
        <v>93</v>
      </c>
      <c r="F29" s="1298">
        <v>137</v>
      </c>
      <c r="G29" s="1290">
        <v>18</v>
      </c>
      <c r="H29" s="217">
        <v>105</v>
      </c>
      <c r="I29" s="1308">
        <v>18</v>
      </c>
      <c r="J29" s="217">
        <v>96</v>
      </c>
      <c r="K29" s="219">
        <v>74</v>
      </c>
      <c r="L29" s="1298">
        <v>170</v>
      </c>
    </row>
    <row r="30" spans="2:12" s="88" customFormat="1">
      <c r="B30" s="293"/>
      <c r="C30" s="293"/>
      <c r="D30" s="212"/>
      <c r="E30" s="987" t="s">
        <v>97</v>
      </c>
      <c r="F30" s="1276">
        <v>40</v>
      </c>
      <c r="G30" s="1278">
        <v>2</v>
      </c>
      <c r="H30" s="95">
        <v>22</v>
      </c>
      <c r="I30" s="1274">
        <v>2</v>
      </c>
      <c r="J30" s="95">
        <v>22</v>
      </c>
      <c r="K30" s="142">
        <v>31</v>
      </c>
      <c r="L30" s="1276">
        <v>53</v>
      </c>
    </row>
    <row r="31" spans="2:12" s="88" customFormat="1" ht="13.5" thickBot="1">
      <c r="B31" s="1022"/>
      <c r="C31" s="1022"/>
      <c r="D31" s="222"/>
      <c r="E31" s="989" t="s">
        <v>367</v>
      </c>
      <c r="F31" s="1299">
        <v>177</v>
      </c>
      <c r="G31" s="1293">
        <v>20</v>
      </c>
      <c r="H31" s="225">
        <v>127</v>
      </c>
      <c r="I31" s="1309">
        <v>20</v>
      </c>
      <c r="J31" s="225">
        <v>118</v>
      </c>
      <c r="K31" s="227">
        <v>105</v>
      </c>
      <c r="L31" s="1299">
        <v>223</v>
      </c>
    </row>
    <row r="32" spans="2:12" s="88" customFormat="1">
      <c r="B32" s="1021" t="s">
        <v>312</v>
      </c>
      <c r="C32" s="1021" t="s">
        <v>354</v>
      </c>
      <c r="D32" s="214" t="s">
        <v>313</v>
      </c>
      <c r="E32" s="990" t="s">
        <v>93</v>
      </c>
      <c r="F32" s="1298">
        <v>133</v>
      </c>
      <c r="G32" s="1290">
        <v>25</v>
      </c>
      <c r="H32" s="217">
        <v>97</v>
      </c>
      <c r="I32" s="1308">
        <v>34</v>
      </c>
      <c r="J32" s="217">
        <v>95</v>
      </c>
      <c r="K32" s="219">
        <v>62</v>
      </c>
      <c r="L32" s="1298">
        <v>157</v>
      </c>
    </row>
    <row r="33" spans="2:12" s="88" customFormat="1">
      <c r="B33" s="293"/>
      <c r="C33" s="293"/>
      <c r="D33" s="212"/>
      <c r="E33" s="987" t="s">
        <v>97</v>
      </c>
      <c r="F33" s="1276">
        <v>35</v>
      </c>
      <c r="G33" s="1278">
        <v>1</v>
      </c>
      <c r="H33" s="95">
        <v>10</v>
      </c>
      <c r="I33" s="1274">
        <v>1</v>
      </c>
      <c r="J33" s="95">
        <v>9</v>
      </c>
      <c r="K33" s="142">
        <v>36</v>
      </c>
      <c r="L33" s="1276">
        <v>45</v>
      </c>
    </row>
    <row r="34" spans="2:12" s="88" customFormat="1" ht="13.5" thickBot="1">
      <c r="B34" s="1022"/>
      <c r="C34" s="1022"/>
      <c r="D34" s="222"/>
      <c r="E34" s="989" t="s">
        <v>367</v>
      </c>
      <c r="F34" s="1299">
        <v>168</v>
      </c>
      <c r="G34" s="1293">
        <v>26</v>
      </c>
      <c r="H34" s="225">
        <v>107</v>
      </c>
      <c r="I34" s="1309">
        <v>35</v>
      </c>
      <c r="J34" s="225">
        <v>104</v>
      </c>
      <c r="K34" s="227">
        <v>98</v>
      </c>
      <c r="L34" s="1299">
        <v>202</v>
      </c>
    </row>
    <row r="35" spans="2:12" s="88" customFormat="1">
      <c r="B35" s="1021" t="s">
        <v>314</v>
      </c>
      <c r="C35" s="1021" t="s">
        <v>354</v>
      </c>
      <c r="D35" s="214" t="s">
        <v>315</v>
      </c>
      <c r="E35" s="990" t="s">
        <v>93</v>
      </c>
      <c r="F35" s="1298">
        <v>23</v>
      </c>
      <c r="G35" s="1290">
        <v>7</v>
      </c>
      <c r="H35" s="217">
        <v>18</v>
      </c>
      <c r="I35" s="1308">
        <v>7</v>
      </c>
      <c r="J35" s="217">
        <v>15</v>
      </c>
      <c r="K35" s="219">
        <v>8</v>
      </c>
      <c r="L35" s="1298">
        <v>23</v>
      </c>
    </row>
    <row r="36" spans="2:12" s="88" customFormat="1">
      <c r="B36" s="293"/>
      <c r="C36" s="293"/>
      <c r="D36" s="212"/>
      <c r="E36" s="987" t="s">
        <v>97</v>
      </c>
      <c r="F36" s="1276">
        <v>14</v>
      </c>
      <c r="G36" s="1278">
        <v>1</v>
      </c>
      <c r="H36" s="95">
        <v>6</v>
      </c>
      <c r="I36" s="1274">
        <v>1</v>
      </c>
      <c r="J36" s="95">
        <v>6</v>
      </c>
      <c r="K36" s="142">
        <v>12</v>
      </c>
      <c r="L36" s="1276">
        <v>18</v>
      </c>
    </row>
    <row r="37" spans="2:12" s="88" customFormat="1" ht="13.5" thickBot="1">
      <c r="B37" s="1022"/>
      <c r="C37" s="1022"/>
      <c r="D37" s="222"/>
      <c r="E37" s="989" t="s">
        <v>367</v>
      </c>
      <c r="F37" s="1299">
        <v>37</v>
      </c>
      <c r="G37" s="1293">
        <v>8</v>
      </c>
      <c r="H37" s="225">
        <v>24</v>
      </c>
      <c r="I37" s="1309">
        <v>8</v>
      </c>
      <c r="J37" s="225">
        <v>21</v>
      </c>
      <c r="K37" s="227">
        <v>20</v>
      </c>
      <c r="L37" s="1299">
        <v>41</v>
      </c>
    </row>
    <row r="38" spans="2:12" s="88" customFormat="1">
      <c r="B38" s="1021" t="s">
        <v>316</v>
      </c>
      <c r="C38" s="1021" t="s">
        <v>354</v>
      </c>
      <c r="D38" s="214" t="s">
        <v>317</v>
      </c>
      <c r="E38" s="990" t="s">
        <v>93</v>
      </c>
      <c r="F38" s="1298">
        <v>118</v>
      </c>
      <c r="G38" s="1290">
        <v>11</v>
      </c>
      <c r="H38" s="217">
        <v>71</v>
      </c>
      <c r="I38" s="1308">
        <v>12</v>
      </c>
      <c r="J38" s="217">
        <v>66</v>
      </c>
      <c r="K38" s="219">
        <v>92</v>
      </c>
      <c r="L38" s="1298">
        <v>158</v>
      </c>
    </row>
    <row r="39" spans="2:12" s="88" customFormat="1">
      <c r="B39" s="293"/>
      <c r="C39" s="293"/>
      <c r="D39" s="212"/>
      <c r="E39" s="987" t="s">
        <v>95</v>
      </c>
      <c r="F39" s="1276">
        <v>566</v>
      </c>
      <c r="G39" s="1278">
        <v>4</v>
      </c>
      <c r="H39" s="95">
        <v>20</v>
      </c>
      <c r="I39" s="1274">
        <v>5</v>
      </c>
      <c r="J39" s="95">
        <v>17</v>
      </c>
      <c r="K39" s="142">
        <v>761</v>
      </c>
      <c r="L39" s="1276">
        <v>778</v>
      </c>
    </row>
    <row r="40" spans="2:12" s="88" customFormat="1">
      <c r="B40" s="293"/>
      <c r="C40" s="293"/>
      <c r="D40" s="212"/>
      <c r="E40" s="987" t="s">
        <v>97</v>
      </c>
      <c r="F40" s="1276">
        <v>635</v>
      </c>
      <c r="G40" s="1278">
        <v>13</v>
      </c>
      <c r="H40" s="95">
        <v>88</v>
      </c>
      <c r="I40" s="1274">
        <v>14</v>
      </c>
      <c r="J40" s="95">
        <v>80</v>
      </c>
      <c r="K40" s="142">
        <v>739</v>
      </c>
      <c r="L40" s="1276">
        <v>819</v>
      </c>
    </row>
    <row r="41" spans="2:12" s="88" customFormat="1" ht="13.5" thickBot="1">
      <c r="B41" s="1022"/>
      <c r="C41" s="1022"/>
      <c r="D41" s="222"/>
      <c r="E41" s="989" t="s">
        <v>367</v>
      </c>
      <c r="F41" s="1299">
        <v>1319</v>
      </c>
      <c r="G41" s="1293">
        <v>28</v>
      </c>
      <c r="H41" s="225">
        <v>179</v>
      </c>
      <c r="I41" s="1309">
        <v>31</v>
      </c>
      <c r="J41" s="225">
        <v>163</v>
      </c>
      <c r="K41" s="227">
        <v>1592</v>
      </c>
      <c r="L41" s="1299">
        <v>1755</v>
      </c>
    </row>
    <row r="42" spans="2:12" s="88" customFormat="1">
      <c r="B42" s="1021" t="s">
        <v>318</v>
      </c>
      <c r="C42" s="1021" t="s">
        <v>354</v>
      </c>
      <c r="D42" s="214" t="s">
        <v>319</v>
      </c>
      <c r="E42" s="990" t="s">
        <v>95</v>
      </c>
      <c r="F42" s="1298">
        <v>439</v>
      </c>
      <c r="G42" s="1290">
        <v>2</v>
      </c>
      <c r="H42" s="217">
        <v>29</v>
      </c>
      <c r="I42" s="1308">
        <v>2</v>
      </c>
      <c r="J42" s="217">
        <v>27</v>
      </c>
      <c r="K42" s="219">
        <v>525</v>
      </c>
      <c r="L42" s="1298">
        <v>552</v>
      </c>
    </row>
    <row r="43" spans="2:12" s="88" customFormat="1">
      <c r="B43" s="293"/>
      <c r="C43" s="293"/>
      <c r="D43" s="212"/>
      <c r="E43" s="987" t="s">
        <v>94</v>
      </c>
      <c r="F43" s="1276">
        <v>2124</v>
      </c>
      <c r="G43" s="1278">
        <v>15</v>
      </c>
      <c r="H43" s="95">
        <v>191</v>
      </c>
      <c r="I43" s="1274">
        <v>15</v>
      </c>
      <c r="J43" s="95">
        <v>192</v>
      </c>
      <c r="K43" s="142">
        <v>2223</v>
      </c>
      <c r="L43" s="1276">
        <v>2415</v>
      </c>
    </row>
    <row r="44" spans="2:12" s="88" customFormat="1" ht="13.5" thickBot="1">
      <c r="B44" s="1022"/>
      <c r="C44" s="1022"/>
      <c r="D44" s="222"/>
      <c r="E44" s="989" t="s">
        <v>367</v>
      </c>
      <c r="F44" s="1299">
        <v>2563</v>
      </c>
      <c r="G44" s="1293">
        <v>17</v>
      </c>
      <c r="H44" s="225">
        <v>220</v>
      </c>
      <c r="I44" s="1309">
        <v>17</v>
      </c>
      <c r="J44" s="225">
        <v>219</v>
      </c>
      <c r="K44" s="227">
        <v>2748</v>
      </c>
      <c r="L44" s="1299">
        <v>2967</v>
      </c>
    </row>
    <row r="45" spans="2:12" s="88" customFormat="1">
      <c r="B45" s="1021" t="s">
        <v>320</v>
      </c>
      <c r="C45" s="1021" t="s">
        <v>354</v>
      </c>
      <c r="D45" s="214" t="s">
        <v>321</v>
      </c>
      <c r="E45" s="990" t="s">
        <v>95</v>
      </c>
      <c r="F45" s="1298">
        <v>624</v>
      </c>
      <c r="G45" s="1290">
        <v>6</v>
      </c>
      <c r="H45" s="217">
        <v>49</v>
      </c>
      <c r="I45" s="1308">
        <v>8</v>
      </c>
      <c r="J45" s="217">
        <v>49</v>
      </c>
      <c r="K45" s="219">
        <v>776</v>
      </c>
      <c r="L45" s="1298">
        <v>825</v>
      </c>
    </row>
    <row r="46" spans="2:12" s="88" customFormat="1">
      <c r="B46" s="293"/>
      <c r="C46" s="293"/>
      <c r="D46" s="212"/>
      <c r="E46" s="987" t="s">
        <v>94</v>
      </c>
      <c r="F46" s="1276">
        <v>2026</v>
      </c>
      <c r="G46" s="1278">
        <v>15</v>
      </c>
      <c r="H46" s="95">
        <v>238</v>
      </c>
      <c r="I46" s="1274">
        <v>15</v>
      </c>
      <c r="J46" s="95">
        <v>258</v>
      </c>
      <c r="K46" s="142">
        <v>2106</v>
      </c>
      <c r="L46" s="1276">
        <v>2364</v>
      </c>
    </row>
    <row r="47" spans="2:12" s="88" customFormat="1" ht="13.5" thickBot="1">
      <c r="B47" s="1022"/>
      <c r="C47" s="1022"/>
      <c r="D47" s="222"/>
      <c r="E47" s="989" t="s">
        <v>367</v>
      </c>
      <c r="F47" s="1299">
        <v>2650</v>
      </c>
      <c r="G47" s="1293">
        <v>21</v>
      </c>
      <c r="H47" s="225">
        <v>287</v>
      </c>
      <c r="I47" s="1309">
        <v>23</v>
      </c>
      <c r="J47" s="225">
        <v>307</v>
      </c>
      <c r="K47" s="227">
        <v>2882</v>
      </c>
      <c r="L47" s="1299">
        <v>3189</v>
      </c>
    </row>
    <row r="48" spans="2:12" s="88" customFormat="1">
      <c r="B48" s="1021" t="s">
        <v>322</v>
      </c>
      <c r="C48" s="1021" t="s">
        <v>354</v>
      </c>
      <c r="D48" s="214" t="s">
        <v>323</v>
      </c>
      <c r="E48" s="990" t="s">
        <v>95</v>
      </c>
      <c r="F48" s="1298">
        <v>527</v>
      </c>
      <c r="G48" s="1290">
        <v>3</v>
      </c>
      <c r="H48" s="217">
        <v>19</v>
      </c>
      <c r="I48" s="1308">
        <v>3</v>
      </c>
      <c r="J48" s="217">
        <v>19</v>
      </c>
      <c r="K48" s="219">
        <v>645</v>
      </c>
      <c r="L48" s="1298">
        <v>664</v>
      </c>
    </row>
    <row r="49" spans="2:13" s="88" customFormat="1">
      <c r="B49" s="293"/>
      <c r="C49" s="293"/>
      <c r="D49" s="212"/>
      <c r="E49" s="987" t="s">
        <v>94</v>
      </c>
      <c r="F49" s="1276">
        <v>1677</v>
      </c>
      <c r="G49" s="1278">
        <v>14</v>
      </c>
      <c r="H49" s="95">
        <v>174</v>
      </c>
      <c r="I49" s="1274">
        <v>14</v>
      </c>
      <c r="J49" s="95">
        <v>172</v>
      </c>
      <c r="K49" s="142">
        <v>1829</v>
      </c>
      <c r="L49" s="1276">
        <v>2001</v>
      </c>
    </row>
    <row r="50" spans="2:13" s="88" customFormat="1" ht="13.5" thickBot="1">
      <c r="B50" s="1022"/>
      <c r="C50" s="1022"/>
      <c r="D50" s="222"/>
      <c r="E50" s="989" t="s">
        <v>367</v>
      </c>
      <c r="F50" s="1299">
        <v>2204</v>
      </c>
      <c r="G50" s="1293">
        <v>17</v>
      </c>
      <c r="H50" s="225">
        <v>193</v>
      </c>
      <c r="I50" s="1309">
        <v>17</v>
      </c>
      <c r="J50" s="225">
        <v>191</v>
      </c>
      <c r="K50" s="227">
        <v>2474</v>
      </c>
      <c r="L50" s="1299">
        <v>2665</v>
      </c>
    </row>
    <row r="51" spans="2:13" s="88" customFormat="1">
      <c r="B51" s="1021" t="s">
        <v>324</v>
      </c>
      <c r="C51" s="1021" t="s">
        <v>354</v>
      </c>
      <c r="D51" s="214" t="s">
        <v>325</v>
      </c>
      <c r="E51" s="990" t="s">
        <v>93</v>
      </c>
      <c r="F51" s="1298">
        <v>151</v>
      </c>
      <c r="G51" s="1290">
        <v>5</v>
      </c>
      <c r="H51" s="217">
        <v>67</v>
      </c>
      <c r="I51" s="1308">
        <v>5</v>
      </c>
      <c r="J51" s="217">
        <v>67</v>
      </c>
      <c r="K51" s="219">
        <v>114</v>
      </c>
      <c r="L51" s="1298">
        <v>181</v>
      </c>
    </row>
    <row r="52" spans="2:13" s="88" customFormat="1">
      <c r="B52" s="293"/>
      <c r="C52" s="293"/>
      <c r="D52" s="212"/>
      <c r="E52" s="987" t="s">
        <v>95</v>
      </c>
      <c r="F52" s="1276">
        <v>418</v>
      </c>
      <c r="G52" s="1278">
        <v>10</v>
      </c>
      <c r="H52" s="95">
        <v>27</v>
      </c>
      <c r="I52" s="1274">
        <v>10</v>
      </c>
      <c r="J52" s="95">
        <v>17</v>
      </c>
      <c r="K52" s="142">
        <v>557</v>
      </c>
      <c r="L52" s="1276">
        <v>574</v>
      </c>
    </row>
    <row r="53" spans="2:13" s="88" customFormat="1">
      <c r="B53" s="293"/>
      <c r="C53" s="293"/>
      <c r="D53" s="212"/>
      <c r="E53" s="987" t="s">
        <v>97</v>
      </c>
      <c r="F53" s="1276">
        <v>337</v>
      </c>
      <c r="G53" s="1278">
        <v>14</v>
      </c>
      <c r="H53" s="95">
        <v>81</v>
      </c>
      <c r="I53" s="1274">
        <v>17</v>
      </c>
      <c r="J53" s="95">
        <v>73</v>
      </c>
      <c r="K53" s="142">
        <v>371</v>
      </c>
      <c r="L53" s="1276">
        <v>444</v>
      </c>
    </row>
    <row r="54" spans="2:13" s="88" customFormat="1" ht="13.5" thickBot="1">
      <c r="B54" s="1022"/>
      <c r="C54" s="1022"/>
      <c r="D54" s="222"/>
      <c r="E54" s="989" t="s">
        <v>367</v>
      </c>
      <c r="F54" s="1299">
        <v>906</v>
      </c>
      <c r="G54" s="1293">
        <v>29</v>
      </c>
      <c r="H54" s="225">
        <v>175</v>
      </c>
      <c r="I54" s="1309">
        <v>32</v>
      </c>
      <c r="J54" s="225">
        <v>157</v>
      </c>
      <c r="K54" s="227">
        <v>1042</v>
      </c>
      <c r="L54" s="1299">
        <v>1199</v>
      </c>
    </row>
    <row r="55" spans="2:13" s="286" customFormat="1" ht="4.5" customHeight="1">
      <c r="B55" s="1064"/>
      <c r="C55" s="1064"/>
      <c r="E55" s="1063"/>
      <c r="F55" s="1323"/>
      <c r="G55" s="1324"/>
      <c r="H55" s="70"/>
      <c r="I55" s="1325"/>
      <c r="J55" s="70"/>
      <c r="K55" s="70"/>
      <c r="L55" s="1324"/>
    </row>
    <row r="56" spans="2:13" s="1221" customFormat="1" ht="12.75" customHeight="1">
      <c r="B56" s="2120" t="s">
        <v>113</v>
      </c>
      <c r="C56" s="2121"/>
      <c r="D56" s="2121"/>
      <c r="E56" s="1492" t="s">
        <v>93</v>
      </c>
      <c r="F56" s="1493">
        <v>17541</v>
      </c>
      <c r="G56" s="997">
        <v>2171</v>
      </c>
      <c r="H56" s="1485">
        <v>12116</v>
      </c>
      <c r="I56" s="1404">
        <v>2315</v>
      </c>
      <c r="J56" s="1484">
        <v>11791</v>
      </c>
      <c r="K56" s="997">
        <v>10785</v>
      </c>
      <c r="L56" s="997">
        <v>22576</v>
      </c>
    </row>
    <row r="57" spans="2:13" s="1221" customFormat="1">
      <c r="B57" s="2120"/>
      <c r="C57" s="2121"/>
      <c r="D57" s="2121"/>
      <c r="E57" s="1494" t="s">
        <v>352</v>
      </c>
      <c r="F57" s="1495">
        <v>10550</v>
      </c>
      <c r="G57" s="997">
        <v>77</v>
      </c>
      <c r="H57" s="694">
        <v>1031</v>
      </c>
      <c r="I57" s="1404">
        <v>77</v>
      </c>
      <c r="J57" s="695">
        <v>1047</v>
      </c>
      <c r="K57" s="997">
        <v>11101</v>
      </c>
      <c r="L57" s="997">
        <v>12148</v>
      </c>
    </row>
    <row r="58" spans="2:13" s="1221" customFormat="1">
      <c r="B58" s="2120"/>
      <c r="C58" s="2121"/>
      <c r="D58" s="2121"/>
      <c r="E58" s="1494" t="s">
        <v>95</v>
      </c>
      <c r="F58" s="1495">
        <v>4404</v>
      </c>
      <c r="G58" s="997">
        <v>76</v>
      </c>
      <c r="H58" s="694">
        <v>463</v>
      </c>
      <c r="I58" s="1404">
        <v>81</v>
      </c>
      <c r="J58" s="695">
        <v>432</v>
      </c>
      <c r="K58" s="997">
        <v>5563</v>
      </c>
      <c r="L58" s="997">
        <v>5995</v>
      </c>
    </row>
    <row r="59" spans="2:13" s="1221" customFormat="1">
      <c r="B59" s="2120"/>
      <c r="C59" s="2121"/>
      <c r="D59" s="2121"/>
      <c r="E59" s="1494" t="s">
        <v>97</v>
      </c>
      <c r="F59" s="1495">
        <v>19146</v>
      </c>
      <c r="G59" s="997">
        <v>660</v>
      </c>
      <c r="H59" s="694">
        <v>4947</v>
      </c>
      <c r="I59" s="1404">
        <v>694</v>
      </c>
      <c r="J59" s="695">
        <v>4781</v>
      </c>
      <c r="K59" s="997">
        <v>19174</v>
      </c>
      <c r="L59" s="997">
        <v>23955</v>
      </c>
    </row>
    <row r="60" spans="2:13" s="1221" customFormat="1">
      <c r="B60" s="2120"/>
      <c r="C60" s="2121"/>
      <c r="D60" s="2121"/>
      <c r="E60" s="1496" t="s">
        <v>367</v>
      </c>
      <c r="F60" s="1497">
        <v>51641</v>
      </c>
      <c r="G60" s="997">
        <v>2984</v>
      </c>
      <c r="H60" s="1499">
        <v>18557</v>
      </c>
      <c r="I60" s="1404">
        <v>3167</v>
      </c>
      <c r="J60" s="1498">
        <v>18051</v>
      </c>
      <c r="K60" s="997">
        <v>46623</v>
      </c>
      <c r="L60" s="997">
        <v>64674</v>
      </c>
      <c r="M60" s="1500"/>
    </row>
    <row r="61" spans="2:13" s="83" customFormat="1" ht="15" customHeight="1">
      <c r="B61" s="1023" t="s">
        <v>92</v>
      </c>
      <c r="C61" s="1023"/>
      <c r="D61" s="175"/>
      <c r="E61" s="993"/>
      <c r="F61" s="729"/>
      <c r="G61" s="729"/>
      <c r="H61" s="147"/>
      <c r="I61" s="729"/>
      <c r="J61" s="147"/>
      <c r="L61" s="730"/>
    </row>
    <row r="62" spans="2:13">
      <c r="F62"/>
      <c r="G62"/>
      <c r="I62"/>
      <c r="L62"/>
    </row>
    <row r="63" spans="2:13">
      <c r="I63"/>
      <c r="L63"/>
    </row>
    <row r="64" spans="2:13">
      <c r="F64"/>
      <c r="G64"/>
      <c r="I64"/>
      <c r="L64"/>
    </row>
    <row r="65" spans="6:12">
      <c r="F65"/>
      <c r="G65"/>
      <c r="I65"/>
      <c r="L65"/>
    </row>
    <row r="66" spans="6:12">
      <c r="F66"/>
      <c r="G66"/>
      <c r="I66"/>
      <c r="L66"/>
    </row>
    <row r="67" spans="6:12">
      <c r="F67"/>
      <c r="G67"/>
      <c r="I67"/>
      <c r="L67"/>
    </row>
    <row r="68" spans="6:12">
      <c r="F68"/>
      <c r="G68"/>
      <c r="I68"/>
      <c r="L68"/>
    </row>
    <row r="69" spans="6:12">
      <c r="F69"/>
      <c r="G69"/>
      <c r="I69"/>
      <c r="L69"/>
    </row>
    <row r="70" spans="6:12">
      <c r="F70"/>
      <c r="G70"/>
      <c r="I70"/>
      <c r="L70"/>
    </row>
    <row r="71" spans="6:12">
      <c r="F71"/>
      <c r="G71"/>
      <c r="I71"/>
      <c r="L71"/>
    </row>
    <row r="72" spans="6:12">
      <c r="F72"/>
      <c r="G72"/>
      <c r="I72"/>
      <c r="L72"/>
    </row>
    <row r="73" spans="6:12">
      <c r="F73" s="731"/>
      <c r="G73" s="731"/>
      <c r="H73" s="731"/>
      <c r="I73" s="731"/>
      <c r="J73" s="731"/>
      <c r="K73" s="731"/>
      <c r="L73" s="731"/>
    </row>
  </sheetData>
  <mergeCells count="1">
    <mergeCell ref="B56:D60"/>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49:D58 B59:D60 B7:D45 B46:D48"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L51"/>
  <sheetViews>
    <sheetView showGridLines="0" zoomScaleNormal="100" workbookViewId="0">
      <pane ySplit="5" topLeftCell="A31" activePane="bottomLeft" state="frozen"/>
      <selection activeCell="E58" sqref="E58"/>
      <selection pane="bottomLeft" activeCell="F42" activeCellId="1" sqref="F24 F42"/>
    </sheetView>
  </sheetViews>
  <sheetFormatPr baseColWidth="10" defaultColWidth="9.140625" defaultRowHeight="12.75"/>
  <cols>
    <col min="1" max="1" width="1.5703125" customWidth="1"/>
    <col min="2" max="2" width="3.42578125" style="123" customWidth="1"/>
    <col min="3" max="3" width="0.85546875" style="123" customWidth="1"/>
    <col min="4" max="4" width="24.7109375" customWidth="1"/>
    <col min="5" max="5" width="14.7109375" customWidth="1"/>
    <col min="6" max="7" width="9.7109375" style="636" customWidth="1"/>
    <col min="8" max="8" width="9.7109375" customWidth="1"/>
    <col min="9" max="9" width="9.7109375" style="1322" customWidth="1"/>
    <col min="10" max="11" width="9.7109375" customWidth="1"/>
    <col min="12" max="12" width="9.7109375" style="636" customWidth="1"/>
  </cols>
  <sheetData>
    <row r="1" spans="1:12" s="864" customFormat="1" ht="20.100000000000001" customHeight="1">
      <c r="A1" s="859"/>
      <c r="B1" s="1326" t="s">
        <v>870</v>
      </c>
      <c r="C1" s="1003"/>
      <c r="D1" s="860"/>
      <c r="E1" s="860"/>
      <c r="F1" s="1282"/>
      <c r="G1" s="1282"/>
      <c r="H1" s="862"/>
      <c r="I1" s="1302"/>
      <c r="J1" s="861"/>
      <c r="K1" s="861"/>
      <c r="L1" s="1282"/>
    </row>
    <row r="2" spans="1:12" ht="20.100000000000001" customHeight="1">
      <c r="A2" s="88"/>
      <c r="B2" s="1004"/>
      <c r="C2" s="1004"/>
      <c r="D2" s="149"/>
      <c r="E2" s="149"/>
      <c r="F2" s="1283"/>
      <c r="G2" s="1283"/>
      <c r="H2" s="298"/>
      <c r="I2" s="1303"/>
      <c r="J2" s="150"/>
      <c r="K2" s="150"/>
      <c r="L2" s="1283"/>
    </row>
    <row r="3" spans="1:12" ht="20.100000000000001" customHeight="1">
      <c r="A3" s="88"/>
      <c r="B3" s="1049" t="s">
        <v>990</v>
      </c>
      <c r="C3" s="1049"/>
      <c r="D3" s="201"/>
      <c r="E3" s="201"/>
      <c r="F3" s="1284"/>
      <c r="G3" s="1284"/>
      <c r="H3" s="305"/>
      <c r="I3" s="1304"/>
      <c r="J3" s="237"/>
      <c r="K3" s="237"/>
      <c r="L3" s="1284"/>
    </row>
    <row r="4" spans="1:12" ht="20.100000000000001" customHeight="1">
      <c r="A4" s="151"/>
      <c r="B4" s="467" t="s">
        <v>44</v>
      </c>
      <c r="C4" s="1062"/>
      <c r="D4" s="155"/>
      <c r="E4" s="155"/>
      <c r="F4" s="1320"/>
      <c r="G4" s="1320"/>
      <c r="H4" s="156"/>
      <c r="I4" s="1321"/>
      <c r="J4" s="156"/>
      <c r="K4" s="156"/>
      <c r="L4" s="1320"/>
    </row>
    <row r="5" spans="1:12" s="88" customFormat="1" ht="50.1" customHeight="1">
      <c r="B5" s="1050"/>
      <c r="C5" s="1050"/>
      <c r="D5" s="202"/>
      <c r="E5" s="202"/>
      <c r="F5" s="1286" t="s">
        <v>78</v>
      </c>
      <c r="G5" s="1287" t="s">
        <v>79</v>
      </c>
      <c r="H5" s="683" t="s">
        <v>80</v>
      </c>
      <c r="I5" s="1398" t="s">
        <v>81</v>
      </c>
      <c r="J5" s="681" t="s">
        <v>82</v>
      </c>
      <c r="K5" s="682" t="s">
        <v>83</v>
      </c>
      <c r="L5" s="1297" t="s">
        <v>84</v>
      </c>
    </row>
    <row r="6" spans="1:12" s="623" customFormat="1" ht="24.95" customHeight="1" thickBot="1">
      <c r="B6" s="1056" t="s">
        <v>9</v>
      </c>
      <c r="C6" s="1056"/>
      <c r="D6" s="671"/>
      <c r="E6" s="624"/>
      <c r="F6" s="1327"/>
      <c r="G6" s="1336"/>
      <c r="H6" s="685"/>
      <c r="I6" s="1399"/>
      <c r="J6" s="685"/>
      <c r="K6" s="685"/>
      <c r="L6" s="1336"/>
    </row>
    <row r="7" spans="1:12" s="88" customFormat="1">
      <c r="B7" s="1051" t="s">
        <v>326</v>
      </c>
      <c r="C7" s="1051" t="s">
        <v>354</v>
      </c>
      <c r="D7" s="672" t="s">
        <v>327</v>
      </c>
      <c r="E7" s="215" t="s">
        <v>93</v>
      </c>
      <c r="F7" s="1328">
        <v>184</v>
      </c>
      <c r="G7" s="1290">
        <v>30</v>
      </c>
      <c r="H7" s="1391">
        <v>153</v>
      </c>
      <c r="I7" s="1400">
        <v>30</v>
      </c>
      <c r="J7" s="687">
        <v>154</v>
      </c>
      <c r="K7" s="686">
        <v>93</v>
      </c>
      <c r="L7" s="1298">
        <v>247</v>
      </c>
    </row>
    <row r="8" spans="1:12" s="88" customFormat="1">
      <c r="B8" s="1052"/>
      <c r="C8" s="1052"/>
      <c r="D8" s="673"/>
      <c r="E8" s="94" t="s">
        <v>97</v>
      </c>
      <c r="F8" s="1329">
        <v>374</v>
      </c>
      <c r="G8" s="1278">
        <v>10</v>
      </c>
      <c r="H8" s="1392">
        <v>87</v>
      </c>
      <c r="I8" s="1401">
        <v>10</v>
      </c>
      <c r="J8" s="689">
        <v>96</v>
      </c>
      <c r="K8" s="688">
        <v>404</v>
      </c>
      <c r="L8" s="1276">
        <v>500</v>
      </c>
    </row>
    <row r="9" spans="1:12" s="88" customFormat="1" ht="13.5" thickBot="1">
      <c r="B9" s="1053"/>
      <c r="C9" s="1053"/>
      <c r="D9" s="674"/>
      <c r="E9" s="223" t="s">
        <v>367</v>
      </c>
      <c r="F9" s="1330">
        <v>558</v>
      </c>
      <c r="G9" s="1941">
        <v>40</v>
      </c>
      <c r="H9" s="1393">
        <v>240</v>
      </c>
      <c r="I9" s="1402">
        <v>40</v>
      </c>
      <c r="J9" s="690">
        <v>250</v>
      </c>
      <c r="K9" s="691">
        <v>497</v>
      </c>
      <c r="L9" s="1299">
        <v>747</v>
      </c>
    </row>
    <row r="10" spans="1:12" s="88" customFormat="1">
      <c r="B10" s="1051" t="s">
        <v>328</v>
      </c>
      <c r="C10" s="1051" t="s">
        <v>354</v>
      </c>
      <c r="D10" s="672" t="s">
        <v>329</v>
      </c>
      <c r="E10" s="215" t="s">
        <v>93</v>
      </c>
      <c r="F10" s="1328">
        <v>109</v>
      </c>
      <c r="G10" s="1290">
        <v>16</v>
      </c>
      <c r="H10" s="1391">
        <v>89</v>
      </c>
      <c r="I10" s="1400">
        <v>18</v>
      </c>
      <c r="J10" s="687">
        <v>82</v>
      </c>
      <c r="K10" s="686">
        <v>58</v>
      </c>
      <c r="L10" s="1298">
        <v>140</v>
      </c>
    </row>
    <row r="11" spans="1:12" s="88" customFormat="1">
      <c r="B11" s="1052"/>
      <c r="C11" s="1052"/>
      <c r="D11" s="673"/>
      <c r="E11" s="94" t="s">
        <v>97</v>
      </c>
      <c r="F11" s="1329">
        <v>437</v>
      </c>
      <c r="G11" s="1278">
        <v>6</v>
      </c>
      <c r="H11" s="1392">
        <v>106</v>
      </c>
      <c r="I11" s="1401">
        <v>6</v>
      </c>
      <c r="J11" s="689">
        <v>112</v>
      </c>
      <c r="K11" s="688">
        <v>485</v>
      </c>
      <c r="L11" s="1276">
        <v>597</v>
      </c>
    </row>
    <row r="12" spans="1:12" s="88" customFormat="1" ht="13.5" thickBot="1">
      <c r="B12" s="1053"/>
      <c r="C12" s="1053"/>
      <c r="D12" s="674"/>
      <c r="E12" s="223" t="s">
        <v>367</v>
      </c>
      <c r="F12" s="1330">
        <v>546</v>
      </c>
      <c r="G12" s="1941">
        <v>22</v>
      </c>
      <c r="H12" s="1393">
        <v>195</v>
      </c>
      <c r="I12" s="1402">
        <v>24</v>
      </c>
      <c r="J12" s="690">
        <v>194</v>
      </c>
      <c r="K12" s="691">
        <v>543</v>
      </c>
      <c r="L12" s="1299">
        <v>737</v>
      </c>
    </row>
    <row r="13" spans="1:12" s="88" customFormat="1">
      <c r="B13" s="1051" t="s">
        <v>330</v>
      </c>
      <c r="C13" s="1051" t="s">
        <v>354</v>
      </c>
      <c r="D13" s="672" t="s">
        <v>331</v>
      </c>
      <c r="E13" s="215" t="s">
        <v>93</v>
      </c>
      <c r="F13" s="1328">
        <v>143</v>
      </c>
      <c r="G13" s="1290">
        <v>25</v>
      </c>
      <c r="H13" s="1391">
        <v>103</v>
      </c>
      <c r="I13" s="1400">
        <v>30</v>
      </c>
      <c r="J13" s="687">
        <v>113</v>
      </c>
      <c r="K13" s="686">
        <v>109</v>
      </c>
      <c r="L13" s="1298">
        <v>222</v>
      </c>
    </row>
    <row r="14" spans="1:12" s="88" customFormat="1">
      <c r="B14" s="1052"/>
      <c r="C14" s="1052"/>
      <c r="D14" s="673"/>
      <c r="E14" s="94" t="s">
        <v>97</v>
      </c>
      <c r="F14" s="1329">
        <v>457</v>
      </c>
      <c r="G14" s="1278">
        <v>4</v>
      </c>
      <c r="H14" s="1392">
        <v>70</v>
      </c>
      <c r="I14" s="1401">
        <v>4</v>
      </c>
      <c r="J14" s="689">
        <v>78</v>
      </c>
      <c r="K14" s="688">
        <v>511</v>
      </c>
      <c r="L14" s="1276">
        <v>589</v>
      </c>
    </row>
    <row r="15" spans="1:12" s="88" customFormat="1" ht="13.5" thickBot="1">
      <c r="B15" s="1053"/>
      <c r="C15" s="1053"/>
      <c r="D15" s="674"/>
      <c r="E15" s="223" t="s">
        <v>367</v>
      </c>
      <c r="F15" s="1330">
        <v>600</v>
      </c>
      <c r="G15" s="1941">
        <v>29</v>
      </c>
      <c r="H15" s="1393">
        <v>173</v>
      </c>
      <c r="I15" s="1402">
        <v>34</v>
      </c>
      <c r="J15" s="690">
        <v>191</v>
      </c>
      <c r="K15" s="691">
        <v>620</v>
      </c>
      <c r="L15" s="1299">
        <v>811</v>
      </c>
    </row>
    <row r="16" spans="1:12" s="88" customFormat="1">
      <c r="B16" s="1051" t="s">
        <v>332</v>
      </c>
      <c r="C16" s="1051" t="s">
        <v>354</v>
      </c>
      <c r="D16" s="672" t="s">
        <v>333</v>
      </c>
      <c r="E16" s="215" t="s">
        <v>93</v>
      </c>
      <c r="F16" s="1328">
        <v>215</v>
      </c>
      <c r="G16" s="1290">
        <v>16</v>
      </c>
      <c r="H16" s="1391">
        <v>143</v>
      </c>
      <c r="I16" s="1400">
        <v>17</v>
      </c>
      <c r="J16" s="687">
        <v>135</v>
      </c>
      <c r="K16" s="686">
        <v>118</v>
      </c>
      <c r="L16" s="1298">
        <v>253</v>
      </c>
    </row>
    <row r="17" spans="1:12" s="88" customFormat="1">
      <c r="B17" s="1052"/>
      <c r="C17" s="1052"/>
      <c r="D17" s="673"/>
      <c r="E17" s="94" t="s">
        <v>97</v>
      </c>
      <c r="F17" s="1329">
        <v>667</v>
      </c>
      <c r="G17" s="1278">
        <v>13</v>
      </c>
      <c r="H17" s="1392">
        <v>110</v>
      </c>
      <c r="I17" s="1401">
        <v>13</v>
      </c>
      <c r="J17" s="689">
        <v>108</v>
      </c>
      <c r="K17" s="688">
        <v>759</v>
      </c>
      <c r="L17" s="1276">
        <v>867</v>
      </c>
    </row>
    <row r="18" spans="1:12" s="88" customFormat="1" ht="13.5" thickBot="1">
      <c r="B18" s="1053"/>
      <c r="C18" s="1053"/>
      <c r="D18" s="674"/>
      <c r="E18" s="223" t="s">
        <v>367</v>
      </c>
      <c r="F18" s="1330">
        <v>882</v>
      </c>
      <c r="G18" s="1941">
        <v>29</v>
      </c>
      <c r="H18" s="1393">
        <v>253</v>
      </c>
      <c r="I18" s="1402">
        <v>30</v>
      </c>
      <c r="J18" s="690">
        <v>243</v>
      </c>
      <c r="K18" s="691">
        <v>877</v>
      </c>
      <c r="L18" s="1299">
        <v>1120</v>
      </c>
    </row>
    <row r="19" spans="1:12" s="88" customFormat="1">
      <c r="B19" s="1051" t="s">
        <v>334</v>
      </c>
      <c r="C19" s="1051" t="s">
        <v>354</v>
      </c>
      <c r="D19" s="672" t="s">
        <v>335</v>
      </c>
      <c r="E19" s="215" t="s">
        <v>93</v>
      </c>
      <c r="F19" s="1328">
        <v>45</v>
      </c>
      <c r="G19" s="1290">
        <v>7</v>
      </c>
      <c r="H19" s="1391">
        <v>33</v>
      </c>
      <c r="I19" s="1400">
        <v>7</v>
      </c>
      <c r="J19" s="687">
        <v>32</v>
      </c>
      <c r="K19" s="686">
        <v>38</v>
      </c>
      <c r="L19" s="1298">
        <v>70</v>
      </c>
    </row>
    <row r="20" spans="1:12" s="88" customFormat="1">
      <c r="B20" s="1052"/>
      <c r="C20" s="1052"/>
      <c r="D20" s="673"/>
      <c r="E20" s="94" t="s">
        <v>97</v>
      </c>
      <c r="F20" s="1329">
        <v>109</v>
      </c>
      <c r="G20" s="1278">
        <v>0</v>
      </c>
      <c r="H20" s="1394">
        <v>19</v>
      </c>
      <c r="I20" s="1401">
        <v>0</v>
      </c>
      <c r="J20" s="689">
        <v>20</v>
      </c>
      <c r="K20" s="688">
        <v>122</v>
      </c>
      <c r="L20" s="1276">
        <v>142</v>
      </c>
    </row>
    <row r="21" spans="1:12" s="88" customFormat="1">
      <c r="B21" s="1054"/>
      <c r="C21" s="1054"/>
      <c r="D21" s="567"/>
      <c r="E21" s="190" t="s">
        <v>367</v>
      </c>
      <c r="F21" s="1331">
        <v>154</v>
      </c>
      <c r="G21" s="1942">
        <v>7</v>
      </c>
      <c r="H21" s="1395">
        <v>52</v>
      </c>
      <c r="I21" s="1403">
        <v>7</v>
      </c>
      <c r="J21" s="692">
        <v>52</v>
      </c>
      <c r="K21" s="693">
        <v>160</v>
      </c>
      <c r="L21" s="1300">
        <v>212</v>
      </c>
    </row>
    <row r="22" spans="1:12" s="88" customFormat="1">
      <c r="B22" s="2114" t="s">
        <v>88</v>
      </c>
      <c r="C22" s="2115"/>
      <c r="D22" s="2122"/>
      <c r="E22" s="291" t="s">
        <v>93</v>
      </c>
      <c r="F22" s="1332">
        <v>696</v>
      </c>
      <c r="G22" s="1404">
        <v>94</v>
      </c>
      <c r="H22" s="1337">
        <v>521</v>
      </c>
      <c r="I22" s="1404">
        <v>102</v>
      </c>
      <c r="J22" s="695">
        <v>516</v>
      </c>
      <c r="K22" s="694">
        <v>416</v>
      </c>
      <c r="L22" s="1337">
        <v>932</v>
      </c>
    </row>
    <row r="23" spans="1:12" s="88" customFormat="1">
      <c r="B23" s="2114"/>
      <c r="C23" s="2115"/>
      <c r="D23" s="2122"/>
      <c r="E23" s="291" t="s">
        <v>97</v>
      </c>
      <c r="F23" s="1332">
        <v>2044</v>
      </c>
      <c r="G23" s="1404">
        <v>33</v>
      </c>
      <c r="H23" s="1337">
        <v>392</v>
      </c>
      <c r="I23" s="1404">
        <v>33</v>
      </c>
      <c r="J23" s="695">
        <v>414</v>
      </c>
      <c r="K23" s="694">
        <v>2281</v>
      </c>
      <c r="L23" s="1337">
        <v>2695</v>
      </c>
    </row>
    <row r="24" spans="1:12" s="88" customFormat="1">
      <c r="B24" s="2114"/>
      <c r="C24" s="2115"/>
      <c r="D24" s="2122"/>
      <c r="E24" s="291" t="s">
        <v>367</v>
      </c>
      <c r="F24" s="1332">
        <v>2740</v>
      </c>
      <c r="G24" s="1404">
        <v>127</v>
      </c>
      <c r="H24" s="1337">
        <v>913</v>
      </c>
      <c r="I24" s="1404">
        <v>135</v>
      </c>
      <c r="J24" s="695">
        <v>930</v>
      </c>
      <c r="K24" s="694">
        <v>2697</v>
      </c>
      <c r="L24" s="1337">
        <v>3627</v>
      </c>
    </row>
    <row r="25" spans="1:12" ht="24.95" customHeight="1" thickBot="1">
      <c r="A25" s="292"/>
      <c r="B25" s="1065" t="s">
        <v>349</v>
      </c>
      <c r="C25" s="1065"/>
      <c r="D25" s="1339"/>
      <c r="E25" s="279"/>
      <c r="F25" s="1333"/>
      <c r="G25" s="1295"/>
      <c r="H25" s="696"/>
      <c r="I25" s="1405"/>
      <c r="J25" s="696"/>
      <c r="K25" s="696"/>
      <c r="L25" s="1295"/>
    </row>
    <row r="26" spans="1:12" s="307" customFormat="1">
      <c r="A26" s="286"/>
      <c r="B26" s="1051" t="s">
        <v>336</v>
      </c>
      <c r="C26" s="1051" t="s">
        <v>354</v>
      </c>
      <c r="D26" s="675" t="s">
        <v>337</v>
      </c>
      <c r="E26" s="215" t="s">
        <v>93</v>
      </c>
      <c r="F26" s="1946">
        <v>2</v>
      </c>
      <c r="G26" s="1943">
        <v>0</v>
      </c>
      <c r="H26" s="1396">
        <v>0</v>
      </c>
      <c r="I26" s="1948">
        <v>1</v>
      </c>
      <c r="J26" s="699">
        <v>0</v>
      </c>
      <c r="K26" s="698">
        <v>1</v>
      </c>
      <c r="L26" s="1952">
        <v>2</v>
      </c>
    </row>
    <row r="27" spans="1:12" s="307" customFormat="1" ht="13.5" thickBot="1">
      <c r="A27" s="286"/>
      <c r="B27" s="1053"/>
      <c r="C27" s="1053"/>
      <c r="D27" s="676"/>
      <c r="E27" s="223" t="s">
        <v>367</v>
      </c>
      <c r="F27" s="1947">
        <v>2</v>
      </c>
      <c r="G27" s="1944">
        <v>0</v>
      </c>
      <c r="H27" s="1397">
        <v>0</v>
      </c>
      <c r="I27" s="1949">
        <v>1</v>
      </c>
      <c r="J27" s="701">
        <v>0</v>
      </c>
      <c r="K27" s="703">
        <v>1</v>
      </c>
      <c r="L27" s="1953">
        <v>2</v>
      </c>
    </row>
    <row r="28" spans="1:12" s="307" customFormat="1">
      <c r="A28" s="286"/>
      <c r="B28" s="1051" t="s">
        <v>338</v>
      </c>
      <c r="C28" s="1051" t="s">
        <v>354</v>
      </c>
      <c r="D28" s="675" t="s">
        <v>793</v>
      </c>
      <c r="E28" s="215" t="s">
        <v>93</v>
      </c>
      <c r="F28" s="1946">
        <v>7</v>
      </c>
      <c r="G28" s="1943">
        <v>1</v>
      </c>
      <c r="H28" s="1396">
        <v>1</v>
      </c>
      <c r="I28" s="1948">
        <v>5</v>
      </c>
      <c r="J28" s="699">
        <v>1</v>
      </c>
      <c r="K28" s="698">
        <v>1</v>
      </c>
      <c r="L28" s="1952">
        <v>6</v>
      </c>
    </row>
    <row r="29" spans="1:12" s="307" customFormat="1" ht="13.5" thickBot="1">
      <c r="A29" s="286"/>
      <c r="B29" s="1053"/>
      <c r="C29" s="1053"/>
      <c r="D29" s="676"/>
      <c r="E29" s="223" t="s">
        <v>367</v>
      </c>
      <c r="F29" s="1947">
        <v>7</v>
      </c>
      <c r="G29" s="1944">
        <v>1</v>
      </c>
      <c r="H29" s="1397">
        <v>1</v>
      </c>
      <c r="I29" s="1949">
        <v>5</v>
      </c>
      <c r="J29" s="701">
        <v>1</v>
      </c>
      <c r="K29" s="703">
        <v>1</v>
      </c>
      <c r="L29" s="1953">
        <v>6</v>
      </c>
    </row>
    <row r="30" spans="1:12" s="307" customFormat="1">
      <c r="A30" s="286"/>
      <c r="B30" s="1051" t="s">
        <v>339</v>
      </c>
      <c r="C30" s="1051" t="s">
        <v>354</v>
      </c>
      <c r="D30" s="675" t="s">
        <v>340</v>
      </c>
      <c r="E30" s="215" t="s">
        <v>93</v>
      </c>
      <c r="F30" s="1946">
        <v>30</v>
      </c>
      <c r="G30" s="1943">
        <v>7</v>
      </c>
      <c r="H30" s="1396">
        <v>7</v>
      </c>
      <c r="I30" s="1948">
        <v>22</v>
      </c>
      <c r="J30" s="699">
        <v>7</v>
      </c>
      <c r="K30" s="698">
        <v>11</v>
      </c>
      <c r="L30" s="1952">
        <v>33</v>
      </c>
    </row>
    <row r="31" spans="1:12" s="307" customFormat="1" ht="13.5" thickBot="1">
      <c r="A31" s="286"/>
      <c r="B31" s="1053"/>
      <c r="C31" s="1053"/>
      <c r="D31" s="676"/>
      <c r="E31" s="223" t="s">
        <v>367</v>
      </c>
      <c r="F31" s="1947">
        <v>30</v>
      </c>
      <c r="G31" s="1944">
        <v>7</v>
      </c>
      <c r="H31" s="1397">
        <v>7</v>
      </c>
      <c r="I31" s="1949">
        <v>22</v>
      </c>
      <c r="J31" s="701">
        <v>7</v>
      </c>
      <c r="K31" s="703">
        <v>11</v>
      </c>
      <c r="L31" s="1953">
        <v>33</v>
      </c>
    </row>
    <row r="32" spans="1:12" s="307" customFormat="1">
      <c r="A32" s="286"/>
      <c r="B32" s="1051" t="s">
        <v>341</v>
      </c>
      <c r="C32" s="1051" t="s">
        <v>354</v>
      </c>
      <c r="D32" s="675" t="s">
        <v>342</v>
      </c>
      <c r="E32" s="215" t="s">
        <v>93</v>
      </c>
      <c r="F32" s="1946">
        <v>10</v>
      </c>
      <c r="G32" s="1943">
        <v>3</v>
      </c>
      <c r="H32" s="1396">
        <v>3</v>
      </c>
      <c r="I32" s="1948">
        <v>7</v>
      </c>
      <c r="J32" s="699">
        <v>3</v>
      </c>
      <c r="K32" s="698">
        <v>3</v>
      </c>
      <c r="L32" s="1952">
        <v>10</v>
      </c>
    </row>
    <row r="33" spans="1:12" s="307" customFormat="1" ht="13.5" thickBot="1">
      <c r="A33" s="286"/>
      <c r="B33" s="1053"/>
      <c r="C33" s="1053"/>
      <c r="D33" s="676"/>
      <c r="E33" s="223" t="s">
        <v>367</v>
      </c>
      <c r="F33" s="1947">
        <v>10</v>
      </c>
      <c r="G33" s="1944">
        <v>3</v>
      </c>
      <c r="H33" s="1397">
        <v>3</v>
      </c>
      <c r="I33" s="1949">
        <v>7</v>
      </c>
      <c r="J33" s="701">
        <v>3</v>
      </c>
      <c r="K33" s="703">
        <v>3</v>
      </c>
      <c r="L33" s="1953">
        <v>10</v>
      </c>
    </row>
    <row r="34" spans="1:12" s="307" customFormat="1">
      <c r="A34" s="286"/>
      <c r="B34" s="1051" t="s">
        <v>343</v>
      </c>
      <c r="C34" s="1051" t="s">
        <v>354</v>
      </c>
      <c r="D34" s="675" t="s">
        <v>626</v>
      </c>
      <c r="E34" s="215" t="s">
        <v>93</v>
      </c>
      <c r="F34" s="1946">
        <v>158</v>
      </c>
      <c r="G34" s="1290">
        <v>32</v>
      </c>
      <c r="H34" s="1391">
        <v>32</v>
      </c>
      <c r="I34" s="1948">
        <v>118</v>
      </c>
      <c r="J34" s="687">
        <v>32</v>
      </c>
      <c r="K34" s="686">
        <v>62</v>
      </c>
      <c r="L34" s="1298">
        <v>180</v>
      </c>
    </row>
    <row r="35" spans="1:12" s="307" customFormat="1">
      <c r="A35" s="286"/>
      <c r="B35" s="1066"/>
      <c r="C35" s="1066"/>
      <c r="D35" s="677"/>
      <c r="E35" s="308" t="s">
        <v>97</v>
      </c>
      <c r="F35" s="1329">
        <v>12</v>
      </c>
      <c r="G35" s="1278">
        <v>2</v>
      </c>
      <c r="H35" s="1392">
        <v>2</v>
      </c>
      <c r="I35" s="1950">
        <v>11</v>
      </c>
      <c r="J35" s="689">
        <v>2</v>
      </c>
      <c r="K35" s="688">
        <v>4</v>
      </c>
      <c r="L35" s="1276">
        <v>15</v>
      </c>
    </row>
    <row r="36" spans="1:12" s="307" customFormat="1" ht="13.5" thickBot="1">
      <c r="A36" s="286"/>
      <c r="B36" s="1053"/>
      <c r="C36" s="1053"/>
      <c r="D36" s="676"/>
      <c r="E36" s="309" t="s">
        <v>367</v>
      </c>
      <c r="F36" s="1330">
        <v>170</v>
      </c>
      <c r="G36" s="1941">
        <v>34</v>
      </c>
      <c r="H36" s="1393">
        <v>34</v>
      </c>
      <c r="I36" s="1949">
        <v>129</v>
      </c>
      <c r="J36" s="690">
        <v>34</v>
      </c>
      <c r="K36" s="691">
        <v>66</v>
      </c>
      <c r="L36" s="1299">
        <v>195</v>
      </c>
    </row>
    <row r="37" spans="1:12" s="307" customFormat="1">
      <c r="A37" s="286"/>
      <c r="B37" s="1051" t="s">
        <v>344</v>
      </c>
      <c r="C37" s="1051" t="s">
        <v>354</v>
      </c>
      <c r="D37" s="675" t="s">
        <v>345</v>
      </c>
      <c r="E37" s="310" t="s">
        <v>93</v>
      </c>
      <c r="F37" s="1328">
        <v>141</v>
      </c>
      <c r="G37" s="1290">
        <v>44</v>
      </c>
      <c r="H37" s="1391">
        <v>48</v>
      </c>
      <c r="I37" s="1948">
        <v>111</v>
      </c>
      <c r="J37" s="687">
        <v>48</v>
      </c>
      <c r="K37" s="686">
        <v>110</v>
      </c>
      <c r="L37" s="1298">
        <v>221</v>
      </c>
    </row>
    <row r="38" spans="1:12" s="307" customFormat="1">
      <c r="A38" s="286"/>
      <c r="B38" s="1052"/>
      <c r="C38" s="1052"/>
      <c r="D38" s="678"/>
      <c r="E38" s="119" t="s">
        <v>97</v>
      </c>
      <c r="F38" s="1329">
        <v>81</v>
      </c>
      <c r="G38" s="1278">
        <v>3</v>
      </c>
      <c r="H38" s="1392">
        <v>3</v>
      </c>
      <c r="I38" s="1950">
        <v>15</v>
      </c>
      <c r="J38" s="689">
        <v>3</v>
      </c>
      <c r="K38" s="688">
        <v>91</v>
      </c>
      <c r="L38" s="1276">
        <v>106</v>
      </c>
    </row>
    <row r="39" spans="1:12" s="307" customFormat="1">
      <c r="A39" s="286"/>
      <c r="B39" s="1054"/>
      <c r="C39" s="1054"/>
      <c r="D39" s="679"/>
      <c r="E39" s="670" t="s">
        <v>367</v>
      </c>
      <c r="F39" s="1331">
        <v>222</v>
      </c>
      <c r="G39" s="1945">
        <v>47</v>
      </c>
      <c r="H39" s="1390">
        <v>51</v>
      </c>
      <c r="I39" s="1951">
        <v>126</v>
      </c>
      <c r="J39" s="692">
        <v>51</v>
      </c>
      <c r="K39" s="693">
        <v>201</v>
      </c>
      <c r="L39" s="1300">
        <v>327</v>
      </c>
    </row>
    <row r="40" spans="1:12" s="307" customFormat="1">
      <c r="A40" s="286"/>
      <c r="B40" s="2114" t="s">
        <v>350</v>
      </c>
      <c r="C40" s="2115"/>
      <c r="D40" s="2122"/>
      <c r="E40" s="291" t="s">
        <v>93</v>
      </c>
      <c r="F40" s="1332">
        <v>348</v>
      </c>
      <c r="G40" s="1337">
        <v>87</v>
      </c>
      <c r="H40" s="694">
        <v>285</v>
      </c>
      <c r="I40" s="1404">
        <v>91</v>
      </c>
      <c r="J40" s="695">
        <v>264</v>
      </c>
      <c r="K40" s="694">
        <v>188</v>
      </c>
      <c r="L40" s="1337">
        <v>452</v>
      </c>
    </row>
    <row r="41" spans="1:12" s="307" customFormat="1">
      <c r="A41" s="286"/>
      <c r="B41" s="2114"/>
      <c r="C41" s="2115"/>
      <c r="D41" s="2122"/>
      <c r="E41" s="291" t="s">
        <v>97</v>
      </c>
      <c r="F41" s="1332">
        <v>93</v>
      </c>
      <c r="G41" s="1337">
        <v>5</v>
      </c>
      <c r="H41" s="694">
        <v>30</v>
      </c>
      <c r="I41" s="1404">
        <v>5</v>
      </c>
      <c r="J41" s="695">
        <v>26</v>
      </c>
      <c r="K41" s="694">
        <v>95</v>
      </c>
      <c r="L41" s="1337">
        <v>121</v>
      </c>
    </row>
    <row r="42" spans="1:12" s="307" customFormat="1">
      <c r="A42" s="286"/>
      <c r="B42" s="2114"/>
      <c r="C42" s="2115"/>
      <c r="D42" s="2122"/>
      <c r="E42" s="291" t="s">
        <v>367</v>
      </c>
      <c r="F42" s="1332">
        <v>441</v>
      </c>
      <c r="G42" s="1337">
        <v>92</v>
      </c>
      <c r="H42" s="694">
        <v>315</v>
      </c>
      <c r="I42" s="1404">
        <v>96</v>
      </c>
      <c r="J42" s="695">
        <v>290</v>
      </c>
      <c r="K42" s="694">
        <v>283</v>
      </c>
      <c r="L42" s="1337">
        <v>573</v>
      </c>
    </row>
    <row r="43" spans="1:12" s="307" customFormat="1" ht="20.100000000000001" customHeight="1">
      <c r="A43" s="286"/>
      <c r="B43" s="1054"/>
      <c r="C43" s="1054"/>
      <c r="D43" s="680"/>
      <c r="E43" s="306"/>
      <c r="F43" s="1334"/>
      <c r="G43" s="1406"/>
      <c r="H43" s="705"/>
      <c r="I43" s="1406"/>
      <c r="J43" s="705"/>
      <c r="K43" s="705"/>
      <c r="L43" s="1334"/>
    </row>
    <row r="44" spans="1:12" s="307" customFormat="1">
      <c r="A44" s="286"/>
      <c r="B44" s="2114" t="s">
        <v>351</v>
      </c>
      <c r="C44" s="2115"/>
      <c r="D44" s="2122"/>
      <c r="E44" s="291" t="s">
        <v>93</v>
      </c>
      <c r="F44" s="1332">
        <v>1044</v>
      </c>
      <c r="G44" s="1337">
        <v>181</v>
      </c>
      <c r="H44" s="694">
        <v>806</v>
      </c>
      <c r="I44" s="1404">
        <v>193</v>
      </c>
      <c r="J44" s="695">
        <v>780</v>
      </c>
      <c r="K44" s="694">
        <v>604</v>
      </c>
      <c r="L44" s="1337">
        <v>1384</v>
      </c>
    </row>
    <row r="45" spans="1:12" s="307" customFormat="1">
      <c r="A45" s="286"/>
      <c r="B45" s="2114"/>
      <c r="C45" s="2115"/>
      <c r="D45" s="2122"/>
      <c r="E45" s="291" t="s">
        <v>97</v>
      </c>
      <c r="F45" s="1332">
        <v>2137</v>
      </c>
      <c r="G45" s="1337">
        <v>38</v>
      </c>
      <c r="H45" s="694">
        <v>422</v>
      </c>
      <c r="I45" s="1404">
        <v>38</v>
      </c>
      <c r="J45" s="695">
        <v>440</v>
      </c>
      <c r="K45" s="694">
        <v>2376</v>
      </c>
      <c r="L45" s="1337">
        <v>2816</v>
      </c>
    </row>
    <row r="46" spans="1:12" s="307" customFormat="1">
      <c r="A46" s="286"/>
      <c r="B46" s="2114"/>
      <c r="C46" s="2115"/>
      <c r="D46" s="2122"/>
      <c r="E46" s="291" t="s">
        <v>367</v>
      </c>
      <c r="F46" s="1332">
        <v>3181</v>
      </c>
      <c r="G46" s="1337">
        <v>219</v>
      </c>
      <c r="H46" s="694">
        <v>1228</v>
      </c>
      <c r="I46" s="1404">
        <v>231</v>
      </c>
      <c r="J46" s="695">
        <v>1220</v>
      </c>
      <c r="K46" s="694">
        <v>2980</v>
      </c>
      <c r="L46" s="1337">
        <v>4200</v>
      </c>
    </row>
    <row r="47" spans="1:12" s="175" customFormat="1" ht="15" customHeight="1">
      <c r="B47" s="1055" t="s">
        <v>92</v>
      </c>
      <c r="C47" s="1055"/>
      <c r="E47" s="311"/>
      <c r="F47" s="1335"/>
      <c r="G47" s="1338"/>
      <c r="H47" s="707"/>
      <c r="I47" s="1407"/>
      <c r="J47" s="706"/>
      <c r="K47" s="707"/>
      <c r="L47" s="1338"/>
    </row>
    <row r="48" spans="1:12">
      <c r="H48" s="708"/>
      <c r="J48" s="708"/>
      <c r="K48" s="708"/>
    </row>
    <row r="50" spans="8:8">
      <c r="H50" s="636"/>
    </row>
    <row r="51" spans="8:8">
      <c r="H51" s="636"/>
    </row>
  </sheetData>
  <mergeCells count="3">
    <mergeCell ref="B22:D24"/>
    <mergeCell ref="B40:D42"/>
    <mergeCell ref="B44:D46"/>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7:D24 B26:D50 C25"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K64"/>
  <sheetViews>
    <sheetView showGridLines="0" zoomScaleNormal="100" workbookViewId="0">
      <pane xSplit="1" ySplit="7" topLeftCell="B11" activePane="bottomRight" state="frozen"/>
      <selection activeCell="P6" sqref="P6"/>
      <selection pane="topRight" activeCell="P6" sqref="P6"/>
      <selection pane="bottomLeft" activeCell="P6" sqref="P6"/>
      <selection pane="bottomRight" activeCell="E28" sqref="E28:K29"/>
    </sheetView>
  </sheetViews>
  <sheetFormatPr baseColWidth="10" defaultColWidth="9.140625" defaultRowHeight="12.75"/>
  <cols>
    <col min="1" max="1" width="1.7109375" style="2" customWidth="1"/>
    <col min="2" max="2" width="3.7109375" style="971" customWidth="1"/>
    <col min="3" max="3" width="1.7109375" style="951" customWidth="1"/>
    <col min="4" max="4" width="25.140625" style="577" customWidth="1"/>
    <col min="5" max="6" width="7.7109375" style="323" customWidth="1"/>
    <col min="7" max="7" width="9.28515625" style="323" customWidth="1"/>
    <col min="8" max="8" width="8.85546875" style="10" bestFit="1" customWidth="1"/>
    <col min="9" max="10" width="8.7109375" style="10" bestFit="1" customWidth="1"/>
    <col min="11" max="11" width="10.5703125" style="10" bestFit="1" customWidth="1"/>
  </cols>
  <sheetData>
    <row r="1" spans="1:11" s="858" customFormat="1" ht="20.100000000000001" customHeight="1">
      <c r="B1" s="977" t="s">
        <v>794</v>
      </c>
      <c r="C1" s="313"/>
      <c r="D1" s="956"/>
      <c r="E1" s="1208"/>
      <c r="F1" s="1208"/>
      <c r="G1" s="1208"/>
      <c r="H1" s="1208"/>
      <c r="I1" s="1209"/>
      <c r="J1" s="1210"/>
      <c r="K1" s="1210"/>
    </row>
    <row r="2" spans="1:11" s="4" customFormat="1" ht="20.100000000000001" customHeight="1">
      <c r="B2" s="975"/>
      <c r="C2" s="314"/>
      <c r="D2" s="957"/>
      <c r="E2" s="1211"/>
      <c r="F2" s="1211"/>
      <c r="G2" s="1211"/>
      <c r="H2" s="1211"/>
      <c r="I2" s="1212"/>
      <c r="J2" s="23"/>
      <c r="K2" s="23"/>
    </row>
    <row r="3" spans="1:11" s="26" customFormat="1" ht="20.100000000000001" customHeight="1">
      <c r="B3" s="1103" t="s">
        <v>1000</v>
      </c>
      <c r="D3" s="11"/>
      <c r="E3" s="23"/>
      <c r="F3" s="23"/>
      <c r="G3" s="1213"/>
      <c r="H3" s="23"/>
      <c r="I3" s="23"/>
      <c r="J3" s="23"/>
      <c r="K3" s="23"/>
    </row>
    <row r="4" spans="1:11" s="26" customFormat="1" ht="20.100000000000001" customHeight="1">
      <c r="B4" s="960" t="s">
        <v>44</v>
      </c>
      <c r="D4" s="11"/>
      <c r="E4" s="23"/>
      <c r="F4" s="23"/>
      <c r="G4" s="1213"/>
      <c r="H4" s="23"/>
      <c r="I4" s="23"/>
      <c r="J4" s="23"/>
      <c r="K4" s="23"/>
    </row>
    <row r="5" spans="1:11" s="1221" customFormat="1" ht="20.100000000000001" customHeight="1">
      <c r="A5" s="1218"/>
      <c r="B5" s="1219"/>
      <c r="C5" s="1238"/>
      <c r="D5" s="1239"/>
      <c r="E5" s="2123" t="s">
        <v>353</v>
      </c>
      <c r="F5" s="2124"/>
      <c r="G5" s="2124"/>
      <c r="H5" s="2124"/>
      <c r="I5" s="2124"/>
      <c r="J5" s="2124"/>
      <c r="K5" s="2124"/>
    </row>
    <row r="6" spans="1:11" s="1221" customFormat="1" ht="20.100000000000001" customHeight="1">
      <c r="A6" s="1218"/>
      <c r="B6" s="1219"/>
      <c r="C6" s="1238"/>
      <c r="D6" s="1239"/>
      <c r="E6" s="2125" t="s">
        <v>1001</v>
      </c>
      <c r="F6" s="2125" t="s">
        <v>1002</v>
      </c>
      <c r="G6" s="2127" t="s">
        <v>1003</v>
      </c>
      <c r="H6" s="2129" t="s">
        <v>1004</v>
      </c>
      <c r="I6" s="2130"/>
      <c r="J6" s="2130"/>
      <c r="K6" s="2130"/>
    </row>
    <row r="7" spans="1:11" s="1222" customFormat="1" ht="68.25" customHeight="1">
      <c r="B7" s="1219"/>
      <c r="C7" s="1238"/>
      <c r="D7" s="1240"/>
      <c r="E7" s="2126"/>
      <c r="F7" s="2126"/>
      <c r="G7" s="2128"/>
      <c r="H7" s="2085" t="s">
        <v>1005</v>
      </c>
      <c r="I7" s="2085" t="s">
        <v>1006</v>
      </c>
      <c r="J7" s="2085" t="s">
        <v>1007</v>
      </c>
      <c r="K7" s="2085" t="s">
        <v>1008</v>
      </c>
    </row>
    <row r="8" spans="1:11" s="316" customFormat="1" ht="5.0999999999999996" customHeight="1">
      <c r="B8" s="961"/>
      <c r="C8" s="952"/>
      <c r="D8" s="958"/>
      <c r="E8" s="317"/>
    </row>
    <row r="9" spans="1:11" ht="12.75" customHeight="1">
      <c r="B9" s="962">
        <v>1</v>
      </c>
      <c r="C9" s="953" t="s">
        <v>354</v>
      </c>
      <c r="D9" s="959" t="s">
        <v>135</v>
      </c>
      <c r="E9" s="1214">
        <v>41</v>
      </c>
      <c r="F9" s="330">
        <v>45</v>
      </c>
      <c r="G9" s="1247">
        <v>0.20588235294117646</v>
      </c>
      <c r="H9" s="1215">
        <v>58.747520661770054</v>
      </c>
      <c r="I9" s="1215">
        <v>107.1188731094549</v>
      </c>
      <c r="J9" s="1215">
        <v>72.746867843190088</v>
      </c>
      <c r="K9" s="1215">
        <v>82.634963944650167</v>
      </c>
    </row>
    <row r="10" spans="1:11" ht="12.75" customHeight="1">
      <c r="B10" s="963">
        <v>2</v>
      </c>
      <c r="C10" s="954" t="s">
        <v>354</v>
      </c>
      <c r="D10" s="577" t="s">
        <v>137</v>
      </c>
      <c r="E10" s="1216">
        <v>30</v>
      </c>
      <c r="F10" s="331">
        <v>29</v>
      </c>
      <c r="G10" s="1249">
        <v>-3.2258064516129031E-2</v>
      </c>
      <c r="H10" s="1217">
        <v>61.531641022113178</v>
      </c>
      <c r="I10" s="1217">
        <v>138.90060173724967</v>
      </c>
      <c r="J10" s="1217">
        <v>88.972918867819601</v>
      </c>
      <c r="K10" s="1217">
        <v>53.946349485334423</v>
      </c>
    </row>
    <row r="11" spans="1:11" ht="12.75" customHeight="1">
      <c r="B11" s="962">
        <v>3</v>
      </c>
      <c r="C11" s="953" t="s">
        <v>354</v>
      </c>
      <c r="D11" s="959" t="s">
        <v>139</v>
      </c>
      <c r="E11" s="1214">
        <v>20</v>
      </c>
      <c r="F11" s="330">
        <v>22</v>
      </c>
      <c r="G11" s="1247">
        <v>-0.13043478260869565</v>
      </c>
      <c r="H11" s="1215">
        <v>71.395359301645399</v>
      </c>
      <c r="I11" s="1215">
        <v>129.95113837197215</v>
      </c>
      <c r="J11" s="1215">
        <v>99.896773334221308</v>
      </c>
      <c r="K11" s="1215">
        <v>90.77592787439913</v>
      </c>
    </row>
    <row r="12" spans="1:11" ht="12.75" customHeight="1">
      <c r="B12" s="963">
        <v>4</v>
      </c>
      <c r="C12" s="954" t="s">
        <v>354</v>
      </c>
      <c r="D12" s="577" t="s">
        <v>141</v>
      </c>
      <c r="E12" s="1216">
        <v>14</v>
      </c>
      <c r="F12" s="331">
        <v>17</v>
      </c>
      <c r="G12" s="1249">
        <v>-0.17647058823529413</v>
      </c>
      <c r="H12" s="1217">
        <v>95.617148935661618</v>
      </c>
      <c r="I12" s="1217">
        <v>191.15707376751476</v>
      </c>
      <c r="J12" s="1217">
        <v>91.785222579164753</v>
      </c>
      <c r="K12" s="1217">
        <v>112.84477333391203</v>
      </c>
    </row>
    <row r="13" spans="1:11" ht="12.75" customHeight="1">
      <c r="B13" s="962">
        <v>5</v>
      </c>
      <c r="C13" s="953" t="s">
        <v>354</v>
      </c>
      <c r="D13" s="959" t="s">
        <v>143</v>
      </c>
      <c r="E13" s="1214">
        <v>13</v>
      </c>
      <c r="F13" s="330">
        <v>13</v>
      </c>
      <c r="G13" s="1247">
        <v>-0.27777777777777779</v>
      </c>
      <c r="H13" s="1215">
        <v>89.084970092902893</v>
      </c>
      <c r="I13" s="1215">
        <v>286.37567715915327</v>
      </c>
      <c r="J13" s="1215">
        <v>122.81240405280933</v>
      </c>
      <c r="K13" s="1215">
        <v>72.12591123361068</v>
      </c>
    </row>
    <row r="14" spans="1:11" ht="12.75" customHeight="1">
      <c r="B14" s="963">
        <v>6</v>
      </c>
      <c r="C14" s="954" t="s">
        <v>354</v>
      </c>
      <c r="D14" s="577" t="s">
        <v>145</v>
      </c>
      <c r="E14" s="1216">
        <v>54</v>
      </c>
      <c r="F14" s="331">
        <v>52</v>
      </c>
      <c r="G14" s="1249">
        <v>-6.8965517241379309E-2</v>
      </c>
      <c r="H14" s="1217">
        <v>46.486249762184244</v>
      </c>
      <c r="I14" s="1217">
        <v>97.720188013641746</v>
      </c>
      <c r="J14" s="1217">
        <v>77.345502359037823</v>
      </c>
      <c r="K14" s="1217">
        <v>46.415144190430624</v>
      </c>
    </row>
    <row r="15" spans="1:11" ht="12.75" customHeight="1">
      <c r="B15" s="962">
        <v>7</v>
      </c>
      <c r="C15" s="953" t="s">
        <v>354</v>
      </c>
      <c r="D15" s="959" t="s">
        <v>147</v>
      </c>
      <c r="E15" s="1214">
        <v>26</v>
      </c>
      <c r="F15" s="330">
        <v>15</v>
      </c>
      <c r="G15" s="1247">
        <v>-0.21212121212121213</v>
      </c>
      <c r="H15" s="1215">
        <v>68.71681799305064</v>
      </c>
      <c r="I15" s="1215">
        <v>112.07621182404034</v>
      </c>
      <c r="J15" s="1215">
        <v>107.28534549233916</v>
      </c>
      <c r="K15" s="1215">
        <v>69.900110487271419</v>
      </c>
    </row>
    <row r="16" spans="1:11" ht="12.75" customHeight="1">
      <c r="B16" s="963">
        <v>8</v>
      </c>
      <c r="C16" s="954" t="s">
        <v>354</v>
      </c>
      <c r="D16" s="577" t="s">
        <v>149</v>
      </c>
      <c r="E16" s="1216">
        <v>19</v>
      </c>
      <c r="F16" s="331">
        <v>16</v>
      </c>
      <c r="G16" s="1249">
        <v>-0.13636363636363635</v>
      </c>
      <c r="H16" s="1217">
        <v>62.250855949269308</v>
      </c>
      <c r="I16" s="1217">
        <v>197.84453584630603</v>
      </c>
      <c r="J16" s="1217">
        <v>80.713211285174452</v>
      </c>
      <c r="K16" s="1217">
        <v>83.394810276806624</v>
      </c>
    </row>
    <row r="17" spans="2:11" ht="12.75" customHeight="1">
      <c r="B17" s="962">
        <v>9</v>
      </c>
      <c r="C17" s="953" t="s">
        <v>354</v>
      </c>
      <c r="D17" s="959" t="s">
        <v>151</v>
      </c>
      <c r="E17" s="1214">
        <v>8</v>
      </c>
      <c r="F17" s="330">
        <v>18</v>
      </c>
      <c r="G17" s="1247">
        <v>-0.27272727272727271</v>
      </c>
      <c r="H17" s="1215">
        <v>75.94431608281792</v>
      </c>
      <c r="I17" s="1215">
        <v>218.07656469935171</v>
      </c>
      <c r="J17" s="1215">
        <v>112.94649159960468</v>
      </c>
      <c r="K17" s="1215">
        <v>98.688848160157903</v>
      </c>
    </row>
    <row r="18" spans="2:11" ht="12.75" customHeight="1">
      <c r="B18" s="963">
        <v>10</v>
      </c>
      <c r="C18" s="954" t="s">
        <v>354</v>
      </c>
      <c r="D18" s="577" t="s">
        <v>153</v>
      </c>
      <c r="E18" s="1216">
        <v>36</v>
      </c>
      <c r="F18" s="331">
        <v>17</v>
      </c>
      <c r="G18" s="1249">
        <v>0.63636363636363635</v>
      </c>
      <c r="H18" s="1217">
        <v>75.597896072112704</v>
      </c>
      <c r="I18" s="1217">
        <v>162.40922484397115</v>
      </c>
      <c r="J18" s="1217">
        <v>107.38575349003699</v>
      </c>
      <c r="K18" s="1217">
        <v>76.02528544678934</v>
      </c>
    </row>
    <row r="19" spans="2:11" ht="12.75" customHeight="1">
      <c r="B19" s="962">
        <v>11</v>
      </c>
      <c r="C19" s="953" t="s">
        <v>354</v>
      </c>
      <c r="D19" s="959" t="s">
        <v>155</v>
      </c>
      <c r="E19" s="1214">
        <v>30</v>
      </c>
      <c r="F19" s="330">
        <v>29</v>
      </c>
      <c r="G19" s="1247">
        <v>-0.16666666666666666</v>
      </c>
      <c r="H19" s="1215">
        <v>80.475440430967154</v>
      </c>
      <c r="I19" s="1215">
        <v>158.65712608481812</v>
      </c>
      <c r="J19" s="1215">
        <v>133.54623312527218</v>
      </c>
      <c r="K19" s="1215">
        <v>78.950155493294048</v>
      </c>
    </row>
    <row r="20" spans="2:11" ht="12.75" customHeight="1">
      <c r="B20" s="963">
        <v>12</v>
      </c>
      <c r="C20" s="954" t="s">
        <v>354</v>
      </c>
      <c r="D20" s="577" t="s">
        <v>157</v>
      </c>
      <c r="E20" s="1216">
        <v>18</v>
      </c>
      <c r="F20" s="331">
        <v>36</v>
      </c>
      <c r="G20" s="1249">
        <v>0</v>
      </c>
      <c r="H20" s="1217">
        <v>75.839963367866744</v>
      </c>
      <c r="I20" s="1217">
        <v>179.72479640550407</v>
      </c>
      <c r="J20" s="1217">
        <v>70.640869667595467</v>
      </c>
      <c r="K20" s="1217">
        <v>107.41809370355104</v>
      </c>
    </row>
    <row r="21" spans="2:11" ht="12.75" customHeight="1">
      <c r="B21" s="962">
        <v>13</v>
      </c>
      <c r="C21" s="953" t="s">
        <v>354</v>
      </c>
      <c r="D21" s="959" t="s">
        <v>159</v>
      </c>
      <c r="E21" s="1214">
        <v>89</v>
      </c>
      <c r="F21" s="330">
        <v>117</v>
      </c>
      <c r="G21" s="1247">
        <v>-0.13592233009708737</v>
      </c>
      <c r="H21" s="1215">
        <v>47.512016822344165</v>
      </c>
      <c r="I21" s="1215">
        <v>116.25784595137864</v>
      </c>
      <c r="J21" s="1215">
        <v>71.973631478649182</v>
      </c>
      <c r="K21" s="1215">
        <v>46.942689681996811</v>
      </c>
    </row>
    <row r="22" spans="2:11" ht="12.75" customHeight="1">
      <c r="B22" s="963">
        <v>14</v>
      </c>
      <c r="C22" s="954" t="s">
        <v>354</v>
      </c>
      <c r="D22" s="577" t="s">
        <v>161</v>
      </c>
      <c r="E22" s="1216">
        <v>33</v>
      </c>
      <c r="F22" s="331">
        <v>33</v>
      </c>
      <c r="G22" s="1249">
        <v>-0.13157894736842105</v>
      </c>
      <c r="H22" s="1217">
        <v>45.148713900550732</v>
      </c>
      <c r="I22" s="1217">
        <v>90.395188393257811</v>
      </c>
      <c r="J22" s="1217">
        <v>39.01474757458319</v>
      </c>
      <c r="K22" s="1217">
        <v>62.01474978264438</v>
      </c>
    </row>
    <row r="23" spans="2:11" ht="12.75" customHeight="1">
      <c r="B23" s="962">
        <v>15</v>
      </c>
      <c r="C23" s="953" t="s">
        <v>354</v>
      </c>
      <c r="D23" s="959" t="s">
        <v>163</v>
      </c>
      <c r="E23" s="1214">
        <v>6</v>
      </c>
      <c r="F23" s="330">
        <v>14</v>
      </c>
      <c r="G23" s="1247">
        <v>-0.4</v>
      </c>
      <c r="H23" s="1215">
        <v>58.446980239354303</v>
      </c>
      <c r="I23" s="1215">
        <v>135.65453312231517</v>
      </c>
      <c r="J23" s="1215">
        <v>48.119335953163848</v>
      </c>
      <c r="K23" s="1215">
        <v>79.836569845257941</v>
      </c>
    </row>
    <row r="24" spans="2:11" ht="12.75" customHeight="1">
      <c r="B24" s="963">
        <v>16</v>
      </c>
      <c r="C24" s="954" t="s">
        <v>354</v>
      </c>
      <c r="D24" s="577" t="s">
        <v>165</v>
      </c>
      <c r="E24" s="1216">
        <v>24</v>
      </c>
      <c r="F24" s="331">
        <v>19</v>
      </c>
      <c r="G24" s="1249">
        <v>0.6</v>
      </c>
      <c r="H24" s="1217">
        <v>53.708607947159869</v>
      </c>
      <c r="I24" s="1217">
        <v>89.836986704125977</v>
      </c>
      <c r="J24" s="1217">
        <v>107.26097190358431</v>
      </c>
      <c r="K24" s="1217">
        <v>55.508705259449826</v>
      </c>
    </row>
    <row r="25" spans="2:11" ht="12.75" customHeight="1">
      <c r="B25" s="962">
        <v>17</v>
      </c>
      <c r="C25" s="953" t="s">
        <v>354</v>
      </c>
      <c r="D25" s="959" t="s">
        <v>167</v>
      </c>
      <c r="E25" s="1214">
        <v>47</v>
      </c>
      <c r="F25" s="330">
        <v>55</v>
      </c>
      <c r="G25" s="1247">
        <v>-0.17543859649122806</v>
      </c>
      <c r="H25" s="1215">
        <v>69.857732041860899</v>
      </c>
      <c r="I25" s="1215">
        <v>126.63921361415214</v>
      </c>
      <c r="J25" s="1215">
        <v>141.67487344287218</v>
      </c>
      <c r="K25" s="1215">
        <v>72.63666032777293</v>
      </c>
    </row>
    <row r="26" spans="2:11" ht="12.75" customHeight="1">
      <c r="B26" s="963">
        <v>18</v>
      </c>
      <c r="C26" s="954" t="s">
        <v>354</v>
      </c>
      <c r="D26" s="577" t="s">
        <v>169</v>
      </c>
      <c r="E26" s="1216">
        <v>41</v>
      </c>
      <c r="F26" s="331">
        <v>24</v>
      </c>
      <c r="G26" s="1249">
        <v>0.86363636363636365</v>
      </c>
      <c r="H26" s="1217">
        <v>76.075321300416732</v>
      </c>
      <c r="I26" s="1217">
        <v>197.86895139349207</v>
      </c>
      <c r="J26" s="1217">
        <v>176.14937466971992</v>
      </c>
      <c r="K26" s="1217">
        <v>67.063250580593888</v>
      </c>
    </row>
    <row r="27" spans="2:11" ht="12.75" customHeight="1">
      <c r="B27" s="962">
        <v>19</v>
      </c>
      <c r="C27" s="953" t="s">
        <v>354</v>
      </c>
      <c r="D27" s="959" t="s">
        <v>171</v>
      </c>
      <c r="E27" s="1214">
        <v>15</v>
      </c>
      <c r="F27" s="330">
        <v>13</v>
      </c>
      <c r="G27" s="1247">
        <v>2</v>
      </c>
      <c r="H27" s="1215">
        <v>57.697373097136456</v>
      </c>
      <c r="I27" s="1215">
        <v>96.848782731862045</v>
      </c>
      <c r="J27" s="1215">
        <v>102.48765489611479</v>
      </c>
      <c r="K27" s="1215">
        <v>49.096054987581589</v>
      </c>
    </row>
    <row r="28" spans="2:11" ht="12.75" customHeight="1">
      <c r="B28" s="963" t="s">
        <v>172</v>
      </c>
      <c r="C28" s="954" t="s">
        <v>354</v>
      </c>
      <c r="D28" s="577" t="s">
        <v>173</v>
      </c>
      <c r="E28" s="1216">
        <v>10</v>
      </c>
      <c r="F28" s="331">
        <v>20</v>
      </c>
      <c r="G28" s="1249">
        <v>0.1111111111111111</v>
      </c>
      <c r="H28" s="1217">
        <v>72.255205385421306</v>
      </c>
      <c r="I28" s="1217">
        <v>188.02097478429818</v>
      </c>
      <c r="J28" s="1217">
        <v>81.613617815086855</v>
      </c>
      <c r="K28" s="1217">
        <v>71.722291288132354</v>
      </c>
    </row>
    <row r="29" spans="2:11" ht="12.75" customHeight="1">
      <c r="B29" s="962" t="s">
        <v>174</v>
      </c>
      <c r="C29" s="953" t="s">
        <v>354</v>
      </c>
      <c r="D29" s="959" t="s">
        <v>175</v>
      </c>
      <c r="E29" s="1214">
        <v>22</v>
      </c>
      <c r="F29" s="330">
        <v>18</v>
      </c>
      <c r="G29" s="1247">
        <v>4.7619047619047616E-2</v>
      </c>
      <c r="H29" s="1215">
        <v>92.090398505137259</v>
      </c>
      <c r="I29" s="1215">
        <v>169.88263940994094</v>
      </c>
      <c r="J29" s="1215">
        <v>98.784945174355428</v>
      </c>
      <c r="K29" s="1215">
        <v>117.69064795240067</v>
      </c>
    </row>
    <row r="30" spans="2:11" ht="12.75" customHeight="1">
      <c r="B30" s="963">
        <v>21</v>
      </c>
      <c r="C30" s="954" t="s">
        <v>354</v>
      </c>
      <c r="D30" s="577" t="s">
        <v>177</v>
      </c>
      <c r="E30" s="1216">
        <v>23</v>
      </c>
      <c r="F30" s="331">
        <v>33</v>
      </c>
      <c r="G30" s="1249">
        <v>-0.23333333333333334</v>
      </c>
      <c r="H30" s="1217">
        <v>54.738104236989926</v>
      </c>
      <c r="I30" s="1217">
        <v>104.2150999663305</v>
      </c>
      <c r="J30" s="1217">
        <v>84.94038443388807</v>
      </c>
      <c r="K30" s="1217">
        <v>77.78044401049209</v>
      </c>
    </row>
    <row r="31" spans="2:11" ht="12.75" customHeight="1">
      <c r="B31" s="962">
        <v>22</v>
      </c>
      <c r="C31" s="953" t="s">
        <v>354</v>
      </c>
      <c r="D31" s="959" t="s">
        <v>179</v>
      </c>
      <c r="E31" s="1214">
        <v>51</v>
      </c>
      <c r="F31" s="330">
        <v>50</v>
      </c>
      <c r="G31" s="1247">
        <v>0.34210526315789475</v>
      </c>
      <c r="H31" s="1215">
        <v>63.987924330177691</v>
      </c>
      <c r="I31" s="1215">
        <v>163.29745592169405</v>
      </c>
      <c r="J31" s="1215">
        <v>89.90110878034163</v>
      </c>
      <c r="K31" s="1215">
        <v>76.779576632615729</v>
      </c>
    </row>
    <row r="32" spans="2:11" ht="12.75" customHeight="1">
      <c r="B32" s="963">
        <v>23</v>
      </c>
      <c r="C32" s="954" t="s">
        <v>354</v>
      </c>
      <c r="D32" s="577" t="s">
        <v>181</v>
      </c>
      <c r="E32" s="1216">
        <v>12</v>
      </c>
      <c r="F32" s="331">
        <v>9</v>
      </c>
      <c r="G32" s="1249">
        <v>0.7142857142857143</v>
      </c>
      <c r="H32" s="1217">
        <v>66.45622196378136</v>
      </c>
      <c r="I32" s="1217">
        <v>117.14402858314295</v>
      </c>
      <c r="J32" s="1217">
        <v>150.68345710903026</v>
      </c>
      <c r="K32" s="1217">
        <v>71.414837805916449</v>
      </c>
    </row>
    <row r="33" spans="2:11" ht="12.75" customHeight="1">
      <c r="B33" s="962">
        <v>24</v>
      </c>
      <c r="C33" s="953" t="s">
        <v>354</v>
      </c>
      <c r="D33" s="959" t="s">
        <v>183</v>
      </c>
      <c r="E33" s="1214">
        <v>31</v>
      </c>
      <c r="F33" s="330">
        <v>31</v>
      </c>
      <c r="G33" s="1247">
        <v>0.29166666666666669</v>
      </c>
      <c r="H33" s="1215">
        <v>65.84840341830683</v>
      </c>
      <c r="I33" s="1215">
        <v>143.57501794687724</v>
      </c>
      <c r="J33" s="1215">
        <v>81.890500701918583</v>
      </c>
      <c r="K33" s="1215">
        <v>75.91153143607221</v>
      </c>
    </row>
    <row r="34" spans="2:11" ht="12.75" customHeight="1">
      <c r="B34" s="963">
        <v>25</v>
      </c>
      <c r="C34" s="954" t="s">
        <v>354</v>
      </c>
      <c r="D34" s="577" t="s">
        <v>185</v>
      </c>
      <c r="E34" s="1216">
        <v>26</v>
      </c>
      <c r="F34" s="331">
        <v>25</v>
      </c>
      <c r="G34" s="1249">
        <v>-0.13333333333333333</v>
      </c>
      <c r="H34" s="1217">
        <v>47.219154995060151</v>
      </c>
      <c r="I34" s="1217">
        <v>99.162490135398116</v>
      </c>
      <c r="J34" s="1217">
        <v>69.223750039331676</v>
      </c>
      <c r="K34" s="1217">
        <v>71.976546179098705</v>
      </c>
    </row>
    <row r="35" spans="2:11" ht="12.75" customHeight="1">
      <c r="B35" s="962">
        <v>26</v>
      </c>
      <c r="C35" s="953" t="s">
        <v>354</v>
      </c>
      <c r="D35" s="959" t="s">
        <v>187</v>
      </c>
      <c r="E35" s="1214">
        <v>27</v>
      </c>
      <c r="F35" s="330">
        <v>27</v>
      </c>
      <c r="G35" s="1247">
        <v>-0.20588235294117646</v>
      </c>
      <c r="H35" s="1215">
        <v>60.091668500674594</v>
      </c>
      <c r="I35" s="1215">
        <v>161.64576946080362</v>
      </c>
      <c r="J35" s="1215">
        <v>63.298209033026772</v>
      </c>
      <c r="K35" s="1215">
        <v>62.643213926575562</v>
      </c>
    </row>
    <row r="36" spans="2:11" ht="12.75" customHeight="1">
      <c r="B36" s="963">
        <v>27</v>
      </c>
      <c r="C36" s="954" t="s">
        <v>354</v>
      </c>
      <c r="D36" s="577" t="s">
        <v>189</v>
      </c>
      <c r="E36" s="1216">
        <v>33</v>
      </c>
      <c r="F36" s="331">
        <v>29</v>
      </c>
      <c r="G36" s="1249">
        <v>0</v>
      </c>
      <c r="H36" s="1217">
        <v>56.156113996911415</v>
      </c>
      <c r="I36" s="1217">
        <v>123.57997455167931</v>
      </c>
      <c r="J36" s="1217">
        <v>81.998130442625907</v>
      </c>
      <c r="K36" s="1217">
        <v>52.769604707688373</v>
      </c>
    </row>
    <row r="37" spans="2:11" ht="12.75" customHeight="1">
      <c r="B37" s="962">
        <v>28</v>
      </c>
      <c r="C37" s="953" t="s">
        <v>354</v>
      </c>
      <c r="D37" s="959" t="s">
        <v>191</v>
      </c>
      <c r="E37" s="1214">
        <v>26</v>
      </c>
      <c r="F37" s="330">
        <v>23</v>
      </c>
      <c r="G37" s="1247">
        <v>-0.1875</v>
      </c>
      <c r="H37" s="1215">
        <v>58.52000130044447</v>
      </c>
      <c r="I37" s="1215">
        <v>114.86917677089981</v>
      </c>
      <c r="J37" s="1215">
        <v>83.190830521791369</v>
      </c>
      <c r="K37" s="1215">
        <v>75.077490695753838</v>
      </c>
    </row>
    <row r="38" spans="2:11" ht="12.75" customHeight="1">
      <c r="B38" s="963">
        <v>29</v>
      </c>
      <c r="C38" s="954" t="s">
        <v>354</v>
      </c>
      <c r="D38" s="577" t="s">
        <v>193</v>
      </c>
      <c r="E38" s="1216">
        <v>44</v>
      </c>
      <c r="F38" s="331">
        <v>43</v>
      </c>
      <c r="G38" s="1249">
        <v>0.15789473684210525</v>
      </c>
      <c r="H38" s="1217">
        <v>43.741044398237428</v>
      </c>
      <c r="I38" s="1217">
        <v>95.252770034599166</v>
      </c>
      <c r="J38" s="1217">
        <v>54.715370641920728</v>
      </c>
      <c r="K38" s="1217">
        <v>55.206203797151701</v>
      </c>
    </row>
    <row r="39" spans="2:11" ht="12.75" customHeight="1">
      <c r="B39" s="962">
        <v>30</v>
      </c>
      <c r="C39" s="953" t="s">
        <v>354</v>
      </c>
      <c r="D39" s="959" t="s">
        <v>195</v>
      </c>
      <c r="E39" s="1214">
        <v>56</v>
      </c>
      <c r="F39" s="330">
        <v>59</v>
      </c>
      <c r="G39" s="1247">
        <v>3.7037037037037035E-2</v>
      </c>
      <c r="H39" s="1215">
        <v>61.835870307122519</v>
      </c>
      <c r="I39" s="1215">
        <v>170.803123257111</v>
      </c>
      <c r="J39" s="1215">
        <v>90.575980896702205</v>
      </c>
      <c r="K39" s="1215">
        <v>68.938819449231858</v>
      </c>
    </row>
    <row r="40" spans="2:11" ht="12.75" customHeight="1">
      <c r="B40" s="963">
        <v>31</v>
      </c>
      <c r="C40" s="954" t="s">
        <v>354</v>
      </c>
      <c r="D40" s="577" t="s">
        <v>197</v>
      </c>
      <c r="E40" s="1216">
        <v>50</v>
      </c>
      <c r="F40" s="331">
        <v>48</v>
      </c>
      <c r="G40" s="1249">
        <v>-0.20634920634920634</v>
      </c>
      <c r="H40" s="1217">
        <v>37.813997299971774</v>
      </c>
      <c r="I40" s="1217">
        <v>61.273827163244611</v>
      </c>
      <c r="J40" s="1217">
        <v>42.154275066225324</v>
      </c>
      <c r="K40" s="1217">
        <v>48.407245471580261</v>
      </c>
    </row>
    <row r="41" spans="2:11" ht="12.75" customHeight="1">
      <c r="B41" s="962">
        <v>32</v>
      </c>
      <c r="C41" s="953" t="s">
        <v>354</v>
      </c>
      <c r="D41" s="959" t="s">
        <v>199</v>
      </c>
      <c r="E41" s="1214">
        <v>13</v>
      </c>
      <c r="F41" s="330">
        <v>14</v>
      </c>
      <c r="G41" s="1247">
        <v>-0.38095238095238093</v>
      </c>
      <c r="H41" s="1215">
        <v>71.403070332024271</v>
      </c>
      <c r="I41" s="1215">
        <v>183.52297373953084</v>
      </c>
      <c r="J41" s="1215">
        <v>202.21169036334913</v>
      </c>
      <c r="K41" s="1215">
        <v>71.489848441521303</v>
      </c>
    </row>
    <row r="42" spans="2:11" ht="12.75" customHeight="1">
      <c r="B42" s="963">
        <v>33</v>
      </c>
      <c r="C42" s="954" t="s">
        <v>354</v>
      </c>
      <c r="D42" s="577" t="s">
        <v>201</v>
      </c>
      <c r="E42" s="1216">
        <v>70</v>
      </c>
      <c r="F42" s="331">
        <v>87</v>
      </c>
      <c r="G42" s="1249">
        <v>-0.10256410256410256</v>
      </c>
      <c r="H42" s="1217">
        <v>44.017652025078227</v>
      </c>
      <c r="I42" s="1217">
        <v>96.413808064211594</v>
      </c>
      <c r="J42" s="1217">
        <v>50.690539041279315</v>
      </c>
      <c r="K42" s="1217">
        <v>50.837355522572956</v>
      </c>
    </row>
    <row r="43" spans="2:11" ht="12.75" customHeight="1">
      <c r="B43" s="962">
        <v>34</v>
      </c>
      <c r="C43" s="953" t="s">
        <v>354</v>
      </c>
      <c r="D43" s="959" t="s">
        <v>203</v>
      </c>
      <c r="E43" s="1214">
        <v>71</v>
      </c>
      <c r="F43" s="330">
        <v>60</v>
      </c>
      <c r="G43" s="1247">
        <v>2.8985507246376812E-2</v>
      </c>
      <c r="H43" s="1215">
        <v>53.189845456660045</v>
      </c>
      <c r="I43" s="1215">
        <v>103.67836010456703</v>
      </c>
      <c r="J43" s="1215">
        <v>71.181684405051158</v>
      </c>
      <c r="K43" s="1215">
        <v>57.463833699665273</v>
      </c>
    </row>
    <row r="44" spans="2:11" ht="12.75" customHeight="1">
      <c r="B44" s="963">
        <v>35</v>
      </c>
      <c r="C44" s="954" t="s">
        <v>354</v>
      </c>
      <c r="D44" s="577" t="s">
        <v>205</v>
      </c>
      <c r="E44" s="1216">
        <v>42</v>
      </c>
      <c r="F44" s="331">
        <v>45</v>
      </c>
      <c r="G44" s="1249">
        <v>0</v>
      </c>
      <c r="H44" s="1217">
        <v>37.044526805383803</v>
      </c>
      <c r="I44" s="1217">
        <v>68.41063101205927</v>
      </c>
      <c r="J44" s="1217">
        <v>47.84480883824105</v>
      </c>
      <c r="K44" s="1217">
        <v>53.991332970233728</v>
      </c>
    </row>
    <row r="45" spans="2:11" ht="12.75" customHeight="1">
      <c r="B45" s="962">
        <v>36</v>
      </c>
      <c r="C45" s="953" t="s">
        <v>354</v>
      </c>
      <c r="D45" s="959" t="s">
        <v>207</v>
      </c>
      <c r="E45" s="1214">
        <v>23</v>
      </c>
      <c r="F45" s="330">
        <v>19</v>
      </c>
      <c r="G45" s="1247">
        <v>0.35294117647058826</v>
      </c>
      <c r="H45" s="1215">
        <v>72.598321861867731</v>
      </c>
      <c r="I45" s="1215">
        <v>86.757858816044418</v>
      </c>
      <c r="J45" s="1215">
        <v>84.894147609699161</v>
      </c>
      <c r="K45" s="1215">
        <v>90.897693079237712</v>
      </c>
    </row>
    <row r="46" spans="2:11" ht="12.75" customHeight="1">
      <c r="B46" s="963">
        <v>37</v>
      </c>
      <c r="C46" s="954" t="s">
        <v>354</v>
      </c>
      <c r="D46" s="577" t="s">
        <v>209</v>
      </c>
      <c r="E46" s="1216">
        <v>39</v>
      </c>
      <c r="F46" s="331">
        <v>36</v>
      </c>
      <c r="G46" s="1249">
        <v>0.5</v>
      </c>
      <c r="H46" s="1217">
        <v>49.098825204930691</v>
      </c>
      <c r="I46" s="1217">
        <v>101.14480939822585</v>
      </c>
      <c r="J46" s="1217">
        <v>51.885160843998619</v>
      </c>
      <c r="K46" s="1217">
        <v>59.32580460622497</v>
      </c>
    </row>
    <row r="47" spans="2:11" ht="12.75" customHeight="1">
      <c r="B47" s="962">
        <v>38</v>
      </c>
      <c r="C47" s="953" t="s">
        <v>354</v>
      </c>
      <c r="D47" s="959" t="s">
        <v>211</v>
      </c>
      <c r="E47" s="1214">
        <v>52</v>
      </c>
      <c r="F47" s="330">
        <v>57</v>
      </c>
      <c r="G47" s="1247">
        <v>-0.33333333333333331</v>
      </c>
      <c r="H47" s="1215">
        <v>42.629222716912722</v>
      </c>
      <c r="I47" s="1215">
        <v>90.502555366269164</v>
      </c>
      <c r="J47" s="1215">
        <v>57.154521330883853</v>
      </c>
      <c r="K47" s="1215">
        <v>53.574523738241183</v>
      </c>
    </row>
    <row r="48" spans="2:11" ht="12.75" customHeight="1">
      <c r="B48" s="963">
        <v>39</v>
      </c>
      <c r="C48" s="954" t="s">
        <v>354</v>
      </c>
      <c r="D48" s="577" t="s">
        <v>213</v>
      </c>
      <c r="E48" s="1216">
        <v>31</v>
      </c>
      <c r="F48" s="331">
        <v>28</v>
      </c>
      <c r="G48" s="1249">
        <v>1.0666666666666667</v>
      </c>
      <c r="H48" s="1217">
        <v>82.269074201272062</v>
      </c>
      <c r="I48" s="1217">
        <v>157.71626843308886</v>
      </c>
      <c r="J48" s="1217">
        <v>112.70326839478345</v>
      </c>
      <c r="K48" s="1217">
        <v>96.586748921188331</v>
      </c>
    </row>
    <row r="49" spans="2:11" ht="12.75" customHeight="1">
      <c r="B49" s="962">
        <v>40</v>
      </c>
      <c r="C49" s="953" t="s">
        <v>354</v>
      </c>
      <c r="D49" s="959" t="s">
        <v>215</v>
      </c>
      <c r="E49" s="1214">
        <v>29</v>
      </c>
      <c r="F49" s="330">
        <v>32</v>
      </c>
      <c r="G49" s="1247">
        <v>3.5714285714285712E-2</v>
      </c>
      <c r="H49" s="1215">
        <v>64.01365624666596</v>
      </c>
      <c r="I49" s="1215">
        <v>208.2140440372703</v>
      </c>
      <c r="J49" s="1215">
        <v>94.117647058823536</v>
      </c>
      <c r="K49" s="1215">
        <v>57.347919400106008</v>
      </c>
    </row>
    <row r="50" spans="2:11" ht="12.75" customHeight="1">
      <c r="B50" s="963">
        <v>41</v>
      </c>
      <c r="C50" s="954" t="s">
        <v>354</v>
      </c>
      <c r="D50" s="577" t="s">
        <v>217</v>
      </c>
      <c r="E50" s="1216">
        <v>17</v>
      </c>
      <c r="F50" s="331">
        <v>25</v>
      </c>
      <c r="G50" s="1249">
        <v>-0.45161290322580644</v>
      </c>
      <c r="H50" s="1217">
        <v>70.279866651592144</v>
      </c>
      <c r="I50" s="1217">
        <v>147.28082771825177</v>
      </c>
      <c r="J50" s="1217">
        <v>84.221437595154029</v>
      </c>
      <c r="K50" s="1217">
        <v>71.792496526169529</v>
      </c>
    </row>
    <row r="51" spans="2:11" ht="12.75" customHeight="1">
      <c r="B51" s="962">
        <v>42</v>
      </c>
      <c r="C51" s="953" t="s">
        <v>354</v>
      </c>
      <c r="D51" s="959" t="s">
        <v>219</v>
      </c>
      <c r="E51" s="1214">
        <v>31</v>
      </c>
      <c r="F51" s="330">
        <v>42</v>
      </c>
      <c r="G51" s="1247">
        <v>0.29166666666666669</v>
      </c>
      <c r="H51" s="1215">
        <v>39.587001491627866</v>
      </c>
      <c r="I51" s="1215">
        <v>94.077212304045005</v>
      </c>
      <c r="J51" s="1215">
        <v>74.503619634187231</v>
      </c>
      <c r="K51" s="1215">
        <v>57.724542921527927</v>
      </c>
    </row>
    <row r="52" spans="2:11" ht="12.75" customHeight="1">
      <c r="B52" s="963">
        <v>43</v>
      </c>
      <c r="C52" s="954" t="s">
        <v>354</v>
      </c>
      <c r="D52" s="577" t="s">
        <v>221</v>
      </c>
      <c r="E52" s="1216">
        <v>18</v>
      </c>
      <c r="F52" s="331">
        <v>31</v>
      </c>
      <c r="G52" s="1249">
        <v>0.2</v>
      </c>
      <c r="H52" s="1217">
        <v>80.1808033059162</v>
      </c>
      <c r="I52" s="1217">
        <v>252.00977797938558</v>
      </c>
      <c r="J52" s="1217">
        <v>68.647641463175447</v>
      </c>
      <c r="K52" s="1217">
        <v>107.22602911856853</v>
      </c>
    </row>
    <row r="53" spans="2:11" ht="12.75" customHeight="1">
      <c r="B53" s="962">
        <v>44</v>
      </c>
      <c r="C53" s="953" t="s">
        <v>354</v>
      </c>
      <c r="D53" s="959" t="s">
        <v>223</v>
      </c>
      <c r="E53" s="1214">
        <v>56</v>
      </c>
      <c r="F53" s="330">
        <v>63</v>
      </c>
      <c r="G53" s="1247">
        <v>-0.21126760563380281</v>
      </c>
      <c r="H53" s="1215">
        <v>40.567515360580735</v>
      </c>
      <c r="I53" s="1215">
        <v>92.99326728744839</v>
      </c>
      <c r="J53" s="1215">
        <v>56.326206043470577</v>
      </c>
      <c r="K53" s="1215">
        <v>46.550244736174754</v>
      </c>
    </row>
    <row r="54" spans="2:11" ht="12.75" customHeight="1">
      <c r="B54" s="963">
        <v>45</v>
      </c>
      <c r="C54" s="954" t="s">
        <v>354</v>
      </c>
      <c r="D54" s="577" t="s">
        <v>225</v>
      </c>
      <c r="E54" s="1216">
        <v>27</v>
      </c>
      <c r="F54" s="331">
        <v>31</v>
      </c>
      <c r="G54" s="1249">
        <v>-0.22857142857142856</v>
      </c>
      <c r="H54" s="1217">
        <v>47.106100676205166</v>
      </c>
      <c r="I54" s="1217">
        <v>112.76221620040664</v>
      </c>
      <c r="J54" s="1217">
        <v>63.930954569065406</v>
      </c>
      <c r="K54" s="1217">
        <v>32.837801782818985</v>
      </c>
    </row>
    <row r="55" spans="2:11" ht="12.75" customHeight="1">
      <c r="B55" s="962">
        <v>46</v>
      </c>
      <c r="C55" s="953" t="s">
        <v>354</v>
      </c>
      <c r="D55" s="959" t="s">
        <v>227</v>
      </c>
      <c r="E55" s="1214">
        <v>13</v>
      </c>
      <c r="F55" s="330">
        <v>8</v>
      </c>
      <c r="G55" s="1247">
        <v>-0.1875</v>
      </c>
      <c r="H55" s="1215">
        <v>71.789554050127336</v>
      </c>
      <c r="I55" s="1215">
        <v>163.79681005712413</v>
      </c>
      <c r="J55" s="1215">
        <v>69.545865498296124</v>
      </c>
      <c r="K55" s="1215">
        <v>71.791374266381894</v>
      </c>
    </row>
    <row r="56" spans="2:11" ht="12.75" customHeight="1">
      <c r="B56" s="963">
        <v>47</v>
      </c>
      <c r="C56" s="954" t="s">
        <v>354</v>
      </c>
      <c r="D56" s="577" t="s">
        <v>229</v>
      </c>
      <c r="E56" s="1216">
        <v>32</v>
      </c>
      <c r="F56" s="331">
        <v>28</v>
      </c>
      <c r="G56" s="1249">
        <v>0.39130434782608697</v>
      </c>
      <c r="H56" s="1217">
        <v>79.904356906127518</v>
      </c>
      <c r="I56" s="1217">
        <v>217.85305811230324</v>
      </c>
      <c r="J56" s="1217">
        <v>86.493679308050559</v>
      </c>
      <c r="K56" s="1217">
        <v>102.49364866485668</v>
      </c>
    </row>
    <row r="57" spans="2:11" ht="12.75" customHeight="1">
      <c r="B57" s="962">
        <v>48</v>
      </c>
      <c r="C57" s="953" t="s">
        <v>354</v>
      </c>
      <c r="D57" s="959" t="s">
        <v>231</v>
      </c>
      <c r="E57" s="1214">
        <v>11</v>
      </c>
      <c r="F57" s="330">
        <v>7</v>
      </c>
      <c r="G57" s="1247">
        <v>1.75</v>
      </c>
      <c r="H57" s="1215">
        <v>88.841274610992798</v>
      </c>
      <c r="I57" s="1215">
        <v>190.05625665196897</v>
      </c>
      <c r="J57" s="1215">
        <v>57.224606580829757</v>
      </c>
      <c r="K57" s="1215">
        <v>106.19298160930637</v>
      </c>
    </row>
    <row r="58" spans="2:11" ht="12.75" customHeight="1">
      <c r="B58" s="963">
        <v>49</v>
      </c>
      <c r="C58" s="954" t="s">
        <v>354</v>
      </c>
      <c r="D58" s="577" t="s">
        <v>233</v>
      </c>
      <c r="E58" s="1216">
        <v>36</v>
      </c>
      <c r="F58" s="331">
        <v>36</v>
      </c>
      <c r="G58" s="1249">
        <v>0.125</v>
      </c>
      <c r="H58" s="1217">
        <v>38.270233580806156</v>
      </c>
      <c r="I58" s="1217">
        <v>94.106512439536559</v>
      </c>
      <c r="J58" s="1217">
        <v>57.45411957086192</v>
      </c>
      <c r="K58" s="1217">
        <v>41.890033002553025</v>
      </c>
    </row>
    <row r="59" spans="2:11" ht="12.75" customHeight="1">
      <c r="B59" s="962">
        <v>50</v>
      </c>
      <c r="C59" s="953" t="s">
        <v>354</v>
      </c>
      <c r="D59" s="959" t="s">
        <v>235</v>
      </c>
      <c r="E59" s="1214">
        <v>30</v>
      </c>
      <c r="F59" s="330">
        <v>32</v>
      </c>
      <c r="G59" s="1247">
        <v>-0.1891891891891892</v>
      </c>
      <c r="H59" s="1215">
        <v>61.07339525609369</v>
      </c>
      <c r="I59" s="1215">
        <v>134.17170318779768</v>
      </c>
      <c r="J59" s="1215">
        <v>78.392540330899038</v>
      </c>
      <c r="K59" s="1215">
        <v>64.71793765505339</v>
      </c>
    </row>
    <row r="60" spans="2:11" ht="12.75" customHeight="1">
      <c r="B60" s="963">
        <v>51</v>
      </c>
      <c r="C60" s="954" t="s">
        <v>354</v>
      </c>
      <c r="D60" s="577" t="s">
        <v>237</v>
      </c>
      <c r="E60" s="1216">
        <v>40</v>
      </c>
      <c r="F60" s="331">
        <v>35</v>
      </c>
      <c r="G60" s="1249">
        <v>2.564102564102564E-2</v>
      </c>
      <c r="H60" s="1217">
        <v>59.245909548879652</v>
      </c>
      <c r="I60" s="1217">
        <v>97.258099654539237</v>
      </c>
      <c r="J60" s="1217">
        <v>56.907525271433919</v>
      </c>
      <c r="K60" s="1217">
        <v>63.903673620395359</v>
      </c>
    </row>
    <row r="61" spans="2:11" ht="12.75" customHeight="1">
      <c r="B61" s="962">
        <v>52</v>
      </c>
      <c r="C61" s="953" t="s">
        <v>354</v>
      </c>
      <c r="D61" s="959" t="s">
        <v>239</v>
      </c>
      <c r="E61" s="1214">
        <v>18</v>
      </c>
      <c r="F61" s="330">
        <v>15</v>
      </c>
      <c r="G61" s="1247">
        <v>0.5</v>
      </c>
      <c r="H61" s="1215">
        <v>89.953602878515298</v>
      </c>
      <c r="I61" s="1215">
        <v>208.58738206790323</v>
      </c>
      <c r="J61" s="1215">
        <v>85.62691131498471</v>
      </c>
      <c r="K61" s="1215">
        <v>93.202849344251376</v>
      </c>
    </row>
    <row r="62" spans="2:11" ht="12.75" customHeight="1">
      <c r="B62" s="963">
        <v>53</v>
      </c>
      <c r="C62" s="954" t="s">
        <v>354</v>
      </c>
      <c r="D62" s="577" t="s">
        <v>241</v>
      </c>
      <c r="E62" s="1216">
        <v>19</v>
      </c>
      <c r="F62" s="331">
        <v>18</v>
      </c>
      <c r="G62" s="1249">
        <v>1.375</v>
      </c>
      <c r="H62" s="1217">
        <v>51.770010091875385</v>
      </c>
      <c r="I62" s="1217">
        <v>93.380985933427837</v>
      </c>
      <c r="J62" s="1217">
        <v>99.707524594522738</v>
      </c>
      <c r="K62" s="1217">
        <v>84.866829799572841</v>
      </c>
    </row>
    <row r="63" spans="2:11" ht="12.75" customHeight="1">
      <c r="B63" s="962">
        <v>54</v>
      </c>
      <c r="C63" s="953" t="s">
        <v>354</v>
      </c>
      <c r="D63" s="959" t="s">
        <v>243</v>
      </c>
      <c r="E63" s="1214">
        <v>33</v>
      </c>
      <c r="F63" s="330">
        <v>36</v>
      </c>
      <c r="G63" s="1247">
        <v>0.13793103448275862</v>
      </c>
      <c r="H63" s="1215">
        <v>42.674078096298437</v>
      </c>
      <c r="I63" s="1215">
        <v>60.219197880284234</v>
      </c>
      <c r="J63" s="1215">
        <v>35.99469078310949</v>
      </c>
      <c r="K63" s="1215">
        <v>58.287409919457396</v>
      </c>
    </row>
    <row r="64" spans="2:11" ht="12.75" customHeight="1">
      <c r="B64" s="963">
        <v>55</v>
      </c>
      <c r="C64" s="967" t="s">
        <v>354</v>
      </c>
      <c r="D64" s="577" t="s">
        <v>245</v>
      </c>
      <c r="E64" s="1216">
        <v>11</v>
      </c>
      <c r="F64" s="331">
        <v>14</v>
      </c>
      <c r="G64" s="1249">
        <v>-0.35294117647058826</v>
      </c>
      <c r="H64" s="1217">
        <v>70.152777159146581</v>
      </c>
      <c r="I64" s="1217">
        <v>186.37881494136832</v>
      </c>
      <c r="J64" s="1217">
        <v>89.39546318024361</v>
      </c>
      <c r="K64" s="1217">
        <v>70.557625735893993</v>
      </c>
    </row>
  </sheetData>
  <mergeCells count="5">
    <mergeCell ref="E5:K5"/>
    <mergeCell ref="E6:E7"/>
    <mergeCell ref="F6:F7"/>
    <mergeCell ref="G6:G7"/>
    <mergeCell ref="H6:K6"/>
  </mergeCells>
  <printOptions horizontalCentered="1"/>
  <pageMargins left="0.47244094488188981" right="0.47244094488188981" top="0.59055118110236227" bottom="0.39370078740157483" header="0.51181102362204722" footer="0.31496062992125984"/>
  <pageSetup paperSize="9" scale="84" firstPageNumber="0" orientation="portrait" r:id="rId1"/>
  <headerFooter>
    <oddFooter>&amp;C&amp;F&amp;R&amp;A</oddFooter>
  </headerFooter>
  <rowBreaks count="1" manualBreakCount="1">
    <brk id="5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IR66"/>
  <sheetViews>
    <sheetView showGridLines="0" zoomScaleNormal="100" workbookViewId="0">
      <pane xSplit="1" ySplit="6" topLeftCell="B22" activePane="bottomRight" state="frozen"/>
      <selection activeCell="P6" sqref="P6"/>
      <selection pane="topRight" activeCell="P6" sqref="P6"/>
      <selection pane="bottomLeft" activeCell="P6" sqref="P6"/>
      <selection pane="bottomRight"/>
    </sheetView>
  </sheetViews>
  <sheetFormatPr baseColWidth="10" defaultColWidth="12.7109375" defaultRowHeight="12.75"/>
  <cols>
    <col min="1" max="1" width="1.7109375" style="2" customWidth="1"/>
    <col min="2" max="2" width="4.140625" style="971" customWidth="1"/>
    <col min="3" max="3" width="1.7109375" style="966" customWidth="1"/>
    <col min="4" max="4" width="24.28515625" style="2" customWidth="1"/>
    <col min="5" max="5" width="6.7109375" style="323" bestFit="1" customWidth="1"/>
    <col min="6" max="6" width="14" style="323" bestFit="1" customWidth="1"/>
    <col min="7" max="7" width="11.5703125" style="323" bestFit="1" customWidth="1"/>
    <col min="8" max="8" width="14.28515625" style="323" bestFit="1" customWidth="1"/>
    <col min="9" max="16384" width="12.7109375" style="2"/>
  </cols>
  <sheetData>
    <row r="1" spans="1:252" s="858" customFormat="1" ht="20.100000000000001" customHeight="1">
      <c r="B1" s="977" t="s">
        <v>795</v>
      </c>
      <c r="C1" s="949"/>
      <c r="D1" s="856"/>
      <c r="E1" s="857"/>
      <c r="F1" s="857"/>
      <c r="G1" s="857"/>
      <c r="H1" s="857"/>
      <c r="I1" s="2"/>
    </row>
    <row r="2" spans="1:252" s="4" customFormat="1" ht="20.100000000000001" customHeight="1">
      <c r="B2" s="976"/>
      <c r="C2" s="950"/>
      <c r="D2" s="315"/>
      <c r="E2" s="26"/>
      <c r="F2" s="26"/>
      <c r="G2" s="26"/>
      <c r="H2" s="26"/>
      <c r="I2" s="2"/>
    </row>
    <row r="3" spans="1:252" ht="20.100000000000001" customHeight="1">
      <c r="A3" s="83"/>
      <c r="B3" s="1104" t="s">
        <v>1009</v>
      </c>
      <c r="C3" s="972"/>
      <c r="D3" s="154"/>
      <c r="E3" s="325"/>
      <c r="F3" s="325"/>
      <c r="G3" s="326"/>
      <c r="H3" s="325"/>
      <c r="J3" s="325"/>
    </row>
    <row r="4" spans="1:252" ht="20.100000000000001" customHeight="1">
      <c r="A4" s="175"/>
      <c r="B4" s="969" t="s">
        <v>44</v>
      </c>
      <c r="C4" s="973"/>
      <c r="D4" s="327"/>
      <c r="E4" s="328"/>
      <c r="F4" s="328"/>
      <c r="G4" s="329"/>
      <c r="H4" s="329"/>
      <c r="J4" s="329"/>
    </row>
    <row r="5" spans="1:252" s="1221" customFormat="1" ht="19.5" customHeight="1">
      <c r="A5" s="1218"/>
      <c r="B5" s="1219"/>
      <c r="C5" s="1219"/>
      <c r="D5" s="1220"/>
      <c r="E5" s="2131" t="s">
        <v>1010</v>
      </c>
      <c r="F5" s="2132"/>
      <c r="G5" s="2132"/>
      <c r="H5" s="2132"/>
      <c r="I5" s="2"/>
      <c r="J5" s="1218"/>
      <c r="K5" s="1218"/>
      <c r="L5" s="1218"/>
      <c r="M5" s="1218"/>
      <c r="N5" s="1218"/>
      <c r="O5" s="1218"/>
      <c r="P5" s="1218"/>
      <c r="Q5" s="1218"/>
      <c r="R5" s="1218"/>
      <c r="S5" s="1218"/>
      <c r="T5" s="1218"/>
      <c r="U5" s="1218"/>
      <c r="V5" s="1218"/>
      <c r="W5" s="1218"/>
      <c r="X5" s="1218"/>
      <c r="Y5" s="1218"/>
      <c r="Z5" s="1218"/>
      <c r="AA5" s="1218"/>
      <c r="AB5" s="1218"/>
      <c r="AC5" s="1218"/>
      <c r="AD5" s="1218"/>
      <c r="AE5" s="1218"/>
      <c r="AF5" s="1218"/>
      <c r="AG5" s="1218"/>
      <c r="AH5" s="1218"/>
      <c r="AI5" s="1218"/>
      <c r="AJ5" s="1218"/>
      <c r="AK5" s="1218"/>
      <c r="AL5" s="1218"/>
      <c r="AM5" s="1218"/>
      <c r="AN5" s="1218"/>
      <c r="AO5" s="1218"/>
      <c r="AP5" s="1218"/>
      <c r="AQ5" s="1218"/>
      <c r="AR5" s="1218"/>
      <c r="AS5" s="1218"/>
      <c r="AT5" s="1218"/>
      <c r="AU5" s="1218"/>
      <c r="AV5" s="1218"/>
      <c r="AW5" s="1218"/>
      <c r="AX5" s="1218"/>
      <c r="AY5" s="1218"/>
      <c r="AZ5" s="1218"/>
      <c r="BA5" s="1218"/>
      <c r="BB5" s="1218"/>
      <c r="BC5" s="1218"/>
      <c r="BD5" s="1218"/>
      <c r="BE5" s="1218"/>
      <c r="BF5" s="1218"/>
      <c r="BG5" s="1218"/>
      <c r="BH5" s="1218"/>
      <c r="BI5" s="1218"/>
      <c r="BJ5" s="1218"/>
      <c r="BK5" s="1218"/>
      <c r="BL5" s="1218"/>
      <c r="BM5" s="1218"/>
      <c r="BN5" s="1218"/>
      <c r="BO5" s="1218"/>
      <c r="BP5" s="1218"/>
      <c r="BQ5" s="1218"/>
      <c r="BR5" s="1218"/>
      <c r="BS5" s="1218"/>
      <c r="BT5" s="1218"/>
      <c r="BU5" s="1218"/>
      <c r="BV5" s="1218"/>
      <c r="BW5" s="1218"/>
      <c r="BX5" s="1218"/>
      <c r="BY5" s="1218"/>
      <c r="BZ5" s="1218"/>
      <c r="CA5" s="1218"/>
      <c r="CB5" s="1218"/>
      <c r="CC5" s="1218"/>
      <c r="CD5" s="1218"/>
      <c r="CE5" s="1218"/>
      <c r="CF5" s="1218"/>
      <c r="CG5" s="1218"/>
      <c r="CH5" s="1218"/>
      <c r="CI5" s="1218"/>
      <c r="CJ5" s="1218"/>
      <c r="CK5" s="1218"/>
      <c r="CL5" s="1218"/>
      <c r="CM5" s="1218"/>
      <c r="CN5" s="1218"/>
      <c r="CO5" s="1218"/>
      <c r="CP5" s="1218"/>
      <c r="CQ5" s="1218"/>
      <c r="CR5" s="1218"/>
      <c r="CS5" s="1218"/>
      <c r="CT5" s="1218"/>
      <c r="CU5" s="1218"/>
      <c r="CV5" s="1218"/>
      <c r="CW5" s="1218"/>
      <c r="CX5" s="1218"/>
      <c r="CY5" s="1218"/>
      <c r="CZ5" s="1218"/>
      <c r="DA5" s="1218"/>
      <c r="DB5" s="1218"/>
      <c r="DC5" s="1218"/>
      <c r="DD5" s="1218"/>
      <c r="DE5" s="1218"/>
      <c r="DF5" s="1218"/>
      <c r="DG5" s="1218"/>
      <c r="DH5" s="1218"/>
      <c r="DI5" s="1218"/>
      <c r="DJ5" s="1218"/>
      <c r="DK5" s="1218"/>
      <c r="DL5" s="1218"/>
      <c r="DM5" s="1218"/>
      <c r="DN5" s="1218"/>
      <c r="DO5" s="1218"/>
      <c r="DP5" s="1218"/>
      <c r="DQ5" s="1218"/>
      <c r="DR5" s="1218"/>
      <c r="DS5" s="1218"/>
      <c r="DT5" s="1218"/>
      <c r="DU5" s="1218"/>
      <c r="DV5" s="1218"/>
      <c r="DW5" s="1218"/>
      <c r="DX5" s="1218"/>
      <c r="DY5" s="1218"/>
      <c r="DZ5" s="1218"/>
      <c r="EA5" s="1218"/>
      <c r="EB5" s="1218"/>
      <c r="EC5" s="1218"/>
      <c r="ED5" s="1218"/>
      <c r="EE5" s="1218"/>
      <c r="EF5" s="1218"/>
      <c r="EG5" s="1218"/>
      <c r="EH5" s="1218"/>
      <c r="EI5" s="1218"/>
      <c r="EJ5" s="1218"/>
      <c r="EK5" s="1218"/>
      <c r="EL5" s="1218"/>
      <c r="EM5" s="1218"/>
      <c r="EN5" s="1218"/>
      <c r="EO5" s="1218"/>
      <c r="EP5" s="1218"/>
      <c r="EQ5" s="1218"/>
      <c r="ER5" s="1218"/>
      <c r="ES5" s="1218"/>
      <c r="ET5" s="1218"/>
      <c r="EU5" s="1218"/>
      <c r="EV5" s="1218"/>
      <c r="EW5" s="1218"/>
      <c r="EX5" s="1218"/>
      <c r="EY5" s="1218"/>
      <c r="EZ5" s="1218"/>
      <c r="FA5" s="1218"/>
      <c r="FB5" s="1218"/>
      <c r="FC5" s="1218"/>
      <c r="FD5" s="1218"/>
      <c r="FE5" s="1218"/>
      <c r="FF5" s="1218"/>
      <c r="FG5" s="1218"/>
      <c r="FH5" s="1218"/>
      <c r="FI5" s="1218"/>
      <c r="FJ5" s="1218"/>
      <c r="FK5" s="1218"/>
      <c r="FL5" s="1218"/>
      <c r="FM5" s="1218"/>
      <c r="FN5" s="1218"/>
      <c r="FO5" s="1218"/>
      <c r="FP5" s="1218"/>
      <c r="FQ5" s="1218"/>
      <c r="FR5" s="1218"/>
      <c r="FS5" s="1218"/>
      <c r="FT5" s="1218"/>
      <c r="FU5" s="1218"/>
      <c r="FV5" s="1218"/>
      <c r="FW5" s="1218"/>
      <c r="FX5" s="1218"/>
      <c r="FY5" s="1218"/>
      <c r="FZ5" s="1218"/>
      <c r="GA5" s="1218"/>
      <c r="GB5" s="1218"/>
      <c r="GC5" s="1218"/>
      <c r="GD5" s="1218"/>
      <c r="GE5" s="1218"/>
      <c r="GF5" s="1218"/>
      <c r="GG5" s="1218"/>
      <c r="GH5" s="1218"/>
      <c r="GI5" s="1218"/>
      <c r="GJ5" s="1218"/>
      <c r="GK5" s="1218"/>
      <c r="GL5" s="1218"/>
      <c r="GM5" s="1218"/>
      <c r="GN5" s="1218"/>
      <c r="GO5" s="1218"/>
      <c r="GP5" s="1218"/>
      <c r="GQ5" s="1218"/>
      <c r="GR5" s="1218"/>
      <c r="GS5" s="1218"/>
      <c r="GT5" s="1218"/>
      <c r="GU5" s="1218"/>
      <c r="GV5" s="1218"/>
      <c r="GW5" s="1218"/>
      <c r="GX5" s="1218"/>
      <c r="GY5" s="1218"/>
      <c r="GZ5" s="1218"/>
      <c r="HA5" s="1218"/>
      <c r="HB5" s="1218"/>
      <c r="HC5" s="1218"/>
      <c r="HD5" s="1218"/>
      <c r="HE5" s="1218"/>
      <c r="HF5" s="1218"/>
      <c r="HG5" s="1218"/>
      <c r="HH5" s="1218"/>
      <c r="HI5" s="1218"/>
      <c r="HJ5" s="1218"/>
      <c r="HK5" s="1218"/>
      <c r="HL5" s="1218"/>
      <c r="HM5" s="1218"/>
      <c r="HN5" s="1218"/>
      <c r="HO5" s="1218"/>
      <c r="HP5" s="1218"/>
      <c r="HQ5" s="1218"/>
      <c r="HR5" s="1218"/>
      <c r="HS5" s="1218"/>
      <c r="HT5" s="1218"/>
      <c r="HU5" s="1218"/>
      <c r="HV5" s="1218"/>
      <c r="HW5" s="1218"/>
      <c r="HX5" s="1218"/>
      <c r="HY5" s="1218"/>
      <c r="HZ5" s="1218"/>
      <c r="IA5" s="1218"/>
      <c r="IB5" s="1218"/>
      <c r="IC5" s="1218"/>
      <c r="ID5" s="1218"/>
      <c r="IE5" s="1218"/>
      <c r="IF5" s="1218"/>
      <c r="IG5" s="1218"/>
      <c r="IH5" s="1218"/>
      <c r="II5" s="1218"/>
      <c r="IJ5" s="1218"/>
      <c r="IK5" s="1218"/>
      <c r="IL5" s="1218"/>
      <c r="IM5" s="1218"/>
      <c r="IN5" s="1218"/>
      <c r="IO5" s="1218"/>
      <c r="IP5" s="1218"/>
      <c r="IQ5" s="1218"/>
      <c r="IR5" s="1218"/>
    </row>
    <row r="6" spans="1:252" s="1222" customFormat="1" ht="57.75" customHeight="1">
      <c r="B6" s="1219"/>
      <c r="C6" s="1219"/>
      <c r="D6" s="1223"/>
      <c r="E6" s="2085" t="s">
        <v>355</v>
      </c>
      <c r="F6" s="2085" t="s">
        <v>956</v>
      </c>
      <c r="G6" s="2085" t="s">
        <v>356</v>
      </c>
      <c r="H6" s="2085" t="s">
        <v>801</v>
      </c>
      <c r="I6" s="2"/>
    </row>
    <row r="7" spans="1:252" s="316" customFormat="1" ht="5.0999999999999996" customHeight="1">
      <c r="B7" s="961"/>
      <c r="E7" s="317"/>
      <c r="I7" s="2"/>
    </row>
    <row r="8" spans="1:252" ht="12.75" customHeight="1">
      <c r="B8" s="962">
        <v>1</v>
      </c>
      <c r="C8" s="318" t="s">
        <v>354</v>
      </c>
      <c r="D8" s="319" t="s">
        <v>135</v>
      </c>
      <c r="E8" s="1224">
        <v>0.19191919191919191</v>
      </c>
      <c r="F8" s="1225">
        <v>0.14141414141414141</v>
      </c>
      <c r="G8" s="1225">
        <v>0.27500000000000002</v>
      </c>
      <c r="H8" s="1225">
        <v>0.37012987012987014</v>
      </c>
    </row>
    <row r="9" spans="1:252" ht="12.75" customHeight="1">
      <c r="B9" s="963">
        <v>2</v>
      </c>
      <c r="C9" s="320" t="s">
        <v>354</v>
      </c>
      <c r="D9" s="2" t="s">
        <v>137</v>
      </c>
      <c r="E9" s="1226">
        <v>0.15527950310559005</v>
      </c>
      <c r="F9" s="1227">
        <v>0.11180124223602483</v>
      </c>
      <c r="G9" s="1227">
        <v>0.27272727272727271</v>
      </c>
      <c r="H9" s="1227">
        <v>0.35199999999999998</v>
      </c>
    </row>
    <row r="10" spans="1:252" ht="12.75" customHeight="1">
      <c r="B10" s="962">
        <v>3</v>
      </c>
      <c r="C10" s="318" t="s">
        <v>354</v>
      </c>
      <c r="D10" s="319" t="s">
        <v>139</v>
      </c>
      <c r="E10" s="1228">
        <v>0.14285714285714285</v>
      </c>
      <c r="F10" s="1225">
        <v>0.14285714285714285</v>
      </c>
      <c r="G10" s="1225">
        <v>0.24210526315789474</v>
      </c>
      <c r="H10" s="1225">
        <v>0.35555555555555557</v>
      </c>
    </row>
    <row r="11" spans="1:252" ht="12.75" customHeight="1">
      <c r="B11" s="963">
        <v>4</v>
      </c>
      <c r="C11" s="320" t="s">
        <v>354</v>
      </c>
      <c r="D11" s="2" t="s">
        <v>141</v>
      </c>
      <c r="E11" s="1226">
        <v>0.38750000000000001</v>
      </c>
      <c r="F11" s="1227">
        <v>0.17499999999999999</v>
      </c>
      <c r="G11" s="1227">
        <v>0.18867924528301888</v>
      </c>
      <c r="H11" s="1227">
        <v>0.32692307692307693</v>
      </c>
    </row>
    <row r="12" spans="1:252" ht="12.75" customHeight="1">
      <c r="B12" s="962">
        <v>5</v>
      </c>
      <c r="C12" s="318" t="s">
        <v>354</v>
      </c>
      <c r="D12" s="319" t="s">
        <v>143</v>
      </c>
      <c r="E12" s="1228">
        <v>0.26984126984126983</v>
      </c>
      <c r="F12" s="1225">
        <v>0.31746031746031744</v>
      </c>
      <c r="G12" s="1225">
        <v>0.22807017543859648</v>
      </c>
      <c r="H12" s="1225">
        <v>0.32727272727272727</v>
      </c>
    </row>
    <row r="13" spans="1:252" ht="12.75" customHeight="1">
      <c r="B13" s="963">
        <v>6</v>
      </c>
      <c r="C13" s="320" t="s">
        <v>354</v>
      </c>
      <c r="D13" s="2" t="s">
        <v>145</v>
      </c>
      <c r="E13" s="1226">
        <v>0.50193050193050193</v>
      </c>
      <c r="F13" s="1227">
        <v>0.16602316602316602</v>
      </c>
      <c r="G13" s="1227">
        <v>0.28260869565217389</v>
      </c>
      <c r="H13" s="1227">
        <v>0.44827586206896552</v>
      </c>
    </row>
    <row r="14" spans="1:252" ht="12.75" customHeight="1">
      <c r="B14" s="962">
        <v>7</v>
      </c>
      <c r="C14" s="318" t="s">
        <v>354</v>
      </c>
      <c r="D14" s="319" t="s">
        <v>147</v>
      </c>
      <c r="E14" s="1228">
        <v>0.30434782608695654</v>
      </c>
      <c r="F14" s="1225">
        <v>0.16521739130434782</v>
      </c>
      <c r="G14" s="1225">
        <v>0.50549450549450547</v>
      </c>
      <c r="H14" s="1225">
        <v>0.58139534883720934</v>
      </c>
    </row>
    <row r="15" spans="1:252" ht="12.75" customHeight="1">
      <c r="B15" s="963">
        <v>8</v>
      </c>
      <c r="C15" s="320" t="s">
        <v>354</v>
      </c>
      <c r="D15" s="2" t="s">
        <v>149</v>
      </c>
      <c r="E15" s="1226">
        <v>0.16867469879518071</v>
      </c>
      <c r="F15" s="1227">
        <v>0.22891566265060237</v>
      </c>
      <c r="G15" s="1227">
        <v>0.22222222222222221</v>
      </c>
      <c r="H15" s="1227">
        <v>0.36</v>
      </c>
    </row>
    <row r="16" spans="1:252" ht="12.75" customHeight="1">
      <c r="B16" s="962">
        <v>9</v>
      </c>
      <c r="C16" s="318" t="s">
        <v>354</v>
      </c>
      <c r="D16" s="319" t="s">
        <v>151</v>
      </c>
      <c r="E16" s="1228">
        <v>0.16949152542372881</v>
      </c>
      <c r="F16" s="1225">
        <v>0.11864406779661016</v>
      </c>
      <c r="G16" s="1225">
        <v>0.21739130434782608</v>
      </c>
      <c r="H16" s="1225">
        <v>0.37777777777777777</v>
      </c>
    </row>
    <row r="17" spans="2:8" ht="12.75" customHeight="1">
      <c r="B17" s="963">
        <v>10</v>
      </c>
      <c r="C17" s="320" t="s">
        <v>354</v>
      </c>
      <c r="D17" s="2" t="s">
        <v>153</v>
      </c>
      <c r="E17" s="1226">
        <v>0.16101694915254236</v>
      </c>
      <c r="F17" s="1227">
        <v>0.16949152542372881</v>
      </c>
      <c r="G17" s="1227">
        <v>0.4942528735632184</v>
      </c>
      <c r="H17" s="1227">
        <v>0.65476190476190477</v>
      </c>
    </row>
    <row r="18" spans="2:8" ht="12.75" customHeight="1">
      <c r="B18" s="962">
        <v>11</v>
      </c>
      <c r="C18" s="318" t="s">
        <v>354</v>
      </c>
      <c r="D18" s="319" t="s">
        <v>155</v>
      </c>
      <c r="E18" s="1228">
        <v>0.17763157894736845</v>
      </c>
      <c r="F18" s="1225">
        <v>0.17105263157894737</v>
      </c>
      <c r="G18" s="1225">
        <v>0.37795275590551181</v>
      </c>
      <c r="H18" s="1225">
        <v>0.47863247863247865</v>
      </c>
    </row>
    <row r="19" spans="2:8" ht="12.75" customHeight="1">
      <c r="B19" s="963">
        <v>12</v>
      </c>
      <c r="C19" s="320" t="s">
        <v>354</v>
      </c>
      <c r="D19" s="2" t="s">
        <v>157</v>
      </c>
      <c r="E19" s="1226">
        <v>0.22641509433962265</v>
      </c>
      <c r="F19" s="1227">
        <v>0.17924528301886791</v>
      </c>
      <c r="G19" s="1227">
        <v>0.18055555555555555</v>
      </c>
      <c r="H19" s="1227">
        <v>0.27941176470588236</v>
      </c>
    </row>
    <row r="20" spans="2:8" ht="12.75" customHeight="1">
      <c r="B20" s="962">
        <v>13</v>
      </c>
      <c r="C20" s="318" t="s">
        <v>354</v>
      </c>
      <c r="D20" s="319" t="s">
        <v>159</v>
      </c>
      <c r="E20" s="1228">
        <v>0.36788617886178865</v>
      </c>
      <c r="F20" s="1225">
        <v>0.22154471544715446</v>
      </c>
      <c r="G20" s="1225">
        <v>0.29341317365269459</v>
      </c>
      <c r="H20" s="1225">
        <v>0.45098039215686275</v>
      </c>
    </row>
    <row r="21" spans="2:8" ht="12.75" customHeight="1">
      <c r="B21" s="963">
        <v>14</v>
      </c>
      <c r="C21" s="320" t="s">
        <v>354</v>
      </c>
      <c r="D21" s="2" t="s">
        <v>161</v>
      </c>
      <c r="E21" s="1226">
        <v>0.24528301886792453</v>
      </c>
      <c r="F21" s="1227">
        <v>0.15094339622641509</v>
      </c>
      <c r="G21" s="1227">
        <v>0.2857142857142857</v>
      </c>
      <c r="H21" s="1227">
        <v>0.34920634920634919</v>
      </c>
    </row>
    <row r="22" spans="2:8" ht="12.75" customHeight="1">
      <c r="B22" s="962">
        <v>15</v>
      </c>
      <c r="C22" s="318" t="s">
        <v>354</v>
      </c>
      <c r="D22" s="319" t="s">
        <v>163</v>
      </c>
      <c r="E22" s="1228">
        <v>0.19047619047619047</v>
      </c>
      <c r="F22" s="1225">
        <v>9.5238095238095233E-2</v>
      </c>
      <c r="G22" s="1225">
        <v>0.18181818181818182</v>
      </c>
      <c r="H22" s="1225">
        <v>0.18181818181818182</v>
      </c>
    </row>
    <row r="23" spans="2:8" ht="12.75" customHeight="1">
      <c r="B23" s="963">
        <v>16</v>
      </c>
      <c r="C23" s="320" t="s">
        <v>354</v>
      </c>
      <c r="D23" s="2" t="s">
        <v>165</v>
      </c>
      <c r="E23" s="1226">
        <v>0.22340425531914893</v>
      </c>
      <c r="F23" s="1227">
        <v>0.19148936170212766</v>
      </c>
      <c r="G23" s="1227">
        <v>0.39344262295081966</v>
      </c>
      <c r="H23" s="1227">
        <v>0.49090909090909091</v>
      </c>
    </row>
    <row r="24" spans="2:8" ht="12.75" customHeight="1">
      <c r="B24" s="962">
        <v>17</v>
      </c>
      <c r="C24" s="318" t="s">
        <v>354</v>
      </c>
      <c r="D24" s="319" t="s">
        <v>167</v>
      </c>
      <c r="E24" s="1228">
        <v>0.21367521367521369</v>
      </c>
      <c r="F24" s="1225">
        <v>0.18376068376068377</v>
      </c>
      <c r="G24" s="1225">
        <v>0.29411764705882354</v>
      </c>
      <c r="H24" s="1225">
        <v>0.39374999999999999</v>
      </c>
    </row>
    <row r="25" spans="2:8" ht="12.75" customHeight="1">
      <c r="B25" s="963">
        <v>18</v>
      </c>
      <c r="C25" s="320" t="s">
        <v>354</v>
      </c>
      <c r="D25" s="2" t="s">
        <v>169</v>
      </c>
      <c r="E25" s="1226">
        <v>0.21238938053097342</v>
      </c>
      <c r="F25" s="1227">
        <v>0.23008849557522124</v>
      </c>
      <c r="G25" s="1227">
        <v>0.48314606741573035</v>
      </c>
      <c r="H25" s="1227">
        <v>0.55294117647058827</v>
      </c>
    </row>
    <row r="26" spans="2:8" ht="12.75" customHeight="1">
      <c r="B26" s="962">
        <v>19</v>
      </c>
      <c r="C26" s="318" t="s">
        <v>354</v>
      </c>
      <c r="D26" s="319" t="s">
        <v>171</v>
      </c>
      <c r="E26" s="1228">
        <v>0.20289855072463767</v>
      </c>
      <c r="F26" s="1225">
        <v>0.14492753623188406</v>
      </c>
      <c r="G26" s="1225">
        <v>0.29090909090909089</v>
      </c>
      <c r="H26" s="1225">
        <v>0.33333333333333331</v>
      </c>
    </row>
    <row r="27" spans="2:8" ht="12.75" customHeight="1">
      <c r="B27" s="963" t="s">
        <v>172</v>
      </c>
      <c r="C27" s="320" t="s">
        <v>354</v>
      </c>
      <c r="D27" s="2" t="s">
        <v>173</v>
      </c>
      <c r="E27" s="1226">
        <v>0.43333333333333335</v>
      </c>
      <c r="F27" s="1227">
        <v>0.23333333333333331</v>
      </c>
      <c r="G27" s="1227">
        <v>0.51111111111111107</v>
      </c>
      <c r="H27" s="1227">
        <v>0.55813953488372092</v>
      </c>
    </row>
    <row r="28" spans="2:8" ht="12.75" customHeight="1">
      <c r="B28" s="962" t="s">
        <v>174</v>
      </c>
      <c r="C28" s="318" t="s">
        <v>354</v>
      </c>
      <c r="D28" s="319" t="s">
        <v>175</v>
      </c>
      <c r="E28" s="1228">
        <v>0.27906976744186046</v>
      </c>
      <c r="F28" s="1225">
        <v>0.22093023255813954</v>
      </c>
      <c r="G28" s="1225">
        <v>0.33846153846153848</v>
      </c>
      <c r="H28" s="1225">
        <v>0.37704918032786883</v>
      </c>
    </row>
    <row r="29" spans="2:8" ht="12.75" customHeight="1">
      <c r="B29" s="963">
        <v>21</v>
      </c>
      <c r="C29" s="320" t="s">
        <v>354</v>
      </c>
      <c r="D29" s="2" t="s">
        <v>177</v>
      </c>
      <c r="E29" s="1226">
        <v>0.15646258503401361</v>
      </c>
      <c r="F29" s="1227">
        <v>0.17006802721088435</v>
      </c>
      <c r="G29" s="1227">
        <v>0.2878787878787879</v>
      </c>
      <c r="H29" s="1227">
        <v>0.40310077519379844</v>
      </c>
    </row>
    <row r="30" spans="2:8" ht="12.75" customHeight="1">
      <c r="B30" s="962">
        <v>22</v>
      </c>
      <c r="C30" s="318" t="s">
        <v>354</v>
      </c>
      <c r="D30" s="319" t="s">
        <v>179</v>
      </c>
      <c r="E30" s="1228">
        <v>0.12307692307692307</v>
      </c>
      <c r="F30" s="1225">
        <v>0.17435897435897435</v>
      </c>
      <c r="G30" s="1225">
        <v>0.23870967741935484</v>
      </c>
      <c r="H30" s="1225">
        <v>0.33557046979865773</v>
      </c>
    </row>
    <row r="31" spans="2:8" ht="12.75" customHeight="1">
      <c r="B31" s="963">
        <v>23</v>
      </c>
      <c r="C31" s="320" t="s">
        <v>354</v>
      </c>
      <c r="D31" s="2" t="s">
        <v>181</v>
      </c>
      <c r="E31" s="1226">
        <v>0.26315789473684209</v>
      </c>
      <c r="F31" s="1227">
        <v>0.10526315789473685</v>
      </c>
      <c r="G31" s="1227">
        <v>0.46875</v>
      </c>
      <c r="H31" s="1227">
        <v>0.5</v>
      </c>
    </row>
    <row r="32" spans="2:8" ht="12.75" customHeight="1">
      <c r="B32" s="962">
        <v>24</v>
      </c>
      <c r="C32" s="318" t="s">
        <v>354</v>
      </c>
      <c r="D32" s="319" t="s">
        <v>183</v>
      </c>
      <c r="E32" s="1228">
        <v>0.24264705882352941</v>
      </c>
      <c r="F32" s="1225">
        <v>0.13970588235294118</v>
      </c>
      <c r="G32" s="1225">
        <v>0.31578947368421051</v>
      </c>
      <c r="H32" s="1225">
        <v>0.41121495327102803</v>
      </c>
    </row>
    <row r="33" spans="2:8" ht="12.75" customHeight="1">
      <c r="B33" s="963">
        <v>25</v>
      </c>
      <c r="C33" s="320" t="s">
        <v>354</v>
      </c>
      <c r="D33" s="2" t="s">
        <v>185</v>
      </c>
      <c r="E33" s="1226">
        <v>0.13846153846153847</v>
      </c>
      <c r="F33" s="1227">
        <v>0.2</v>
      </c>
      <c r="G33" s="1227">
        <v>0.24528301886792453</v>
      </c>
      <c r="H33" s="1227">
        <v>0.36082474226804123</v>
      </c>
    </row>
    <row r="34" spans="2:8" ht="12.75" customHeight="1">
      <c r="B34" s="962">
        <v>26</v>
      </c>
      <c r="C34" s="318" t="s">
        <v>354</v>
      </c>
      <c r="D34" s="319" t="s">
        <v>187</v>
      </c>
      <c r="E34" s="1228">
        <v>0.25477707006369427</v>
      </c>
      <c r="F34" s="1225">
        <v>0.21656050955414013</v>
      </c>
      <c r="G34" s="1225">
        <v>0.25984251968503935</v>
      </c>
      <c r="H34" s="1225">
        <v>0.37398373983739835</v>
      </c>
    </row>
    <row r="35" spans="2:8" ht="12.75" customHeight="1">
      <c r="B35" s="963">
        <v>27</v>
      </c>
      <c r="C35" s="320" t="s">
        <v>354</v>
      </c>
      <c r="D35" s="2" t="s">
        <v>189</v>
      </c>
      <c r="E35" s="1226">
        <v>0.22619047619047616</v>
      </c>
      <c r="F35" s="1227">
        <v>0.20833333333333331</v>
      </c>
      <c r="G35" s="1227">
        <v>0.30894308943089432</v>
      </c>
      <c r="H35" s="1227">
        <v>0.39344262295081966</v>
      </c>
    </row>
    <row r="36" spans="2:8" ht="12.75" customHeight="1">
      <c r="B36" s="962">
        <v>28</v>
      </c>
      <c r="C36" s="318" t="s">
        <v>354</v>
      </c>
      <c r="D36" s="319" t="s">
        <v>191</v>
      </c>
      <c r="E36" s="1228">
        <v>0.126984126984127</v>
      </c>
      <c r="F36" s="1225">
        <v>0.27777777777777779</v>
      </c>
      <c r="G36" s="1225">
        <v>0.16483516483516483</v>
      </c>
      <c r="H36" s="1225">
        <v>0.31111111111111112</v>
      </c>
    </row>
    <row r="37" spans="2:8" ht="12.75" customHeight="1">
      <c r="B37" s="963">
        <v>29</v>
      </c>
      <c r="C37" s="320" t="s">
        <v>354</v>
      </c>
      <c r="D37" s="2" t="s">
        <v>193</v>
      </c>
      <c r="E37" s="1226">
        <v>0.21674876847290642</v>
      </c>
      <c r="F37" s="1227">
        <v>0.17733990147783252</v>
      </c>
      <c r="G37" s="1227">
        <v>0.31578947368421051</v>
      </c>
      <c r="H37" s="1227">
        <v>0.42236024844720499</v>
      </c>
    </row>
    <row r="38" spans="2:8" ht="12.75" customHeight="1">
      <c r="B38" s="962">
        <v>30</v>
      </c>
      <c r="C38" s="318" t="s">
        <v>354</v>
      </c>
      <c r="D38" s="319" t="s">
        <v>195</v>
      </c>
      <c r="E38" s="1228">
        <v>0.16525423728813557</v>
      </c>
      <c r="F38" s="1225">
        <v>0.17372881355932202</v>
      </c>
      <c r="G38" s="1225">
        <v>0.26277372262773724</v>
      </c>
      <c r="H38" s="1225">
        <v>0.34146341463414637</v>
      </c>
    </row>
    <row r="39" spans="2:8" ht="12.75" customHeight="1">
      <c r="B39" s="963">
        <v>31</v>
      </c>
      <c r="C39" s="320" t="s">
        <v>354</v>
      </c>
      <c r="D39" s="2" t="s">
        <v>197</v>
      </c>
      <c r="E39" s="1226">
        <v>0.2805755395683453</v>
      </c>
      <c r="F39" s="1227">
        <v>0.21223021582733814</v>
      </c>
      <c r="G39" s="1227">
        <v>0.26033057851239672</v>
      </c>
      <c r="H39" s="1227">
        <v>0.38157894736842107</v>
      </c>
    </row>
    <row r="40" spans="2:8" ht="12.75" customHeight="1">
      <c r="B40" s="962">
        <v>32</v>
      </c>
      <c r="C40" s="318" t="s">
        <v>354</v>
      </c>
      <c r="D40" s="319" t="s">
        <v>199</v>
      </c>
      <c r="E40" s="1228">
        <v>0.10144927536231883</v>
      </c>
      <c r="F40" s="1225">
        <v>7.2463768115942032E-2</v>
      </c>
      <c r="G40" s="1225">
        <v>0.26415094339622641</v>
      </c>
      <c r="H40" s="1225">
        <v>0.38</v>
      </c>
    </row>
    <row r="41" spans="2:8" ht="12.75" customHeight="1">
      <c r="B41" s="963">
        <v>33</v>
      </c>
      <c r="C41" s="320" t="s">
        <v>354</v>
      </c>
      <c r="D41" s="2" t="s">
        <v>201</v>
      </c>
      <c r="E41" s="1226">
        <v>0.25806451612903225</v>
      </c>
      <c r="F41" s="1227">
        <v>0.19623655913978494</v>
      </c>
      <c r="G41" s="1227">
        <v>0.35205992509363299</v>
      </c>
      <c r="H41" s="1227">
        <v>0.49787234042553191</v>
      </c>
    </row>
    <row r="42" spans="2:8" ht="12.75" customHeight="1">
      <c r="B42" s="962">
        <v>34</v>
      </c>
      <c r="C42" s="318" t="s">
        <v>354</v>
      </c>
      <c r="D42" s="319" t="s">
        <v>203</v>
      </c>
      <c r="E42" s="1228">
        <v>0.29051987767584098</v>
      </c>
      <c r="F42" s="1225">
        <v>0.19571865443425077</v>
      </c>
      <c r="G42" s="1225">
        <v>0.35416666666666669</v>
      </c>
      <c r="H42" s="1225">
        <v>0.47963800904977377</v>
      </c>
    </row>
    <row r="43" spans="2:8" ht="12.75" customHeight="1">
      <c r="B43" s="963">
        <v>35</v>
      </c>
      <c r="C43" s="320" t="s">
        <v>354</v>
      </c>
      <c r="D43" s="2" t="s">
        <v>205</v>
      </c>
      <c r="E43" s="1226">
        <v>0.14975845410628019</v>
      </c>
      <c r="F43" s="1227">
        <v>0.13043478260869568</v>
      </c>
      <c r="G43" s="1227">
        <v>0.3583815028901734</v>
      </c>
      <c r="H43" s="1227">
        <v>0.46875</v>
      </c>
    </row>
    <row r="44" spans="2:8" ht="12.75" customHeight="1">
      <c r="B44" s="962">
        <v>36</v>
      </c>
      <c r="C44" s="318" t="s">
        <v>354</v>
      </c>
      <c r="D44" s="319" t="s">
        <v>207</v>
      </c>
      <c r="E44" s="1228">
        <v>0.12820512820512822</v>
      </c>
      <c r="F44" s="1225">
        <v>0.16666666666666669</v>
      </c>
      <c r="G44" s="1225">
        <v>0.27586206896551724</v>
      </c>
      <c r="H44" s="1225">
        <v>0.38181818181818183</v>
      </c>
    </row>
    <row r="45" spans="2:8" ht="12.75" customHeight="1">
      <c r="B45" s="963">
        <v>37</v>
      </c>
      <c r="C45" s="320" t="s">
        <v>354</v>
      </c>
      <c r="D45" s="2" t="s">
        <v>209</v>
      </c>
      <c r="E45" s="1226">
        <v>0.15894039735099338</v>
      </c>
      <c r="F45" s="1227">
        <v>0.2251655629139073</v>
      </c>
      <c r="G45" s="1227">
        <v>0.30172413793103448</v>
      </c>
      <c r="H45" s="1227">
        <v>0.36936936936936937</v>
      </c>
    </row>
    <row r="46" spans="2:8" ht="12.75" customHeight="1">
      <c r="B46" s="962">
        <v>38</v>
      </c>
      <c r="C46" s="318" t="s">
        <v>354</v>
      </c>
      <c r="D46" s="319" t="s">
        <v>211</v>
      </c>
      <c r="E46" s="1228">
        <v>0.19494584837545129</v>
      </c>
      <c r="F46" s="1225">
        <v>0.22743682310469315</v>
      </c>
      <c r="G46" s="1225">
        <v>0.29411764705882354</v>
      </c>
      <c r="H46" s="1225">
        <v>0.43396226415094341</v>
      </c>
    </row>
    <row r="47" spans="2:8" ht="12.75" customHeight="1">
      <c r="B47" s="963">
        <v>39</v>
      </c>
      <c r="C47" s="320" t="s">
        <v>354</v>
      </c>
      <c r="D47" s="2" t="s">
        <v>213</v>
      </c>
      <c r="E47" s="1226">
        <v>0.27358490566037735</v>
      </c>
      <c r="F47" s="1227">
        <v>0.16037735849056603</v>
      </c>
      <c r="G47" s="1227">
        <v>0.19277108433734941</v>
      </c>
      <c r="H47" s="1227">
        <v>0.28048780487804881</v>
      </c>
    </row>
    <row r="48" spans="2:8" ht="12.75" customHeight="1">
      <c r="B48" s="962">
        <v>40</v>
      </c>
      <c r="C48" s="318" t="s">
        <v>354</v>
      </c>
      <c r="D48" s="319" t="s">
        <v>215</v>
      </c>
      <c r="E48" s="1228">
        <v>0.18840579710144928</v>
      </c>
      <c r="F48" s="1225">
        <v>0.14492753623188406</v>
      </c>
      <c r="G48" s="1225">
        <v>0.32110091743119268</v>
      </c>
      <c r="H48" s="1225">
        <v>0.47474747474747475</v>
      </c>
    </row>
    <row r="49" spans="2:8" ht="12.75" customHeight="1">
      <c r="B49" s="963">
        <v>41</v>
      </c>
      <c r="C49" s="320" t="s">
        <v>354</v>
      </c>
      <c r="D49" s="2" t="s">
        <v>217</v>
      </c>
      <c r="E49" s="1226">
        <v>0.18260869565217391</v>
      </c>
      <c r="F49" s="1227">
        <v>0.2434782608695652</v>
      </c>
      <c r="G49" s="1227">
        <v>0.29032258064516131</v>
      </c>
      <c r="H49" s="1227">
        <v>0.38144329896907214</v>
      </c>
    </row>
    <row r="50" spans="2:8" ht="12.75" customHeight="1">
      <c r="B50" s="962">
        <v>42</v>
      </c>
      <c r="C50" s="318" t="s">
        <v>354</v>
      </c>
      <c r="D50" s="319" t="s">
        <v>219</v>
      </c>
      <c r="E50" s="1228">
        <v>0.20915032679738563</v>
      </c>
      <c r="F50" s="1225">
        <v>0.2156862745098039</v>
      </c>
      <c r="G50" s="1225">
        <v>0.35772357723577236</v>
      </c>
      <c r="H50" s="1225">
        <v>0.45132743362831856</v>
      </c>
    </row>
    <row r="51" spans="2:8" ht="12.75" customHeight="1">
      <c r="B51" s="963">
        <v>43</v>
      </c>
      <c r="C51" s="320" t="s">
        <v>354</v>
      </c>
      <c r="D51" s="2" t="s">
        <v>221</v>
      </c>
      <c r="E51" s="1226">
        <v>0.21978021978021978</v>
      </c>
      <c r="F51" s="1227">
        <v>0.23076923076923078</v>
      </c>
      <c r="G51" s="1227">
        <v>0.19117647058823528</v>
      </c>
      <c r="H51" s="1227">
        <v>0.25</v>
      </c>
    </row>
    <row r="52" spans="2:8" ht="12.75" customHeight="1">
      <c r="B52" s="962">
        <v>44</v>
      </c>
      <c r="C52" s="318" t="s">
        <v>354</v>
      </c>
      <c r="D52" s="319" t="s">
        <v>223</v>
      </c>
      <c r="E52" s="1228">
        <v>0.23178807947019869</v>
      </c>
      <c r="F52" s="1225">
        <v>0.20198675496688742</v>
      </c>
      <c r="G52" s="1225">
        <v>0.40869565217391307</v>
      </c>
      <c r="H52" s="1225">
        <v>0.54418604651162794</v>
      </c>
    </row>
    <row r="53" spans="2:8" ht="12.75" customHeight="1">
      <c r="B53" s="963">
        <v>45</v>
      </c>
      <c r="C53" s="320" t="s">
        <v>354</v>
      </c>
      <c r="D53" s="2" t="s">
        <v>225</v>
      </c>
      <c r="E53" s="1226">
        <v>0.20370370370370369</v>
      </c>
      <c r="F53" s="1227">
        <v>0.16666666666666669</v>
      </c>
      <c r="G53" s="1227">
        <v>0.33620689655172414</v>
      </c>
      <c r="H53" s="1227">
        <v>0.41964285714285715</v>
      </c>
    </row>
    <row r="54" spans="2:8" ht="12.75" customHeight="1">
      <c r="B54" s="962">
        <v>46</v>
      </c>
      <c r="C54" s="318" t="s">
        <v>354</v>
      </c>
      <c r="D54" s="319" t="s">
        <v>227</v>
      </c>
      <c r="E54" s="1228">
        <v>0.31746031746031744</v>
      </c>
      <c r="F54" s="1225">
        <v>0.17460317460317462</v>
      </c>
      <c r="G54" s="1225">
        <v>0.26785714285714285</v>
      </c>
      <c r="H54" s="1225">
        <v>0.36363636363636365</v>
      </c>
    </row>
    <row r="55" spans="2:8" ht="12.75" customHeight="1">
      <c r="B55" s="963">
        <v>47</v>
      </c>
      <c r="C55" s="320" t="s">
        <v>354</v>
      </c>
      <c r="D55" s="2" t="s">
        <v>229</v>
      </c>
      <c r="E55" s="1226">
        <v>0.11363636363636365</v>
      </c>
      <c r="F55" s="1227">
        <v>0.16666666666666669</v>
      </c>
      <c r="G55" s="1227">
        <v>0.29565217391304349</v>
      </c>
      <c r="H55" s="1227">
        <v>0.40869565217391307</v>
      </c>
    </row>
    <row r="56" spans="2:8" ht="12.75" customHeight="1">
      <c r="B56" s="962">
        <v>48</v>
      </c>
      <c r="C56" s="318" t="s">
        <v>354</v>
      </c>
      <c r="D56" s="319" t="s">
        <v>231</v>
      </c>
      <c r="E56" s="1228">
        <v>0.17647058823529413</v>
      </c>
      <c r="F56" s="1225">
        <v>0.14705882352941177</v>
      </c>
      <c r="G56" s="1225">
        <v>0.36666666666666664</v>
      </c>
      <c r="H56" s="1225">
        <v>0.44827586206896552</v>
      </c>
    </row>
    <row r="57" spans="2:8" ht="12.75" customHeight="1">
      <c r="B57" s="963">
        <v>49</v>
      </c>
      <c r="C57" s="320" t="s">
        <v>354</v>
      </c>
      <c r="D57" s="2" t="s">
        <v>233</v>
      </c>
      <c r="E57" s="1226">
        <v>0.18867924528301885</v>
      </c>
      <c r="F57" s="1227">
        <v>0.21383647798742136</v>
      </c>
      <c r="G57" s="1227">
        <v>0.31818181818181818</v>
      </c>
      <c r="H57" s="1227">
        <v>0.4098360655737705</v>
      </c>
    </row>
    <row r="58" spans="2:8" ht="12.75" customHeight="1">
      <c r="B58" s="962">
        <v>50</v>
      </c>
      <c r="C58" s="318" t="s">
        <v>354</v>
      </c>
      <c r="D58" s="319" t="s">
        <v>235</v>
      </c>
      <c r="E58" s="1228">
        <v>0.19205298013245034</v>
      </c>
      <c r="F58" s="1225">
        <v>0.13245033112582782</v>
      </c>
      <c r="G58" s="1225">
        <v>0.31060606060606061</v>
      </c>
      <c r="H58" s="1225">
        <v>0.39370078740157483</v>
      </c>
    </row>
    <row r="59" spans="2:8" ht="12.75" customHeight="1">
      <c r="B59" s="963">
        <v>51</v>
      </c>
      <c r="C59" s="320" t="s">
        <v>354</v>
      </c>
      <c r="D59" s="2" t="s">
        <v>237</v>
      </c>
      <c r="E59" s="1226">
        <v>0.10778443113772455</v>
      </c>
      <c r="F59" s="1227">
        <v>0.22155688622754494</v>
      </c>
      <c r="G59" s="1227">
        <v>0.27272727272727271</v>
      </c>
      <c r="H59" s="1227">
        <v>0.40384615384615385</v>
      </c>
    </row>
    <row r="60" spans="2:8" ht="12.75" customHeight="1">
      <c r="B60" s="962">
        <v>52</v>
      </c>
      <c r="C60" s="318" t="s">
        <v>354</v>
      </c>
      <c r="D60" s="319" t="s">
        <v>239</v>
      </c>
      <c r="E60" s="1228">
        <v>0.10526315789473685</v>
      </c>
      <c r="F60" s="1225">
        <v>0.25</v>
      </c>
      <c r="G60" s="1225">
        <v>0.21311475409836064</v>
      </c>
      <c r="H60" s="1225">
        <v>0.32758620689655171</v>
      </c>
    </row>
    <row r="61" spans="2:8" ht="12.75" customHeight="1">
      <c r="B61" s="963">
        <v>53</v>
      </c>
      <c r="C61" s="320" t="s">
        <v>354</v>
      </c>
      <c r="D61" s="2" t="s">
        <v>241</v>
      </c>
      <c r="E61" s="1226">
        <v>0.16455696202531644</v>
      </c>
      <c r="F61" s="1227">
        <v>0.16455696202531644</v>
      </c>
      <c r="G61" s="1227">
        <v>0.44285714285714284</v>
      </c>
      <c r="H61" s="1227">
        <v>0.49230769230769234</v>
      </c>
    </row>
    <row r="62" spans="2:8" ht="12.75" customHeight="1">
      <c r="B62" s="962">
        <v>54</v>
      </c>
      <c r="C62" s="318" t="s">
        <v>354</v>
      </c>
      <c r="D62" s="319" t="s">
        <v>243</v>
      </c>
      <c r="E62" s="1228">
        <v>0.14102564102564105</v>
      </c>
      <c r="F62" s="1225">
        <v>0.1730769230769231</v>
      </c>
      <c r="G62" s="1225">
        <v>0.23404255319148937</v>
      </c>
      <c r="H62" s="1225">
        <v>0.43820224719101125</v>
      </c>
    </row>
    <row r="63" spans="2:8" ht="12.75" customHeight="1">
      <c r="B63" s="963">
        <v>55</v>
      </c>
      <c r="C63" s="320" t="s">
        <v>354</v>
      </c>
      <c r="D63" s="2" t="s">
        <v>245</v>
      </c>
      <c r="E63" s="1226">
        <v>0.22222222222222221</v>
      </c>
      <c r="F63" s="1227">
        <v>0.15873015873015872</v>
      </c>
      <c r="G63" s="1227">
        <v>0.26415094339622641</v>
      </c>
      <c r="H63" s="1227">
        <v>0.36538461538461536</v>
      </c>
    </row>
    <row r="64" spans="2:8">
      <c r="B64" s="970"/>
      <c r="C64" s="974"/>
      <c r="D64" s="322"/>
      <c r="E64" s="1229"/>
      <c r="F64" s="1230"/>
      <c r="G64" s="1230"/>
      <c r="H64" s="1230"/>
    </row>
    <row r="65" spans="5:8">
      <c r="E65" s="1231"/>
      <c r="F65" s="1231"/>
      <c r="G65" s="1231"/>
      <c r="H65" s="1232"/>
    </row>
    <row r="66" spans="5:8">
      <c r="E66" s="1231"/>
      <c r="F66" s="1231"/>
      <c r="G66" s="1231"/>
      <c r="H66" s="1231"/>
    </row>
  </sheetData>
  <mergeCells count="1">
    <mergeCell ref="E5:H5"/>
  </mergeCells>
  <printOptions horizontalCentered="1"/>
  <pageMargins left="0.47244094488188981" right="0.47244094488188981" top="0.59055118110236227" bottom="0.39370078740157483" header="0.51181102362204722" footer="0.31496062992125984"/>
  <pageSetup paperSize="9" scale="87" firstPageNumber="0" orientation="portrait" r:id="rId1"/>
  <headerFooter>
    <oddFooter>&amp;C&amp;F&amp;R&amp;A</oddFooter>
  </headerFooter>
  <rowBreaks count="1" manualBreakCount="1">
    <brk id="5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K67"/>
  <sheetViews>
    <sheetView showGridLines="0" zoomScaleNormal="100" workbookViewId="0">
      <pane xSplit="1" ySplit="8" topLeftCell="B39" activePane="bottomRight" state="frozen"/>
      <selection activeCell="P6" sqref="P6"/>
      <selection pane="topRight" activeCell="P6" sqref="P6"/>
      <selection pane="bottomLeft" activeCell="P6" sqref="P6"/>
      <selection pane="bottomRight" sqref="A1:XFD1048576"/>
    </sheetView>
  </sheetViews>
  <sheetFormatPr baseColWidth="10" defaultColWidth="9.140625" defaultRowHeight="12.75"/>
  <cols>
    <col min="1" max="1" width="1.7109375" style="2" customWidth="1"/>
    <col min="2" max="2" width="4.140625" style="965" customWidth="1"/>
    <col min="3" max="3" width="0.85546875" style="951" customWidth="1"/>
    <col min="4" max="4" width="22.7109375" style="2" customWidth="1"/>
    <col min="5" max="6" width="7.7109375" style="10" customWidth="1"/>
    <col min="7" max="7" width="10.140625" style="1258" customWidth="1"/>
    <col min="8" max="8" width="8.85546875" style="10" bestFit="1" customWidth="1"/>
    <col min="9" max="10" width="8.42578125" style="10" bestFit="1" customWidth="1"/>
    <col min="11" max="11" width="10.5703125" style="10" bestFit="1" customWidth="1"/>
  </cols>
  <sheetData>
    <row r="1" spans="1:11" s="858" customFormat="1" ht="20.100000000000001" customHeight="1">
      <c r="B1" s="978" t="s">
        <v>796</v>
      </c>
      <c r="C1" s="313"/>
      <c r="D1" s="856"/>
      <c r="E1" s="1208"/>
      <c r="F1" s="1208"/>
      <c r="G1" s="1233"/>
      <c r="H1" s="1208"/>
      <c r="I1" s="1209"/>
      <c r="J1" s="1210"/>
      <c r="K1" s="1210"/>
    </row>
    <row r="2" spans="1:11" s="4" customFormat="1" ht="20.100000000000001" customHeight="1">
      <c r="B2" s="968"/>
      <c r="C2" s="314"/>
      <c r="D2" s="315"/>
      <c r="E2" s="1211"/>
      <c r="F2" s="1211"/>
      <c r="G2" s="1234"/>
      <c r="H2" s="1211"/>
      <c r="I2" s="1212"/>
      <c r="J2" s="23"/>
      <c r="K2" s="23"/>
    </row>
    <row r="3" spans="1:11" s="4" customFormat="1" ht="20.100000000000001" customHeight="1">
      <c r="B3" s="1104" t="s">
        <v>1000</v>
      </c>
      <c r="C3" s="979"/>
      <c r="D3" s="64"/>
      <c r="E3" s="1235"/>
      <c r="F3" s="1235"/>
      <c r="G3" s="1236"/>
      <c r="H3" s="1235"/>
      <c r="I3" s="1237"/>
      <c r="J3" s="23"/>
      <c r="K3" s="23"/>
    </row>
    <row r="4" spans="1:11" s="4" customFormat="1" ht="20.100000000000001" customHeight="1">
      <c r="B4" s="960" t="s">
        <v>44</v>
      </c>
      <c r="C4" s="979"/>
      <c r="D4" s="64"/>
      <c r="E4" s="1235"/>
      <c r="F4" s="1235"/>
      <c r="G4" s="1236"/>
      <c r="H4" s="1235"/>
      <c r="I4" s="1237"/>
      <c r="J4" s="23"/>
      <c r="K4" s="23"/>
    </row>
    <row r="5" spans="1:11" s="1221" customFormat="1" ht="20.100000000000001" customHeight="1">
      <c r="A5" s="1218"/>
      <c r="B5" s="1219"/>
      <c r="C5" s="1238"/>
      <c r="D5" s="1239"/>
      <c r="E5" s="2123" t="s">
        <v>353</v>
      </c>
      <c r="F5" s="2124"/>
      <c r="G5" s="2124"/>
      <c r="H5" s="2124"/>
      <c r="I5" s="2124"/>
      <c r="J5" s="2124"/>
      <c r="K5" s="2124"/>
    </row>
    <row r="6" spans="1:11" s="1221" customFormat="1" ht="20.100000000000001" customHeight="1">
      <c r="A6" s="1218"/>
      <c r="B6" s="1219"/>
      <c r="C6" s="1238"/>
      <c r="D6" s="1239"/>
      <c r="E6" s="2125" t="s">
        <v>1001</v>
      </c>
      <c r="F6" s="2125" t="s">
        <v>1002</v>
      </c>
      <c r="G6" s="2127" t="s">
        <v>1003</v>
      </c>
      <c r="H6" s="2129" t="s">
        <v>1004</v>
      </c>
      <c r="I6" s="2130"/>
      <c r="J6" s="2130"/>
      <c r="K6" s="2130"/>
    </row>
    <row r="7" spans="1:11" s="1222" customFormat="1" ht="68.25" customHeight="1">
      <c r="B7" s="1219"/>
      <c r="C7" s="1238"/>
      <c r="D7" s="1240"/>
      <c r="E7" s="2126"/>
      <c r="F7" s="2126"/>
      <c r="G7" s="2128"/>
      <c r="H7" s="2085" t="s">
        <v>1005</v>
      </c>
      <c r="I7" s="2085" t="s">
        <v>1006</v>
      </c>
      <c r="J7" s="2085" t="s">
        <v>1007</v>
      </c>
      <c r="K7" s="2085" t="s">
        <v>1008</v>
      </c>
    </row>
    <row r="8" spans="1:11" ht="5.0999999999999996" customHeight="1">
      <c r="B8" s="964"/>
      <c r="C8" s="955"/>
      <c r="D8" s="322"/>
      <c r="E8" s="1241"/>
      <c r="F8" s="1242"/>
      <c r="G8" s="1243"/>
      <c r="H8" s="1244"/>
      <c r="I8" s="1245"/>
      <c r="J8" s="1245"/>
      <c r="K8" s="1245"/>
    </row>
    <row r="9" spans="1:11">
      <c r="B9" s="962">
        <v>56</v>
      </c>
      <c r="C9" s="953" t="s">
        <v>354</v>
      </c>
      <c r="D9" s="319" t="s">
        <v>247</v>
      </c>
      <c r="E9" s="1214">
        <v>44</v>
      </c>
      <c r="F9" s="1246">
        <v>43</v>
      </c>
      <c r="G9" s="1247">
        <v>-0.16981132075471697</v>
      </c>
      <c r="H9" s="1215">
        <v>54.523453443529007</v>
      </c>
      <c r="I9" s="1215">
        <v>105.46298249314491</v>
      </c>
      <c r="J9" s="1215">
        <v>79.495769689398671</v>
      </c>
      <c r="K9" s="1215">
        <v>66.357324433645118</v>
      </c>
    </row>
    <row r="10" spans="1:11">
      <c r="B10" s="963">
        <v>57</v>
      </c>
      <c r="C10" s="954" t="s">
        <v>354</v>
      </c>
      <c r="D10" s="2" t="s">
        <v>249</v>
      </c>
      <c r="E10" s="1216">
        <v>37</v>
      </c>
      <c r="F10" s="1248">
        <v>45</v>
      </c>
      <c r="G10" s="1249">
        <v>-0.19565217391304349</v>
      </c>
      <c r="H10" s="1217">
        <v>36.269931846709213</v>
      </c>
      <c r="I10" s="1217">
        <v>112.55768581397966</v>
      </c>
      <c r="J10" s="1217">
        <v>33.942685351306793</v>
      </c>
      <c r="K10" s="1217">
        <v>50.975920584881614</v>
      </c>
    </row>
    <row r="11" spans="1:11">
      <c r="B11" s="962">
        <v>58</v>
      </c>
      <c r="C11" s="953" t="s">
        <v>354</v>
      </c>
      <c r="D11" s="319" t="s">
        <v>251</v>
      </c>
      <c r="E11" s="1214">
        <v>16</v>
      </c>
      <c r="F11" s="1246">
        <v>21</v>
      </c>
      <c r="G11" s="1247">
        <v>-0.1111111111111111</v>
      </c>
      <c r="H11" s="1215">
        <v>96.008160693658965</v>
      </c>
      <c r="I11" s="1215">
        <v>229.04609934492817</v>
      </c>
      <c r="J11" s="1215">
        <v>117.55716217010522</v>
      </c>
      <c r="K11" s="1215">
        <v>86.206896551724142</v>
      </c>
    </row>
    <row r="12" spans="1:11">
      <c r="B12" s="963">
        <v>59</v>
      </c>
      <c r="C12" s="954" t="s">
        <v>354</v>
      </c>
      <c r="D12" s="2" t="s">
        <v>253</v>
      </c>
      <c r="E12" s="1216">
        <v>94</v>
      </c>
      <c r="F12" s="1248">
        <v>97</v>
      </c>
      <c r="G12" s="1249">
        <v>3.2967032967032968E-2</v>
      </c>
      <c r="H12" s="1217">
        <v>34.214005928131449</v>
      </c>
      <c r="I12" s="1217">
        <v>58.44249938555317</v>
      </c>
      <c r="J12" s="1217">
        <v>42.920724178363599</v>
      </c>
      <c r="K12" s="1217">
        <v>36.992470577477405</v>
      </c>
    </row>
    <row r="13" spans="1:11">
      <c r="B13" s="962">
        <v>60</v>
      </c>
      <c r="C13" s="953" t="s">
        <v>354</v>
      </c>
      <c r="D13" s="319" t="s">
        <v>255</v>
      </c>
      <c r="E13" s="1214">
        <v>39</v>
      </c>
      <c r="F13" s="1246">
        <v>30</v>
      </c>
      <c r="G13" s="1247">
        <v>-4.878048780487805E-2</v>
      </c>
      <c r="H13" s="1215">
        <v>43.629333857206731</v>
      </c>
      <c r="I13" s="1215">
        <v>99.103563223568628</v>
      </c>
      <c r="J13" s="1215">
        <v>88.266953713670603</v>
      </c>
      <c r="K13" s="1215">
        <v>44.571750686601604</v>
      </c>
    </row>
    <row r="14" spans="1:11">
      <c r="B14" s="963">
        <v>61</v>
      </c>
      <c r="C14" s="954" t="s">
        <v>354</v>
      </c>
      <c r="D14" s="2" t="s">
        <v>257</v>
      </c>
      <c r="E14" s="1216">
        <v>21</v>
      </c>
      <c r="F14" s="1248">
        <v>24</v>
      </c>
      <c r="G14" s="1249">
        <v>-0.3</v>
      </c>
      <c r="H14" s="1217">
        <v>89.159778708352519</v>
      </c>
      <c r="I14" s="1217">
        <v>217.08792060784617</v>
      </c>
      <c r="J14" s="1217">
        <v>122.91052114060963</v>
      </c>
      <c r="K14" s="1217">
        <v>96.98685434933617</v>
      </c>
    </row>
    <row r="15" spans="1:11">
      <c r="B15" s="962">
        <v>62</v>
      </c>
      <c r="C15" s="953" t="s">
        <v>354</v>
      </c>
      <c r="D15" s="319" t="s">
        <v>259</v>
      </c>
      <c r="E15" s="1214">
        <v>74</v>
      </c>
      <c r="F15" s="1246">
        <v>73</v>
      </c>
      <c r="G15" s="1247">
        <v>0.21311475409836064</v>
      </c>
      <c r="H15" s="1215">
        <v>38.705798869845573</v>
      </c>
      <c r="I15" s="1215">
        <v>75.956348216924724</v>
      </c>
      <c r="J15" s="1215">
        <v>73.965911916801105</v>
      </c>
      <c r="K15" s="1215">
        <v>36.723465626836173</v>
      </c>
    </row>
    <row r="16" spans="1:11">
      <c r="B16" s="963">
        <v>63</v>
      </c>
      <c r="C16" s="954" t="s">
        <v>354</v>
      </c>
      <c r="D16" s="2" t="s">
        <v>261</v>
      </c>
      <c r="E16" s="1216">
        <v>45</v>
      </c>
      <c r="F16" s="1248">
        <v>35</v>
      </c>
      <c r="G16" s="1249">
        <v>0</v>
      </c>
      <c r="H16" s="1217">
        <v>53.601783915550087</v>
      </c>
      <c r="I16" s="1217">
        <v>106.88402049414896</v>
      </c>
      <c r="J16" s="1217">
        <v>57.045840407470287</v>
      </c>
      <c r="K16" s="1217">
        <v>71.472532708610458</v>
      </c>
    </row>
    <row r="17" spans="2:11">
      <c r="B17" s="962">
        <v>64</v>
      </c>
      <c r="C17" s="953" t="s">
        <v>354</v>
      </c>
      <c r="D17" s="319" t="s">
        <v>263</v>
      </c>
      <c r="E17" s="1214">
        <v>42</v>
      </c>
      <c r="F17" s="1246">
        <v>47</v>
      </c>
      <c r="G17" s="1247">
        <v>-8.6956521739130432E-2</v>
      </c>
      <c r="H17" s="1215">
        <v>57.8368999421631</v>
      </c>
      <c r="I17" s="1215">
        <v>149.36097722446937</v>
      </c>
      <c r="J17" s="1215">
        <v>59.235022001579601</v>
      </c>
      <c r="K17" s="1215">
        <v>67.244596616476045</v>
      </c>
    </row>
    <row r="18" spans="2:11">
      <c r="B18" s="963">
        <v>65</v>
      </c>
      <c r="C18" s="954" t="s">
        <v>354</v>
      </c>
      <c r="D18" s="2" t="s">
        <v>265</v>
      </c>
      <c r="E18" s="1216">
        <v>12</v>
      </c>
      <c r="F18" s="1248">
        <v>17</v>
      </c>
      <c r="G18" s="1249">
        <v>0.7142857142857143</v>
      </c>
      <c r="H18" s="1217">
        <v>58.671268334771355</v>
      </c>
      <c r="I18" s="1217">
        <v>106.81478316599018</v>
      </c>
      <c r="J18" s="1217">
        <v>37.176448719736044</v>
      </c>
      <c r="K18" s="1217">
        <v>77.008378511582066</v>
      </c>
    </row>
    <row r="19" spans="2:11">
      <c r="B19" s="962">
        <v>66</v>
      </c>
      <c r="C19" s="953" t="s">
        <v>354</v>
      </c>
      <c r="D19" s="319" t="s">
        <v>267</v>
      </c>
      <c r="E19" s="1214">
        <v>34</v>
      </c>
      <c r="F19" s="1246">
        <v>31</v>
      </c>
      <c r="G19" s="1247">
        <v>0.13333333333333333</v>
      </c>
      <c r="H19" s="1215">
        <v>56.270291714907984</v>
      </c>
      <c r="I19" s="1215">
        <v>98.597594218701062</v>
      </c>
      <c r="J19" s="1215">
        <v>74.898116532657781</v>
      </c>
      <c r="K19" s="1215">
        <v>59.797436184923569</v>
      </c>
    </row>
    <row r="20" spans="2:11">
      <c r="B20" s="963">
        <v>67</v>
      </c>
      <c r="C20" s="954" t="s">
        <v>354</v>
      </c>
      <c r="D20" s="2" t="s">
        <v>269</v>
      </c>
      <c r="E20" s="1216">
        <v>35</v>
      </c>
      <c r="F20" s="1248">
        <v>31</v>
      </c>
      <c r="G20" s="1249">
        <v>-0.16666666666666666</v>
      </c>
      <c r="H20" s="1217">
        <v>32.460701511827118</v>
      </c>
      <c r="I20" s="1217">
        <v>60.100464712302951</v>
      </c>
      <c r="J20" s="1217">
        <v>39.732830964206201</v>
      </c>
      <c r="K20" s="1217">
        <v>42.303740859370279</v>
      </c>
    </row>
    <row r="21" spans="2:11">
      <c r="B21" s="962">
        <v>68</v>
      </c>
      <c r="C21" s="953" t="s">
        <v>354</v>
      </c>
      <c r="D21" s="319" t="s">
        <v>271</v>
      </c>
      <c r="E21" s="1214">
        <v>36</v>
      </c>
      <c r="F21" s="1246">
        <v>30</v>
      </c>
      <c r="G21" s="1247">
        <v>0.44</v>
      </c>
      <c r="H21" s="1215">
        <v>36.180391789393681</v>
      </c>
      <c r="I21" s="1215">
        <v>87.029475142641303</v>
      </c>
      <c r="J21" s="1215">
        <v>48.046316649249874</v>
      </c>
      <c r="K21" s="1215">
        <v>43.367224015804943</v>
      </c>
    </row>
    <row r="22" spans="2:11">
      <c r="B22" s="963">
        <v>69</v>
      </c>
      <c r="C22" s="954" t="s">
        <v>354</v>
      </c>
      <c r="D22" s="2" t="s">
        <v>273</v>
      </c>
      <c r="E22" s="1216">
        <v>57</v>
      </c>
      <c r="F22" s="1248">
        <v>61</v>
      </c>
      <c r="G22" s="1249">
        <v>-6.5573770491803282E-2</v>
      </c>
      <c r="H22" s="1217">
        <v>28.701247669328229</v>
      </c>
      <c r="I22" s="1217">
        <v>57.275975435896207</v>
      </c>
      <c r="J22" s="1217">
        <v>31.244536855534932</v>
      </c>
      <c r="K22" s="1217">
        <v>39.688768966936884</v>
      </c>
    </row>
    <row r="23" spans="2:11">
      <c r="B23" s="962">
        <v>70</v>
      </c>
      <c r="C23" s="953" t="s">
        <v>354</v>
      </c>
      <c r="D23" s="319" t="s">
        <v>275</v>
      </c>
      <c r="E23" s="1214">
        <v>21</v>
      </c>
      <c r="F23" s="1246">
        <v>17</v>
      </c>
      <c r="G23" s="1247">
        <v>0.3125</v>
      </c>
      <c r="H23" s="1215">
        <v>79.803323422275426</v>
      </c>
      <c r="I23" s="1215">
        <v>195.07912897168916</v>
      </c>
      <c r="J23" s="1215">
        <v>101.75763182238668</v>
      </c>
      <c r="K23" s="1215">
        <v>103.66812377973979</v>
      </c>
    </row>
    <row r="24" spans="2:11">
      <c r="B24" s="963">
        <v>71</v>
      </c>
      <c r="C24" s="954" t="s">
        <v>354</v>
      </c>
      <c r="D24" s="2" t="s">
        <v>277</v>
      </c>
      <c r="E24" s="1216">
        <v>57</v>
      </c>
      <c r="F24" s="1248">
        <v>49</v>
      </c>
      <c r="G24" s="1249">
        <v>0.1875</v>
      </c>
      <c r="H24" s="1217">
        <v>78.186797026709556</v>
      </c>
      <c r="I24" s="1217">
        <v>158.0691579819474</v>
      </c>
      <c r="J24" s="1217">
        <v>73.143971717664272</v>
      </c>
      <c r="K24" s="1217">
        <v>95.507182936049986</v>
      </c>
    </row>
    <row r="25" spans="2:11">
      <c r="B25" s="962">
        <v>72</v>
      </c>
      <c r="C25" s="953" t="s">
        <v>354</v>
      </c>
      <c r="D25" s="319" t="s">
        <v>279</v>
      </c>
      <c r="E25" s="1214">
        <v>29</v>
      </c>
      <c r="F25" s="1246">
        <v>33</v>
      </c>
      <c r="G25" s="1247">
        <v>-0.29268292682926828</v>
      </c>
      <c r="H25" s="1215">
        <v>51.61153482452962</v>
      </c>
      <c r="I25" s="1215">
        <v>79.114619502632763</v>
      </c>
      <c r="J25" s="1215">
        <v>90.704529993546018</v>
      </c>
      <c r="K25" s="1215">
        <v>76.268342536380004</v>
      </c>
    </row>
    <row r="26" spans="2:11">
      <c r="B26" s="963">
        <v>73</v>
      </c>
      <c r="C26" s="954" t="s">
        <v>354</v>
      </c>
      <c r="D26" s="2" t="s">
        <v>281</v>
      </c>
      <c r="E26" s="1216">
        <v>36</v>
      </c>
      <c r="F26" s="1248">
        <v>24</v>
      </c>
      <c r="G26" s="1249">
        <v>0.16129032258064516</v>
      </c>
      <c r="H26" s="1217">
        <v>60.153324139528976</v>
      </c>
      <c r="I26" s="1217">
        <v>163.83850204798128</v>
      </c>
      <c r="J26" s="1217">
        <v>90.826521344232518</v>
      </c>
      <c r="K26" s="1217">
        <v>81.50623522699486</v>
      </c>
    </row>
    <row r="27" spans="2:11">
      <c r="B27" s="962">
        <v>74</v>
      </c>
      <c r="C27" s="953" t="s">
        <v>354</v>
      </c>
      <c r="D27" s="319" t="s">
        <v>283</v>
      </c>
      <c r="E27" s="1214">
        <v>38</v>
      </c>
      <c r="F27" s="1246">
        <v>44</v>
      </c>
      <c r="G27" s="1247">
        <v>-0.3968253968253968</v>
      </c>
      <c r="H27" s="1215">
        <v>48.001584518323909</v>
      </c>
      <c r="I27" s="1215">
        <v>104.07891783945176</v>
      </c>
      <c r="J27" s="1215">
        <v>64.349472793962178</v>
      </c>
      <c r="K27" s="1215">
        <v>66.688896298766252</v>
      </c>
    </row>
    <row r="28" spans="2:11">
      <c r="B28" s="963">
        <v>75</v>
      </c>
      <c r="C28" s="954" t="s">
        <v>354</v>
      </c>
      <c r="D28" s="2" t="s">
        <v>285</v>
      </c>
      <c r="E28" s="1216">
        <v>33</v>
      </c>
      <c r="F28" s="1248">
        <v>38</v>
      </c>
      <c r="G28" s="1249">
        <v>-2.9411764705882353E-2</v>
      </c>
      <c r="H28" s="1217">
        <v>18.53476504096183</v>
      </c>
      <c r="I28" s="1217">
        <v>21.559845444029705</v>
      </c>
      <c r="J28" s="1217">
        <v>20.129811476573288</v>
      </c>
      <c r="K28" s="1217">
        <v>33.609738421707689</v>
      </c>
    </row>
    <row r="29" spans="2:11">
      <c r="B29" s="962">
        <v>76</v>
      </c>
      <c r="C29" s="953" t="s">
        <v>354</v>
      </c>
      <c r="D29" s="319" t="s">
        <v>287</v>
      </c>
      <c r="E29" s="1214">
        <v>41</v>
      </c>
      <c r="F29" s="1246">
        <v>74</v>
      </c>
      <c r="G29" s="1247">
        <v>0.17142857142857143</v>
      </c>
      <c r="H29" s="1215">
        <v>35.675862491847511</v>
      </c>
      <c r="I29" s="1215">
        <v>79.927919548915895</v>
      </c>
      <c r="J29" s="1215">
        <v>54.033833492663867</v>
      </c>
      <c r="K29" s="1215">
        <v>37.749256117600034</v>
      </c>
    </row>
    <row r="30" spans="2:11">
      <c r="B30" s="963">
        <v>77</v>
      </c>
      <c r="C30" s="954" t="s">
        <v>354</v>
      </c>
      <c r="D30" s="2" t="s">
        <v>289</v>
      </c>
      <c r="E30" s="1216">
        <v>63</v>
      </c>
      <c r="F30" s="1248">
        <v>58</v>
      </c>
      <c r="G30" s="1249">
        <v>-0.11267605633802817</v>
      </c>
      <c r="H30" s="1217">
        <v>41.626025195422514</v>
      </c>
      <c r="I30" s="1217">
        <v>90.499714457797481</v>
      </c>
      <c r="J30" s="1217">
        <v>49.592552100357295</v>
      </c>
      <c r="K30" s="1217">
        <v>50.814321025932529</v>
      </c>
    </row>
    <row r="31" spans="2:11">
      <c r="B31" s="962">
        <v>78</v>
      </c>
      <c r="C31" s="953" t="s">
        <v>354</v>
      </c>
      <c r="D31" s="319" t="s">
        <v>291</v>
      </c>
      <c r="E31" s="1214">
        <v>52</v>
      </c>
      <c r="F31" s="1246">
        <v>47</v>
      </c>
      <c r="G31" s="1247">
        <v>0.8571428571428571</v>
      </c>
      <c r="H31" s="1215">
        <v>26.024741217331115</v>
      </c>
      <c r="I31" s="1215">
        <v>35.619166349602118</v>
      </c>
      <c r="J31" s="1215">
        <v>42.468856172140427</v>
      </c>
      <c r="K31" s="1215">
        <v>32.995262822980415</v>
      </c>
    </row>
    <row r="32" spans="2:11">
      <c r="B32" s="963">
        <v>79</v>
      </c>
      <c r="C32" s="954" t="s">
        <v>354</v>
      </c>
      <c r="D32" s="2" t="s">
        <v>293</v>
      </c>
      <c r="E32" s="1216">
        <v>24</v>
      </c>
      <c r="F32" s="1248">
        <v>17</v>
      </c>
      <c r="G32" s="1249">
        <v>-0.35135135135135137</v>
      </c>
      <c r="H32" s="1217">
        <v>63.137224476910774</v>
      </c>
      <c r="I32" s="1217">
        <v>161.47387198966567</v>
      </c>
      <c r="J32" s="1217">
        <v>96.015362457993277</v>
      </c>
      <c r="K32" s="1217">
        <v>77.691693463107242</v>
      </c>
    </row>
    <row r="33" spans="2:11">
      <c r="B33" s="962">
        <v>80</v>
      </c>
      <c r="C33" s="953" t="s">
        <v>354</v>
      </c>
      <c r="D33" s="319" t="s">
        <v>295</v>
      </c>
      <c r="E33" s="1214">
        <v>30</v>
      </c>
      <c r="F33" s="1246">
        <v>39</v>
      </c>
      <c r="G33" s="1247">
        <v>-9.0909090909090912E-2</v>
      </c>
      <c r="H33" s="1215">
        <v>60.355600999772776</v>
      </c>
      <c r="I33" s="1215">
        <v>104.8739182449544</v>
      </c>
      <c r="J33" s="1215">
        <v>100.90180992621555</v>
      </c>
      <c r="K33" s="1215">
        <v>74.132648018187211</v>
      </c>
    </row>
    <row r="34" spans="2:11">
      <c r="B34" s="963">
        <v>81</v>
      </c>
      <c r="C34" s="954" t="s">
        <v>354</v>
      </c>
      <c r="D34" s="2" t="s">
        <v>297</v>
      </c>
      <c r="E34" s="1216">
        <v>24</v>
      </c>
      <c r="F34" s="1248">
        <v>26</v>
      </c>
      <c r="G34" s="1249">
        <v>-0.31428571428571428</v>
      </c>
      <c r="H34" s="1217">
        <v>66.526892992500606</v>
      </c>
      <c r="I34" s="1217">
        <v>137.35270729415166</v>
      </c>
      <c r="J34" s="1217">
        <v>99.442019777912819</v>
      </c>
      <c r="K34" s="1217">
        <v>89.426717658922698</v>
      </c>
    </row>
    <row r="35" spans="2:11">
      <c r="B35" s="962">
        <v>82</v>
      </c>
      <c r="C35" s="953" t="s">
        <v>354</v>
      </c>
      <c r="D35" s="319" t="s">
        <v>299</v>
      </c>
      <c r="E35" s="1214">
        <v>24</v>
      </c>
      <c r="F35" s="1246">
        <v>23</v>
      </c>
      <c r="G35" s="1247">
        <v>-7.6923076923076927E-2</v>
      </c>
      <c r="H35" s="1215">
        <v>81.890852265897337</v>
      </c>
      <c r="I35" s="1215">
        <v>276.1609380974636</v>
      </c>
      <c r="J35" s="1215">
        <v>95.682334648965437</v>
      </c>
      <c r="K35" s="1215">
        <v>61.087354917532068</v>
      </c>
    </row>
    <row r="36" spans="2:11">
      <c r="B36" s="963">
        <v>83</v>
      </c>
      <c r="C36" s="954" t="s">
        <v>354</v>
      </c>
      <c r="D36" s="2" t="s">
        <v>301</v>
      </c>
      <c r="E36" s="1216">
        <v>59</v>
      </c>
      <c r="F36" s="1248">
        <v>64</v>
      </c>
      <c r="G36" s="1249">
        <v>-0.19178082191780821</v>
      </c>
      <c r="H36" s="1217">
        <v>56.813023127035535</v>
      </c>
      <c r="I36" s="1217">
        <v>130.10116028993974</v>
      </c>
      <c r="J36" s="1217">
        <v>82.846990813189237</v>
      </c>
      <c r="K36" s="1217">
        <v>58.259227377909276</v>
      </c>
    </row>
    <row r="37" spans="2:11">
      <c r="B37" s="962">
        <v>84</v>
      </c>
      <c r="C37" s="953" t="s">
        <v>354</v>
      </c>
      <c r="D37" s="319" t="s">
        <v>303</v>
      </c>
      <c r="E37" s="1214">
        <v>29</v>
      </c>
      <c r="F37" s="1246">
        <v>37</v>
      </c>
      <c r="G37" s="1247">
        <v>-0.14705882352941177</v>
      </c>
      <c r="H37" s="1215">
        <v>59.570388229737254</v>
      </c>
      <c r="I37" s="1215">
        <v>155.9528720482146</v>
      </c>
      <c r="J37" s="1215">
        <v>51.86632319634861</v>
      </c>
      <c r="K37" s="1215">
        <v>56.588039075530141</v>
      </c>
    </row>
    <row r="38" spans="2:11">
      <c r="B38" s="963">
        <v>85</v>
      </c>
      <c r="C38" s="954" t="s">
        <v>354</v>
      </c>
      <c r="D38" s="2" t="s">
        <v>305</v>
      </c>
      <c r="E38" s="1216">
        <v>57</v>
      </c>
      <c r="F38" s="1248">
        <v>51</v>
      </c>
      <c r="G38" s="1249">
        <v>0.32558139534883723</v>
      </c>
      <c r="H38" s="1217">
        <v>63.822758295904237</v>
      </c>
      <c r="I38" s="1217">
        <v>139.44312976003476</v>
      </c>
      <c r="J38" s="1217">
        <v>68.620264811840116</v>
      </c>
      <c r="K38" s="1217">
        <v>65.915723557960646</v>
      </c>
    </row>
    <row r="39" spans="2:11">
      <c r="B39" s="962">
        <v>86</v>
      </c>
      <c r="C39" s="953" t="s">
        <v>354</v>
      </c>
      <c r="D39" s="319" t="s">
        <v>307</v>
      </c>
      <c r="E39" s="1214">
        <v>23</v>
      </c>
      <c r="F39" s="1246">
        <v>26</v>
      </c>
      <c r="G39" s="1247">
        <v>0</v>
      </c>
      <c r="H39" s="1215">
        <v>55.868332421120044</v>
      </c>
      <c r="I39" s="1215">
        <v>127.35109717868339</v>
      </c>
      <c r="J39" s="1215">
        <v>108.13283703133773</v>
      </c>
      <c r="K39" s="1215">
        <v>71.003116247879774</v>
      </c>
    </row>
    <row r="40" spans="2:11">
      <c r="B40" s="963">
        <v>87</v>
      </c>
      <c r="C40" s="954" t="s">
        <v>354</v>
      </c>
      <c r="D40" s="2" t="s">
        <v>309</v>
      </c>
      <c r="E40" s="1216">
        <v>21</v>
      </c>
      <c r="F40" s="1248">
        <v>14</v>
      </c>
      <c r="G40" s="1249">
        <v>0.16666666666666666</v>
      </c>
      <c r="H40" s="1217">
        <v>52.341753880439562</v>
      </c>
      <c r="I40" s="1217">
        <v>98.041778870035813</v>
      </c>
      <c r="J40" s="1217">
        <v>64.267352185089976</v>
      </c>
      <c r="K40" s="1217">
        <v>59.594143334189575</v>
      </c>
    </row>
    <row r="41" spans="2:11">
      <c r="B41" s="962">
        <v>88</v>
      </c>
      <c r="C41" s="953" t="s">
        <v>354</v>
      </c>
      <c r="D41" s="319" t="s">
        <v>311</v>
      </c>
      <c r="E41" s="1214">
        <v>20</v>
      </c>
      <c r="F41" s="1246">
        <v>25</v>
      </c>
      <c r="G41" s="1247">
        <v>-9.0909090909090912E-2</v>
      </c>
      <c r="H41" s="1215">
        <v>58.277833969813202</v>
      </c>
      <c r="I41" s="1215">
        <v>195.85109049887191</v>
      </c>
      <c r="J41" s="1215">
        <v>89.54689272282252</v>
      </c>
      <c r="K41" s="1215">
        <v>51.488886981893074</v>
      </c>
    </row>
    <row r="42" spans="2:11">
      <c r="B42" s="963">
        <v>89</v>
      </c>
      <c r="C42" s="954" t="s">
        <v>354</v>
      </c>
      <c r="D42" s="2" t="s">
        <v>313</v>
      </c>
      <c r="E42" s="1216">
        <v>35</v>
      </c>
      <c r="F42" s="1248">
        <v>35</v>
      </c>
      <c r="G42" s="1249">
        <v>-0.14634146341463414</v>
      </c>
      <c r="H42" s="1217">
        <v>98.761841575099893</v>
      </c>
      <c r="I42" s="1217">
        <v>278.83632307835302</v>
      </c>
      <c r="J42" s="1217">
        <v>148.944437249061</v>
      </c>
      <c r="K42" s="1217">
        <v>107.37806624033597</v>
      </c>
    </row>
    <row r="43" spans="2:11">
      <c r="B43" s="962">
        <v>90</v>
      </c>
      <c r="C43" s="953" t="s">
        <v>354</v>
      </c>
      <c r="D43" s="319" t="s">
        <v>315</v>
      </c>
      <c r="E43" s="1214">
        <v>8</v>
      </c>
      <c r="F43" s="1246">
        <v>5</v>
      </c>
      <c r="G43" s="1247">
        <v>-0.1111111111111111</v>
      </c>
      <c r="H43" s="1215">
        <v>49.275362318840578</v>
      </c>
      <c r="I43" s="1215">
        <v>65.712736771204675</v>
      </c>
      <c r="J43" s="1215">
        <v>78.349438495690777</v>
      </c>
      <c r="K43" s="1215">
        <v>102.58163788681826</v>
      </c>
    </row>
    <row r="44" spans="2:11">
      <c r="B44" s="963">
        <v>91</v>
      </c>
      <c r="C44" s="954" t="s">
        <v>354</v>
      </c>
      <c r="D44" s="2" t="s">
        <v>317</v>
      </c>
      <c r="E44" s="1216">
        <v>31</v>
      </c>
      <c r="F44" s="1248">
        <v>41</v>
      </c>
      <c r="G44" s="1249">
        <v>3.3333333333333333E-2</v>
      </c>
      <c r="H44" s="1217">
        <v>27.00001885476177</v>
      </c>
      <c r="I44" s="1217">
        <v>50.626502974307051</v>
      </c>
      <c r="J44" s="1217">
        <v>42.72109650814371</v>
      </c>
      <c r="K44" s="1217">
        <v>30.846166429088871</v>
      </c>
    </row>
    <row r="45" spans="2:11">
      <c r="B45" s="962">
        <v>92</v>
      </c>
      <c r="C45" s="953" t="s">
        <v>354</v>
      </c>
      <c r="D45" s="319" t="s">
        <v>319</v>
      </c>
      <c r="E45" s="1214">
        <v>17</v>
      </c>
      <c r="F45" s="1246">
        <v>18</v>
      </c>
      <c r="G45" s="1247">
        <v>-0.32</v>
      </c>
      <c r="H45" s="1215">
        <v>13.726544160296882</v>
      </c>
      <c r="I45" s="1215">
        <v>21.705245479543485</v>
      </c>
      <c r="J45" s="1215">
        <v>21.228357689335724</v>
      </c>
      <c r="K45" s="1215">
        <v>25.949840484804078</v>
      </c>
    </row>
    <row r="46" spans="2:11">
      <c r="B46" s="963">
        <v>93</v>
      </c>
      <c r="C46" s="954" t="s">
        <v>354</v>
      </c>
      <c r="D46" s="2" t="s">
        <v>321</v>
      </c>
      <c r="E46" s="1216">
        <v>23</v>
      </c>
      <c r="F46" s="1248">
        <v>26</v>
      </c>
      <c r="G46" s="1249">
        <v>-0.23333333333333334</v>
      </c>
      <c r="H46" s="1217">
        <v>15.854132515701803</v>
      </c>
      <c r="I46" s="1217">
        <v>27.016870807779874</v>
      </c>
      <c r="J46" s="1217">
        <v>28.481556098194353</v>
      </c>
      <c r="K46" s="1217">
        <v>20.09719735447802</v>
      </c>
    </row>
    <row r="47" spans="2:11">
      <c r="B47" s="962">
        <v>94</v>
      </c>
      <c r="C47" s="953" t="s">
        <v>354</v>
      </c>
      <c r="D47" s="319" t="s">
        <v>323</v>
      </c>
      <c r="E47" s="1214">
        <v>17</v>
      </c>
      <c r="F47" s="1246">
        <v>21</v>
      </c>
      <c r="G47" s="1247">
        <v>-0.37037037037037035</v>
      </c>
      <c r="H47" s="1215">
        <v>15.125277209218297</v>
      </c>
      <c r="I47" s="1215">
        <v>25.181417299041179</v>
      </c>
      <c r="J47" s="1215">
        <v>22.898559381938014</v>
      </c>
      <c r="K47" s="1215">
        <v>22.086464089618037</v>
      </c>
    </row>
    <row r="48" spans="2:11">
      <c r="B48" s="963">
        <v>95</v>
      </c>
      <c r="C48" s="954" t="s">
        <v>354</v>
      </c>
      <c r="D48" s="2" t="s">
        <v>325</v>
      </c>
      <c r="E48" s="1216">
        <v>32</v>
      </c>
      <c r="F48" s="1248">
        <v>32</v>
      </c>
      <c r="G48" s="1249">
        <v>0.45454545454545453</v>
      </c>
      <c r="H48" s="1217">
        <v>21.106915980298112</v>
      </c>
      <c r="I48" s="1217">
        <v>43.471683414857232</v>
      </c>
      <c r="J48" s="1217">
        <v>25.032385648933307</v>
      </c>
      <c r="K48" s="1217">
        <v>28.686478044219676</v>
      </c>
    </row>
    <row r="49" spans="2:11" s="332" customFormat="1" ht="12.75" customHeight="1">
      <c r="B49" s="2133" t="s">
        <v>85</v>
      </c>
      <c r="C49" s="2133"/>
      <c r="D49" s="2133"/>
      <c r="E49" s="1250">
        <v>3167</v>
      </c>
      <c r="F49" s="333">
        <v>3267</v>
      </c>
      <c r="G49" s="1251">
        <v>-2.3736128236744758E-2</v>
      </c>
      <c r="H49" s="333">
        <v>46.000087886470098</v>
      </c>
      <c r="I49" s="333">
        <v>93.640766979965875</v>
      </c>
      <c r="J49" s="333">
        <v>59.123539043763159</v>
      </c>
      <c r="K49" s="333">
        <v>57.066700794375272</v>
      </c>
    </row>
    <row r="50" spans="2:11">
      <c r="B50" s="962">
        <v>971</v>
      </c>
      <c r="C50" s="953" t="s">
        <v>354</v>
      </c>
      <c r="D50" s="319" t="s">
        <v>357</v>
      </c>
      <c r="E50" s="1214">
        <v>40</v>
      </c>
      <c r="F50" s="1252">
        <v>49</v>
      </c>
      <c r="G50" s="1253">
        <v>-0.14893617021276595</v>
      </c>
      <c r="H50" s="1254">
        <v>132.46808544191512</v>
      </c>
      <c r="I50" s="1254">
        <v>354.65185010048469</v>
      </c>
      <c r="J50" s="1254">
        <v>246.31247314907634</v>
      </c>
      <c r="K50" s="1254">
        <v>107.4537053619399</v>
      </c>
    </row>
    <row r="51" spans="2:11">
      <c r="B51" s="963">
        <v>972</v>
      </c>
      <c r="C51" s="954" t="s">
        <v>354</v>
      </c>
      <c r="D51" s="2" t="s">
        <v>358</v>
      </c>
      <c r="E51" s="1216">
        <v>24</v>
      </c>
      <c r="F51" s="1248">
        <v>28</v>
      </c>
      <c r="G51" s="1249">
        <v>-0.1111111111111111</v>
      </c>
      <c r="H51" s="1217">
        <v>76.957028553321038</v>
      </c>
      <c r="I51" s="1217">
        <v>261.01567725411508</v>
      </c>
      <c r="J51" s="1217">
        <v>178.32984872709383</v>
      </c>
      <c r="K51" s="1217">
        <v>52.533549835235682</v>
      </c>
    </row>
    <row r="52" spans="2:11">
      <c r="B52" s="962">
        <v>973</v>
      </c>
      <c r="C52" s="953" t="s">
        <v>354</v>
      </c>
      <c r="D52" s="319" t="s">
        <v>359</v>
      </c>
      <c r="E52" s="1214">
        <v>34</v>
      </c>
      <c r="F52" s="1252">
        <v>34</v>
      </c>
      <c r="G52" s="1253">
        <v>-2.8571428571428571E-2</v>
      </c>
      <c r="H52" s="1254">
        <v>116.76658973273425</v>
      </c>
      <c r="I52" s="1254">
        <v>179.3799638765866</v>
      </c>
      <c r="J52" s="1254">
        <v>245.55903866248693</v>
      </c>
      <c r="K52" s="1254">
        <v>141.70757629434689</v>
      </c>
    </row>
    <row r="53" spans="2:11">
      <c r="B53" s="963">
        <v>974</v>
      </c>
      <c r="C53" s="954" t="s">
        <v>354</v>
      </c>
      <c r="D53" s="2" t="s">
        <v>360</v>
      </c>
      <c r="E53" s="1216">
        <v>30</v>
      </c>
      <c r="F53" s="1248">
        <v>45</v>
      </c>
      <c r="G53" s="1249">
        <v>-0.23076923076923078</v>
      </c>
      <c r="H53" s="1217">
        <v>45.187938680648436</v>
      </c>
      <c r="I53" s="1217">
        <v>78.531358880456935</v>
      </c>
      <c r="J53" s="1217">
        <v>99.960015993602553</v>
      </c>
      <c r="K53" s="1217">
        <v>48.992493085736861</v>
      </c>
    </row>
    <row r="54" spans="2:11">
      <c r="B54" s="962">
        <v>976</v>
      </c>
      <c r="C54" s="953" t="s">
        <v>354</v>
      </c>
      <c r="D54" s="319" t="s">
        <v>361</v>
      </c>
      <c r="E54" s="1214">
        <v>7</v>
      </c>
      <c r="F54" s="1252">
        <v>16</v>
      </c>
      <c r="G54" s="1253">
        <v>-0.5</v>
      </c>
      <c r="H54" s="1254">
        <v>38.07667609978671</v>
      </c>
      <c r="I54" s="1254">
        <v>37.066552995904146</v>
      </c>
      <c r="J54" s="1254">
        <v>62.114768980839983</v>
      </c>
      <c r="K54" s="1254">
        <v>146.16321559074299</v>
      </c>
    </row>
    <row r="55" spans="2:11" s="332" customFormat="1" ht="12.75" customHeight="1">
      <c r="B55" s="2133" t="s">
        <v>362</v>
      </c>
      <c r="C55" s="2133"/>
      <c r="D55" s="2133"/>
      <c r="E55" s="1250">
        <v>135</v>
      </c>
      <c r="F55" s="333">
        <v>172</v>
      </c>
      <c r="G55" s="1251">
        <v>-0.16666666666666666</v>
      </c>
      <c r="H55" s="333">
        <v>73.687514430847386</v>
      </c>
      <c r="I55" s="333">
        <v>152.27073737104573</v>
      </c>
      <c r="J55" s="333">
        <v>147.00121558697504</v>
      </c>
      <c r="K55" s="333">
        <v>73.284642519998016</v>
      </c>
    </row>
    <row r="56" spans="2:11" ht="12" customHeight="1">
      <c r="B56" s="962">
        <v>975</v>
      </c>
      <c r="C56" s="953" t="s">
        <v>354</v>
      </c>
      <c r="D56" s="319" t="s">
        <v>807</v>
      </c>
      <c r="E56" s="2001">
        <v>0</v>
      </c>
      <c r="F56" s="2002">
        <v>0</v>
      </c>
      <c r="G56" s="2003" t="s">
        <v>52</v>
      </c>
      <c r="H56" s="2004">
        <v>33.478406427854033</v>
      </c>
      <c r="I56" s="2004">
        <v>0</v>
      </c>
      <c r="J56" s="2004">
        <v>0</v>
      </c>
      <c r="K56" s="2004">
        <v>0</v>
      </c>
    </row>
    <row r="57" spans="2:11">
      <c r="B57" s="963">
        <v>977</v>
      </c>
      <c r="C57" s="954" t="s">
        <v>354</v>
      </c>
      <c r="D57" s="2" t="s">
        <v>803</v>
      </c>
      <c r="E57" s="2005">
        <v>1</v>
      </c>
      <c r="F57" s="2006">
        <v>2</v>
      </c>
      <c r="G57" s="2007" t="s">
        <v>52</v>
      </c>
      <c r="H57" s="2008">
        <v>169.72525723984302</v>
      </c>
      <c r="I57" s="2008">
        <v>274.34842249657066</v>
      </c>
      <c r="J57" s="2008">
        <v>347.62456546929315</v>
      </c>
      <c r="K57" s="2008">
        <v>0</v>
      </c>
    </row>
    <row r="58" spans="2:11" ht="12" customHeight="1">
      <c r="B58" s="962">
        <v>978</v>
      </c>
      <c r="C58" s="953" t="s">
        <v>354</v>
      </c>
      <c r="D58" s="319" t="s">
        <v>802</v>
      </c>
      <c r="E58" s="2009">
        <v>7</v>
      </c>
      <c r="F58" s="2002">
        <v>4</v>
      </c>
      <c r="G58" s="2003">
        <v>-0.3</v>
      </c>
      <c r="H58" s="2004">
        <v>170.90608710513573</v>
      </c>
      <c r="I58" s="2004">
        <v>1190.0039666798889</v>
      </c>
      <c r="J58" s="2004">
        <v>303.62177401865102</v>
      </c>
      <c r="K58" s="2004">
        <v>85.324232081911262</v>
      </c>
    </row>
    <row r="59" spans="2:11" ht="12" customHeight="1">
      <c r="B59" s="963">
        <v>986</v>
      </c>
      <c r="C59" s="954" t="s">
        <v>354</v>
      </c>
      <c r="D59" s="2" t="s">
        <v>804</v>
      </c>
      <c r="E59" s="2005">
        <v>3</v>
      </c>
      <c r="F59" s="2006">
        <v>1</v>
      </c>
      <c r="G59" s="2007" t="s">
        <v>849</v>
      </c>
      <c r="H59" s="2008">
        <v>147.5772730999426</v>
      </c>
      <c r="I59" s="2008">
        <v>571.42857142857144</v>
      </c>
      <c r="J59" s="2008">
        <v>0</v>
      </c>
      <c r="K59" s="2008">
        <v>0</v>
      </c>
    </row>
    <row r="60" spans="2:11">
      <c r="B60" s="962">
        <v>987</v>
      </c>
      <c r="C60" s="953" t="s">
        <v>354</v>
      </c>
      <c r="D60" s="319" t="s">
        <v>805</v>
      </c>
      <c r="E60" s="2009">
        <v>34</v>
      </c>
      <c r="F60" s="2002">
        <v>34</v>
      </c>
      <c r="G60" s="2003">
        <v>0.17241379310344829</v>
      </c>
      <c r="H60" s="2004">
        <v>117.07375273576007</v>
      </c>
      <c r="I60" s="2004">
        <v>111.77347242921013</v>
      </c>
      <c r="J60" s="2004">
        <v>363.17780580075663</v>
      </c>
      <c r="K60" s="2004">
        <v>188.49096352145472</v>
      </c>
    </row>
    <row r="61" spans="2:11" ht="12" customHeight="1">
      <c r="B61" s="963">
        <v>988</v>
      </c>
      <c r="C61" s="954" t="s">
        <v>354</v>
      </c>
      <c r="D61" s="2" t="s">
        <v>806</v>
      </c>
      <c r="E61" s="2005">
        <v>51</v>
      </c>
      <c r="F61" s="2006">
        <v>70</v>
      </c>
      <c r="G61" s="2007">
        <v>-1.9230769230769232E-2</v>
      </c>
      <c r="H61" s="2008">
        <v>193.47613360271166</v>
      </c>
      <c r="I61" s="2008">
        <v>448.4147836748993</v>
      </c>
      <c r="J61" s="2008">
        <v>318.36994587710922</v>
      </c>
      <c r="K61" s="2008">
        <v>189.37763622277697</v>
      </c>
    </row>
    <row r="62" spans="2:11" s="332" customFormat="1" ht="12.75" customHeight="1">
      <c r="B62" s="2133" t="s">
        <v>808</v>
      </c>
      <c r="C62" s="2134"/>
      <c r="D62" s="2135"/>
      <c r="E62" s="1255">
        <v>96</v>
      </c>
      <c r="F62" s="1256">
        <v>111</v>
      </c>
      <c r="G62" s="1257">
        <v>4.3478260869565216E-2</v>
      </c>
      <c r="H62" s="1256">
        <v>155.0829693886229</v>
      </c>
      <c r="I62" s="1256">
        <v>310.51604076675943</v>
      </c>
      <c r="J62" s="1256">
        <v>324.96999150979303</v>
      </c>
      <c r="K62" s="1256">
        <v>175.23876281433454</v>
      </c>
    </row>
    <row r="63" spans="2:11" s="332" customFormat="1" ht="12.75" customHeight="1">
      <c r="B63" s="2134" t="s">
        <v>809</v>
      </c>
      <c r="C63" s="2134"/>
      <c r="D63" s="2135"/>
      <c r="E63" s="1255">
        <v>231</v>
      </c>
      <c r="F63" s="1256">
        <v>283</v>
      </c>
      <c r="G63" s="1257">
        <v>-9.055118110236221E-2</v>
      </c>
      <c r="H63" s="1256">
        <v>91.013935710226392</v>
      </c>
      <c r="I63" s="1256">
        <v>191.94923289686082</v>
      </c>
      <c r="J63" s="1256">
        <v>185.4835391272145</v>
      </c>
      <c r="K63" s="1256">
        <v>85.94336441074401</v>
      </c>
    </row>
    <row r="64" spans="2:11" s="332" customFormat="1" ht="12.75" customHeight="1">
      <c r="B64" s="2134" t="s">
        <v>363</v>
      </c>
      <c r="C64" s="2134"/>
      <c r="D64" s="2135"/>
      <c r="E64" s="1255">
        <v>3302</v>
      </c>
      <c r="F64" s="1256">
        <v>3439</v>
      </c>
      <c r="G64" s="1257">
        <v>-3.0534351145038167E-2</v>
      </c>
      <c r="H64" s="1256">
        <v>46.901071156776034</v>
      </c>
      <c r="I64" s="1256">
        <v>95.662033590391218</v>
      </c>
      <c r="J64" s="1256">
        <v>61.903179135741688</v>
      </c>
      <c r="K64" s="1256">
        <v>57.42814906680988</v>
      </c>
    </row>
    <row r="65" spans="1:11" s="332" customFormat="1" ht="12.75" customHeight="1">
      <c r="B65" s="2133" t="s">
        <v>810</v>
      </c>
      <c r="C65" s="2134"/>
      <c r="D65" s="2135"/>
      <c r="E65" s="1255">
        <v>3398</v>
      </c>
      <c r="F65" s="1256">
        <v>3550</v>
      </c>
      <c r="G65" s="1257">
        <v>-2.8587764436821039E-2</v>
      </c>
      <c r="H65" s="1256">
        <v>47.844793526368143</v>
      </c>
      <c r="I65" s="1256">
        <v>98.112550173103088</v>
      </c>
      <c r="J65" s="1256">
        <v>64.178967635463465</v>
      </c>
      <c r="K65" s="1256">
        <v>57.799193267311544</v>
      </c>
    </row>
    <row r="66" spans="1:11" s="1416" customFormat="1" ht="15" customHeight="1">
      <c r="A66" s="1655"/>
      <c r="B66" s="1425" t="s">
        <v>955</v>
      </c>
      <c r="C66" s="1409"/>
      <c r="D66" s="1410"/>
      <c r="E66" s="1411"/>
      <c r="F66" s="1412"/>
      <c r="G66" s="1412"/>
      <c r="H66" s="1413"/>
      <c r="I66" s="1415"/>
      <c r="J66" s="1415"/>
      <c r="K66" s="1415"/>
    </row>
    <row r="67" spans="1:11" s="1416" customFormat="1" ht="12">
      <c r="A67" s="1655"/>
      <c r="B67" s="1425" t="s">
        <v>954</v>
      </c>
      <c r="C67" s="1409"/>
      <c r="D67" s="1410"/>
      <c r="E67" s="1408"/>
      <c r="F67" s="1412"/>
      <c r="G67" s="1412"/>
      <c r="H67" s="1413"/>
      <c r="I67" s="1415"/>
      <c r="J67" s="1415"/>
      <c r="K67" s="1415"/>
    </row>
  </sheetData>
  <mergeCells count="11">
    <mergeCell ref="B65:D65"/>
    <mergeCell ref="E5:K5"/>
    <mergeCell ref="E6:E7"/>
    <mergeCell ref="F6:F7"/>
    <mergeCell ref="G6:G7"/>
    <mergeCell ref="H6:K6"/>
    <mergeCell ref="B49:D49"/>
    <mergeCell ref="B55:D55"/>
    <mergeCell ref="B62:D62"/>
    <mergeCell ref="B63:D63"/>
    <mergeCell ref="B64:D64"/>
  </mergeCells>
  <printOptions horizontalCentered="1"/>
  <pageMargins left="0.47244094488188981" right="0.47244094488188981" top="0.59055118110236227" bottom="0.39370078740157483" header="0.51181102362204722" footer="0.31496062992125984"/>
  <pageSetup paperSize="9" scale="82" firstPageNumber="0" orientation="portrait" r:id="rId1"/>
  <headerFooter>
    <oddFooter>&amp;C&amp;F&amp;R&amp;A</oddFooter>
  </headerFooter>
  <rowBreaks count="1" manualBreakCount="1">
    <brk id="8"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IP66"/>
  <sheetViews>
    <sheetView showGridLines="0" zoomScaleNormal="100" workbookViewId="0">
      <pane xSplit="1" ySplit="7" topLeftCell="B41" activePane="bottomRight" state="frozen"/>
      <selection activeCell="P6" sqref="P6"/>
      <selection pane="topRight" activeCell="P6" sqref="P6"/>
      <selection pane="bottomLeft" activeCell="P6" sqref="P6"/>
      <selection pane="bottomRight" sqref="A1:XFD1048576"/>
    </sheetView>
  </sheetViews>
  <sheetFormatPr baseColWidth="10" defaultColWidth="13.7109375" defaultRowHeight="12.75"/>
  <cols>
    <col min="1" max="1" width="1.7109375" style="2" customWidth="1"/>
    <col min="2" max="2" width="4.140625" style="965" customWidth="1"/>
    <col min="3" max="3" width="1.7109375" style="312" customWidth="1"/>
    <col min="4" max="4" width="22.7109375" style="2" customWidth="1"/>
    <col min="5" max="5" width="8.7109375" style="10" customWidth="1"/>
    <col min="6" max="6" width="14" style="10" bestFit="1" customWidth="1"/>
    <col min="7" max="7" width="11.5703125" style="10" bestFit="1" customWidth="1"/>
    <col min="8" max="8" width="14.28515625" style="10" bestFit="1" customWidth="1"/>
    <col min="9" max="16384" width="13.7109375" style="2"/>
  </cols>
  <sheetData>
    <row r="1" spans="1:250" s="858" customFormat="1" ht="20.100000000000001" customHeight="1">
      <c r="B1" s="978" t="s">
        <v>797</v>
      </c>
      <c r="C1" s="313"/>
      <c r="D1" s="856"/>
      <c r="E1" s="1210"/>
      <c r="F1" s="1210"/>
      <c r="G1" s="1210"/>
      <c r="H1" s="1210"/>
    </row>
    <row r="2" spans="1:250" ht="20.100000000000001" customHeight="1"/>
    <row r="3" spans="1:250" s="4" customFormat="1" ht="20.100000000000001" customHeight="1">
      <c r="B3" s="1104" t="s">
        <v>1009</v>
      </c>
      <c r="C3" s="19"/>
      <c r="D3" s="64"/>
      <c r="E3" s="1235"/>
      <c r="F3" s="1235"/>
      <c r="G3" s="1235"/>
      <c r="H3" s="1235"/>
      <c r="I3" s="1181"/>
    </row>
    <row r="4" spans="1:250" s="4" customFormat="1" ht="20.100000000000001" customHeight="1">
      <c r="B4" s="960" t="s">
        <v>44</v>
      </c>
      <c r="C4" s="19"/>
      <c r="D4" s="64"/>
      <c r="E4" s="23"/>
      <c r="F4" s="23"/>
      <c r="G4" s="23"/>
      <c r="H4" s="23"/>
      <c r="I4" s="1181"/>
    </row>
    <row r="5" spans="1:250" s="1221" customFormat="1" ht="19.5" customHeight="1">
      <c r="A5" s="1218"/>
      <c r="B5" s="1219"/>
      <c r="C5" s="1219"/>
      <c r="D5" s="1220"/>
      <c r="E5" s="2131" t="s">
        <v>958</v>
      </c>
      <c r="F5" s="2132"/>
      <c r="G5" s="2132"/>
      <c r="H5" s="2132"/>
      <c r="I5" s="1218"/>
      <c r="J5" s="1218"/>
      <c r="K5" s="1218"/>
      <c r="L5" s="1218"/>
      <c r="M5" s="1218"/>
      <c r="N5" s="1218"/>
      <c r="O5" s="1218"/>
      <c r="P5" s="1218"/>
      <c r="Q5" s="1218"/>
      <c r="R5" s="1218"/>
      <c r="S5" s="1218"/>
      <c r="T5" s="1218"/>
      <c r="U5" s="1218"/>
      <c r="V5" s="1218"/>
      <c r="W5" s="1218"/>
      <c r="X5" s="1218"/>
      <c r="Y5" s="1218"/>
      <c r="Z5" s="1218"/>
      <c r="AA5" s="1218"/>
      <c r="AB5" s="1218"/>
      <c r="AC5" s="1218"/>
      <c r="AD5" s="1218"/>
      <c r="AE5" s="1218"/>
      <c r="AF5" s="1218"/>
      <c r="AG5" s="1218"/>
      <c r="AH5" s="1218"/>
      <c r="AI5" s="1218"/>
      <c r="AJ5" s="1218"/>
      <c r="AK5" s="1218"/>
      <c r="AL5" s="1218"/>
      <c r="AM5" s="1218"/>
      <c r="AN5" s="1218"/>
      <c r="AO5" s="1218"/>
      <c r="AP5" s="1218"/>
      <c r="AQ5" s="1218"/>
      <c r="AR5" s="1218"/>
      <c r="AS5" s="1218"/>
      <c r="AT5" s="1218"/>
      <c r="AU5" s="1218"/>
      <c r="AV5" s="1218"/>
      <c r="AW5" s="1218"/>
      <c r="AX5" s="1218"/>
      <c r="AY5" s="1218"/>
      <c r="AZ5" s="1218"/>
      <c r="BA5" s="1218"/>
      <c r="BB5" s="1218"/>
      <c r="BC5" s="1218"/>
      <c r="BD5" s="1218"/>
      <c r="BE5" s="1218"/>
      <c r="BF5" s="1218"/>
      <c r="BG5" s="1218"/>
      <c r="BH5" s="1218"/>
      <c r="BI5" s="1218"/>
      <c r="BJ5" s="1218"/>
      <c r="BK5" s="1218"/>
      <c r="BL5" s="1218"/>
      <c r="BM5" s="1218"/>
      <c r="BN5" s="1218"/>
      <c r="BO5" s="1218"/>
      <c r="BP5" s="1218"/>
      <c r="BQ5" s="1218"/>
      <c r="BR5" s="1218"/>
      <c r="BS5" s="1218"/>
      <c r="BT5" s="1218"/>
      <c r="BU5" s="1218"/>
      <c r="BV5" s="1218"/>
      <c r="BW5" s="1218"/>
      <c r="BX5" s="1218"/>
      <c r="BY5" s="1218"/>
      <c r="BZ5" s="1218"/>
      <c r="CA5" s="1218"/>
      <c r="CB5" s="1218"/>
      <c r="CC5" s="1218"/>
      <c r="CD5" s="1218"/>
      <c r="CE5" s="1218"/>
      <c r="CF5" s="1218"/>
      <c r="CG5" s="1218"/>
      <c r="CH5" s="1218"/>
      <c r="CI5" s="1218"/>
      <c r="CJ5" s="1218"/>
      <c r="CK5" s="1218"/>
      <c r="CL5" s="1218"/>
      <c r="CM5" s="1218"/>
      <c r="CN5" s="1218"/>
      <c r="CO5" s="1218"/>
      <c r="CP5" s="1218"/>
      <c r="CQ5" s="1218"/>
      <c r="CR5" s="1218"/>
      <c r="CS5" s="1218"/>
      <c r="CT5" s="1218"/>
      <c r="CU5" s="1218"/>
      <c r="CV5" s="1218"/>
      <c r="CW5" s="1218"/>
      <c r="CX5" s="1218"/>
      <c r="CY5" s="1218"/>
      <c r="CZ5" s="1218"/>
      <c r="DA5" s="1218"/>
      <c r="DB5" s="1218"/>
      <c r="DC5" s="1218"/>
      <c r="DD5" s="1218"/>
      <c r="DE5" s="1218"/>
      <c r="DF5" s="1218"/>
      <c r="DG5" s="1218"/>
      <c r="DH5" s="1218"/>
      <c r="DI5" s="1218"/>
      <c r="DJ5" s="1218"/>
      <c r="DK5" s="1218"/>
      <c r="DL5" s="1218"/>
      <c r="DM5" s="1218"/>
      <c r="DN5" s="1218"/>
      <c r="DO5" s="1218"/>
      <c r="DP5" s="1218"/>
      <c r="DQ5" s="1218"/>
      <c r="DR5" s="1218"/>
      <c r="DS5" s="1218"/>
      <c r="DT5" s="1218"/>
      <c r="DU5" s="1218"/>
      <c r="DV5" s="1218"/>
      <c r="DW5" s="1218"/>
      <c r="DX5" s="1218"/>
      <c r="DY5" s="1218"/>
      <c r="DZ5" s="1218"/>
      <c r="EA5" s="1218"/>
      <c r="EB5" s="1218"/>
      <c r="EC5" s="1218"/>
      <c r="ED5" s="1218"/>
      <c r="EE5" s="1218"/>
      <c r="EF5" s="1218"/>
      <c r="EG5" s="1218"/>
      <c r="EH5" s="1218"/>
      <c r="EI5" s="1218"/>
      <c r="EJ5" s="1218"/>
      <c r="EK5" s="1218"/>
      <c r="EL5" s="1218"/>
      <c r="EM5" s="1218"/>
      <c r="EN5" s="1218"/>
      <c r="EO5" s="1218"/>
      <c r="EP5" s="1218"/>
      <c r="EQ5" s="1218"/>
      <c r="ER5" s="1218"/>
      <c r="ES5" s="1218"/>
      <c r="ET5" s="1218"/>
      <c r="EU5" s="1218"/>
      <c r="EV5" s="1218"/>
      <c r="EW5" s="1218"/>
      <c r="EX5" s="1218"/>
      <c r="EY5" s="1218"/>
      <c r="EZ5" s="1218"/>
      <c r="FA5" s="1218"/>
      <c r="FB5" s="1218"/>
      <c r="FC5" s="1218"/>
      <c r="FD5" s="1218"/>
      <c r="FE5" s="1218"/>
      <c r="FF5" s="1218"/>
      <c r="FG5" s="1218"/>
      <c r="FH5" s="1218"/>
      <c r="FI5" s="1218"/>
      <c r="FJ5" s="1218"/>
      <c r="FK5" s="1218"/>
      <c r="FL5" s="1218"/>
      <c r="FM5" s="1218"/>
      <c r="FN5" s="1218"/>
      <c r="FO5" s="1218"/>
      <c r="FP5" s="1218"/>
      <c r="FQ5" s="1218"/>
      <c r="FR5" s="1218"/>
      <c r="FS5" s="1218"/>
      <c r="FT5" s="1218"/>
      <c r="FU5" s="1218"/>
      <c r="FV5" s="1218"/>
      <c r="FW5" s="1218"/>
      <c r="FX5" s="1218"/>
      <c r="FY5" s="1218"/>
      <c r="FZ5" s="1218"/>
      <c r="GA5" s="1218"/>
      <c r="GB5" s="1218"/>
      <c r="GC5" s="1218"/>
      <c r="GD5" s="1218"/>
      <c r="GE5" s="1218"/>
      <c r="GF5" s="1218"/>
      <c r="GG5" s="1218"/>
      <c r="GH5" s="1218"/>
      <c r="GI5" s="1218"/>
      <c r="GJ5" s="1218"/>
      <c r="GK5" s="1218"/>
      <c r="GL5" s="1218"/>
      <c r="GM5" s="1218"/>
      <c r="GN5" s="1218"/>
      <c r="GO5" s="1218"/>
      <c r="GP5" s="1218"/>
      <c r="GQ5" s="1218"/>
      <c r="GR5" s="1218"/>
      <c r="GS5" s="1218"/>
      <c r="GT5" s="1218"/>
      <c r="GU5" s="1218"/>
      <c r="GV5" s="1218"/>
      <c r="GW5" s="1218"/>
      <c r="GX5" s="1218"/>
      <c r="GY5" s="1218"/>
      <c r="GZ5" s="1218"/>
      <c r="HA5" s="1218"/>
      <c r="HB5" s="1218"/>
      <c r="HC5" s="1218"/>
      <c r="HD5" s="1218"/>
      <c r="HE5" s="1218"/>
      <c r="HF5" s="1218"/>
      <c r="HG5" s="1218"/>
      <c r="HH5" s="1218"/>
      <c r="HI5" s="1218"/>
      <c r="HJ5" s="1218"/>
      <c r="HK5" s="1218"/>
      <c r="HL5" s="1218"/>
      <c r="HM5" s="1218"/>
      <c r="HN5" s="1218"/>
      <c r="HO5" s="1218"/>
      <c r="HP5" s="1218"/>
      <c r="HQ5" s="1218"/>
      <c r="HR5" s="1218"/>
      <c r="HS5" s="1218"/>
      <c r="HT5" s="1218"/>
      <c r="HU5" s="1218"/>
      <c r="HV5" s="1218"/>
      <c r="HW5" s="1218"/>
      <c r="HX5" s="1218"/>
      <c r="HY5" s="1218"/>
      <c r="HZ5" s="1218"/>
      <c r="IA5" s="1218"/>
      <c r="IB5" s="1218"/>
      <c r="IC5" s="1218"/>
      <c r="ID5" s="1218"/>
      <c r="IE5" s="1218"/>
      <c r="IF5" s="1218"/>
      <c r="IG5" s="1218"/>
      <c r="IH5" s="1218"/>
      <c r="II5" s="1218"/>
      <c r="IJ5" s="1218"/>
      <c r="IK5" s="1218"/>
      <c r="IL5" s="1218"/>
      <c r="IM5" s="1218"/>
      <c r="IN5" s="1218"/>
      <c r="IO5" s="1218"/>
      <c r="IP5" s="1218"/>
    </row>
    <row r="6" spans="1:250" s="1222" customFormat="1" ht="57.75" customHeight="1">
      <c r="B6" s="1219"/>
      <c r="C6" s="1219"/>
      <c r="D6" s="1223"/>
      <c r="E6" s="2085" t="s">
        <v>355</v>
      </c>
      <c r="F6" s="2085" t="s">
        <v>957</v>
      </c>
      <c r="G6" s="2085" t="s">
        <v>356</v>
      </c>
      <c r="H6" s="2085" t="s">
        <v>801</v>
      </c>
      <c r="I6" s="1222" t="s">
        <v>801</v>
      </c>
    </row>
    <row r="7" spans="1:250" ht="5.0999999999999996" customHeight="1">
      <c r="B7" s="964"/>
      <c r="C7" s="321"/>
      <c r="D7" s="322"/>
      <c r="E7" s="1259"/>
      <c r="F7" s="1259"/>
      <c r="G7" s="1259"/>
      <c r="H7" s="1259"/>
    </row>
    <row r="8" spans="1:250">
      <c r="B8" s="962">
        <v>56</v>
      </c>
      <c r="C8" s="318" t="s">
        <v>354</v>
      </c>
      <c r="D8" s="319" t="s">
        <v>247</v>
      </c>
      <c r="E8" s="1224">
        <v>0.17924528301886791</v>
      </c>
      <c r="F8" s="1225">
        <v>0.19811320754716982</v>
      </c>
      <c r="G8" s="1225">
        <v>0.41111111111111109</v>
      </c>
      <c r="H8" s="1225">
        <v>0.50588235294117645</v>
      </c>
    </row>
    <row r="9" spans="1:250">
      <c r="B9" s="963">
        <v>57</v>
      </c>
      <c r="C9" s="320" t="s">
        <v>354</v>
      </c>
      <c r="D9" s="2" t="s">
        <v>249</v>
      </c>
      <c r="E9" s="1226">
        <v>0.15183246073298429</v>
      </c>
      <c r="F9" s="1227">
        <v>0.24607329842931935</v>
      </c>
      <c r="G9" s="1227">
        <v>0.33333333333333331</v>
      </c>
      <c r="H9" s="1227">
        <v>0.42465753424657532</v>
      </c>
    </row>
    <row r="10" spans="1:250">
      <c r="B10" s="962">
        <v>58</v>
      </c>
      <c r="C10" s="318" t="s">
        <v>354</v>
      </c>
      <c r="D10" s="319" t="s">
        <v>251</v>
      </c>
      <c r="E10" s="1228">
        <v>8.3333333333333343E-2</v>
      </c>
      <c r="F10" s="1225">
        <v>0.15625</v>
      </c>
      <c r="G10" s="1225">
        <v>0.38961038961038963</v>
      </c>
      <c r="H10" s="1225">
        <v>0.42857142857142855</v>
      </c>
    </row>
    <row r="11" spans="1:250">
      <c r="B11" s="963">
        <v>59</v>
      </c>
      <c r="C11" s="320" t="s">
        <v>354</v>
      </c>
      <c r="D11" s="2" t="s">
        <v>253</v>
      </c>
      <c r="E11" s="1226">
        <v>0.21029082774049215</v>
      </c>
      <c r="F11" s="1227">
        <v>0.20134228187919462</v>
      </c>
      <c r="G11" s="1227">
        <v>0.3125</v>
      </c>
      <c r="H11" s="1227">
        <v>0.42367601246105918</v>
      </c>
    </row>
    <row r="12" spans="1:250">
      <c r="B12" s="962">
        <v>60</v>
      </c>
      <c r="C12" s="318" t="s">
        <v>354</v>
      </c>
      <c r="D12" s="319" t="s">
        <v>255</v>
      </c>
      <c r="E12" s="1228">
        <v>0.19337016574585633</v>
      </c>
      <c r="F12" s="1225">
        <v>0.19337016574585633</v>
      </c>
      <c r="G12" s="1225">
        <v>0.32061068702290074</v>
      </c>
      <c r="H12" s="1225">
        <v>0.41935483870967744</v>
      </c>
    </row>
    <row r="13" spans="1:250">
      <c r="B13" s="963">
        <v>61</v>
      </c>
      <c r="C13" s="320" t="s">
        <v>354</v>
      </c>
      <c r="D13" s="2" t="s">
        <v>257</v>
      </c>
      <c r="E13" s="1226">
        <v>0.22131147540983609</v>
      </c>
      <c r="F13" s="1227">
        <v>0.17213114754098363</v>
      </c>
      <c r="G13" s="1227">
        <v>0.32323232323232326</v>
      </c>
      <c r="H13" s="1227">
        <v>0.40206185567010311</v>
      </c>
    </row>
    <row r="14" spans="1:250">
      <c r="B14" s="962">
        <v>62</v>
      </c>
      <c r="C14" s="318" t="s">
        <v>354</v>
      </c>
      <c r="D14" s="319" t="s">
        <v>259</v>
      </c>
      <c r="E14" s="1228">
        <v>0.18439716312056739</v>
      </c>
      <c r="F14" s="1225">
        <v>0.2269503546099291</v>
      </c>
      <c r="G14" s="1225">
        <v>0.38604651162790699</v>
      </c>
      <c r="H14" s="1225">
        <v>0.54314720812182737</v>
      </c>
    </row>
    <row r="15" spans="1:250">
      <c r="B15" s="963">
        <v>63</v>
      </c>
      <c r="C15" s="320" t="s">
        <v>354</v>
      </c>
      <c r="D15" s="2" t="s">
        <v>261</v>
      </c>
      <c r="E15" s="1226">
        <v>0.23595505617977527</v>
      </c>
      <c r="F15" s="1227">
        <v>0.2247191011235955</v>
      </c>
      <c r="G15" s="1227">
        <v>0.27536231884057971</v>
      </c>
      <c r="H15" s="1227">
        <v>0.4</v>
      </c>
    </row>
    <row r="16" spans="1:250">
      <c r="B16" s="962">
        <v>64</v>
      </c>
      <c r="C16" s="318" t="s">
        <v>354</v>
      </c>
      <c r="D16" s="319" t="s">
        <v>263</v>
      </c>
      <c r="E16" s="1228">
        <v>0.23645320197044334</v>
      </c>
      <c r="F16" s="1225">
        <v>0.21182266009852216</v>
      </c>
      <c r="G16" s="1225">
        <v>0.28143712574850299</v>
      </c>
      <c r="H16" s="1225">
        <v>0.35802469135802467</v>
      </c>
    </row>
    <row r="17" spans="2:8">
      <c r="B17" s="963">
        <v>65</v>
      </c>
      <c r="C17" s="320" t="s">
        <v>354</v>
      </c>
      <c r="D17" s="2" t="s">
        <v>265</v>
      </c>
      <c r="E17" s="1226">
        <v>0.20588235294117646</v>
      </c>
      <c r="F17" s="1227">
        <v>0.16176470588235295</v>
      </c>
      <c r="G17" s="1227">
        <v>0.29268292682926828</v>
      </c>
      <c r="H17" s="1227">
        <v>0.34146341463414637</v>
      </c>
    </row>
    <row r="18" spans="2:8">
      <c r="B18" s="962">
        <v>66</v>
      </c>
      <c r="C18" s="318" t="s">
        <v>354</v>
      </c>
      <c r="D18" s="319" t="s">
        <v>267</v>
      </c>
      <c r="E18" s="1228">
        <v>0.23741007194244604</v>
      </c>
      <c r="F18" s="1225">
        <v>0.18705035971223022</v>
      </c>
      <c r="G18" s="1225">
        <v>0.33613445378151263</v>
      </c>
      <c r="H18" s="1225">
        <v>0.49532710280373832</v>
      </c>
    </row>
    <row r="19" spans="2:8">
      <c r="B19" s="963">
        <v>67</v>
      </c>
      <c r="C19" s="320" t="s">
        <v>354</v>
      </c>
      <c r="D19" s="2" t="s">
        <v>269</v>
      </c>
      <c r="E19" s="1226">
        <v>0.20634920634920637</v>
      </c>
      <c r="F19" s="1227">
        <v>0.23809523809523811</v>
      </c>
      <c r="G19" s="1227">
        <v>0.17499999999999999</v>
      </c>
      <c r="H19" s="1227">
        <v>0.32727272727272727</v>
      </c>
    </row>
    <row r="20" spans="2:8">
      <c r="B20" s="962">
        <v>68</v>
      </c>
      <c r="C20" s="318" t="s">
        <v>354</v>
      </c>
      <c r="D20" s="319" t="s">
        <v>271</v>
      </c>
      <c r="E20" s="1228">
        <v>0.15107913669064749</v>
      </c>
      <c r="F20" s="1225">
        <v>0.19424460431654678</v>
      </c>
      <c r="G20" s="1225">
        <v>0.23157894736842105</v>
      </c>
      <c r="H20" s="1225">
        <v>0.34408602150537637</v>
      </c>
    </row>
    <row r="21" spans="2:8">
      <c r="B21" s="963">
        <v>69</v>
      </c>
      <c r="C21" s="320" t="s">
        <v>354</v>
      </c>
      <c r="D21" s="2" t="s">
        <v>273</v>
      </c>
      <c r="E21" s="1226">
        <v>0.25090909090909091</v>
      </c>
      <c r="F21" s="1227">
        <v>0.18909090909090909</v>
      </c>
      <c r="G21" s="1227">
        <v>0.24757281553398058</v>
      </c>
      <c r="H21" s="1227">
        <v>0.43010752688172044</v>
      </c>
    </row>
    <row r="22" spans="2:8">
      <c r="B22" s="962">
        <v>70</v>
      </c>
      <c r="C22" s="318" t="s">
        <v>354</v>
      </c>
      <c r="D22" s="319" t="s">
        <v>275</v>
      </c>
      <c r="E22" s="1228">
        <v>0.19354838709677419</v>
      </c>
      <c r="F22" s="1225">
        <v>0.12903225806451613</v>
      </c>
      <c r="G22" s="1225">
        <v>0.34666666666666668</v>
      </c>
      <c r="H22" s="1225">
        <v>0.42253521126760563</v>
      </c>
    </row>
    <row r="23" spans="2:8">
      <c r="B23" s="963">
        <v>71</v>
      </c>
      <c r="C23" s="320" t="s">
        <v>354</v>
      </c>
      <c r="D23" s="2" t="s">
        <v>277</v>
      </c>
      <c r="E23" s="1226">
        <v>0.20093457943925233</v>
      </c>
      <c r="F23" s="1227">
        <v>0.1542056074766355</v>
      </c>
      <c r="G23" s="1227">
        <v>0.25641025641025639</v>
      </c>
      <c r="H23" s="1227">
        <v>0.35483870967741937</v>
      </c>
    </row>
    <row r="24" spans="2:8">
      <c r="B24" s="962">
        <v>72</v>
      </c>
      <c r="C24" s="318" t="s">
        <v>354</v>
      </c>
      <c r="D24" s="319" t="s">
        <v>279</v>
      </c>
      <c r="E24" s="1228">
        <v>0.18493150684931509</v>
      </c>
      <c r="F24" s="1225">
        <v>0.18493150684931509</v>
      </c>
      <c r="G24" s="1225">
        <v>0.32407407407407407</v>
      </c>
      <c r="H24" s="1225">
        <v>0.40625</v>
      </c>
    </row>
    <row r="25" spans="2:8">
      <c r="B25" s="963">
        <v>73</v>
      </c>
      <c r="C25" s="320" t="s">
        <v>354</v>
      </c>
      <c r="D25" s="2" t="s">
        <v>281</v>
      </c>
      <c r="E25" s="1226">
        <v>0.2074074074074074</v>
      </c>
      <c r="F25" s="1227">
        <v>0.2</v>
      </c>
      <c r="G25" s="1227">
        <v>0.32692307692307693</v>
      </c>
      <c r="H25" s="1227">
        <v>0.37373737373737376</v>
      </c>
    </row>
    <row r="26" spans="2:8">
      <c r="B26" s="962">
        <v>74</v>
      </c>
      <c r="C26" s="318" t="s">
        <v>354</v>
      </c>
      <c r="D26" s="319" t="s">
        <v>283</v>
      </c>
      <c r="E26" s="1228">
        <v>0.28640776699029125</v>
      </c>
      <c r="F26" s="1225">
        <v>0.1699029126213592</v>
      </c>
      <c r="G26" s="1225">
        <v>0.29605263157894735</v>
      </c>
      <c r="H26" s="1225">
        <v>0.41007194244604317</v>
      </c>
    </row>
    <row r="27" spans="2:8">
      <c r="B27" s="963">
        <v>75</v>
      </c>
      <c r="C27" s="320" t="s">
        <v>354</v>
      </c>
      <c r="D27" s="2" t="s">
        <v>285</v>
      </c>
      <c r="E27" s="1226">
        <v>0.27692307692307694</v>
      </c>
      <c r="F27" s="1227">
        <v>0.10256410256410256</v>
      </c>
      <c r="G27" s="1227">
        <v>0.26874999999999999</v>
      </c>
      <c r="H27" s="1227">
        <v>0.40963855421686746</v>
      </c>
    </row>
    <row r="28" spans="2:8">
      <c r="B28" s="962">
        <v>76</v>
      </c>
      <c r="C28" s="318" t="s">
        <v>354</v>
      </c>
      <c r="D28" s="319" t="s">
        <v>287</v>
      </c>
      <c r="E28" s="1228">
        <v>0.23660714285714288</v>
      </c>
      <c r="F28" s="1225">
        <v>0.18750000000000003</v>
      </c>
      <c r="G28" s="1225">
        <v>0.3551912568306011</v>
      </c>
      <c r="H28" s="1225">
        <v>0.46153846153846156</v>
      </c>
    </row>
    <row r="29" spans="2:8">
      <c r="B29" s="963">
        <v>77</v>
      </c>
      <c r="C29" s="320" t="s">
        <v>354</v>
      </c>
      <c r="D29" s="2" t="s">
        <v>289</v>
      </c>
      <c r="E29" s="1226">
        <v>0.21122112211221122</v>
      </c>
      <c r="F29" s="1227">
        <v>0.23102310231023102</v>
      </c>
      <c r="G29" s="1227">
        <v>0.26222222222222225</v>
      </c>
      <c r="H29" s="1227">
        <v>0.3686635944700461</v>
      </c>
    </row>
    <row r="30" spans="2:8">
      <c r="B30" s="962">
        <v>78</v>
      </c>
      <c r="C30" s="318" t="s">
        <v>354</v>
      </c>
      <c r="D30" s="319" t="s">
        <v>291</v>
      </c>
      <c r="E30" s="1228">
        <v>0.26178010471204188</v>
      </c>
      <c r="F30" s="1225">
        <v>0.18324607329842932</v>
      </c>
      <c r="G30" s="1225">
        <v>0.18831168831168832</v>
      </c>
      <c r="H30" s="1225">
        <v>0.36054421768707484</v>
      </c>
    </row>
    <row r="31" spans="2:8">
      <c r="B31" s="963">
        <v>79</v>
      </c>
      <c r="C31" s="320" t="s">
        <v>354</v>
      </c>
      <c r="D31" s="2" t="s">
        <v>293</v>
      </c>
      <c r="E31" s="1226">
        <v>0.21186440677966101</v>
      </c>
      <c r="F31" s="1227">
        <v>0.22033898305084745</v>
      </c>
      <c r="G31" s="1227">
        <v>0.33720930232558138</v>
      </c>
      <c r="H31" s="1227">
        <v>0.42499999999999999</v>
      </c>
    </row>
    <row r="32" spans="2:8">
      <c r="B32" s="962">
        <v>80</v>
      </c>
      <c r="C32" s="318" t="s">
        <v>354</v>
      </c>
      <c r="D32" s="319" t="s">
        <v>295</v>
      </c>
      <c r="E32" s="1228">
        <v>0.19999999999999998</v>
      </c>
      <c r="F32" s="1225">
        <v>0.18235294117647061</v>
      </c>
      <c r="G32" s="1225">
        <v>0.38297872340425532</v>
      </c>
      <c r="H32" s="1225">
        <v>0.47482014388489208</v>
      </c>
    </row>
    <row r="33" spans="2:8">
      <c r="B33" s="963">
        <v>81</v>
      </c>
      <c r="C33" s="320" t="s">
        <v>354</v>
      </c>
      <c r="D33" s="2" t="s">
        <v>297</v>
      </c>
      <c r="E33" s="1226">
        <v>0.16666666666666669</v>
      </c>
      <c r="F33" s="1227">
        <v>0.15151515151515152</v>
      </c>
      <c r="G33" s="1227">
        <v>0.26923076923076922</v>
      </c>
      <c r="H33" s="1227">
        <v>0.40789473684210525</v>
      </c>
    </row>
    <row r="34" spans="2:8">
      <c r="B34" s="962">
        <v>82</v>
      </c>
      <c r="C34" s="318" t="s">
        <v>354</v>
      </c>
      <c r="D34" s="319" t="s">
        <v>299</v>
      </c>
      <c r="E34" s="1228">
        <v>0.15596330275229356</v>
      </c>
      <c r="F34" s="1225">
        <v>0.19266055045871561</v>
      </c>
      <c r="G34" s="1225">
        <v>0.42528735632183906</v>
      </c>
      <c r="H34" s="1225">
        <v>0.5</v>
      </c>
    </row>
    <row r="35" spans="2:8">
      <c r="B35" s="963">
        <v>83</v>
      </c>
      <c r="C35" s="320" t="s">
        <v>354</v>
      </c>
      <c r="D35" s="2" t="s">
        <v>301</v>
      </c>
      <c r="E35" s="1226">
        <v>0.36392405063291139</v>
      </c>
      <c r="F35" s="1227">
        <v>0.19303797468354428</v>
      </c>
      <c r="G35" s="1227">
        <v>0.33734939759036142</v>
      </c>
      <c r="H35" s="1227">
        <v>0.45726495726495725</v>
      </c>
    </row>
    <row r="36" spans="2:8">
      <c r="B36" s="962">
        <v>84</v>
      </c>
      <c r="C36" s="318" t="s">
        <v>354</v>
      </c>
      <c r="D36" s="319" t="s">
        <v>303</v>
      </c>
      <c r="E36" s="1228">
        <v>0.23076923076923078</v>
      </c>
      <c r="F36" s="1225">
        <v>0.23076923076923078</v>
      </c>
      <c r="G36" s="1225">
        <v>0.30894308943089432</v>
      </c>
      <c r="H36" s="1225">
        <v>0.47899159663865548</v>
      </c>
    </row>
    <row r="37" spans="2:8">
      <c r="B37" s="963">
        <v>85</v>
      </c>
      <c r="C37" s="320" t="s">
        <v>354</v>
      </c>
      <c r="D37" s="2" t="s">
        <v>305</v>
      </c>
      <c r="E37" s="1226">
        <v>0.23348017621145375</v>
      </c>
      <c r="F37" s="1227">
        <v>0.21145374449339208</v>
      </c>
      <c r="G37" s="1227">
        <v>0.3888888888888889</v>
      </c>
      <c r="H37" s="1227">
        <v>0.50920245398773001</v>
      </c>
    </row>
    <row r="38" spans="2:8">
      <c r="B38" s="962">
        <v>86</v>
      </c>
      <c r="C38" s="318" t="s">
        <v>354</v>
      </c>
      <c r="D38" s="319" t="s">
        <v>307</v>
      </c>
      <c r="E38" s="1228">
        <v>0.16260162601626016</v>
      </c>
      <c r="F38" s="1225">
        <v>0.14634146341463414</v>
      </c>
      <c r="G38" s="1225">
        <v>0.31578947368421051</v>
      </c>
      <c r="H38" s="1225">
        <v>0.44086021505376344</v>
      </c>
    </row>
    <row r="39" spans="2:8">
      <c r="B39" s="963">
        <v>87</v>
      </c>
      <c r="C39" s="320" t="s">
        <v>354</v>
      </c>
      <c r="D39" s="2" t="s">
        <v>309</v>
      </c>
      <c r="E39" s="1226">
        <v>0.2061855670103093</v>
      </c>
      <c r="F39" s="1227">
        <v>0.14432989690721651</v>
      </c>
      <c r="G39" s="1227">
        <v>0.20238095238095238</v>
      </c>
      <c r="H39" s="1227">
        <v>0.25333333333333335</v>
      </c>
    </row>
    <row r="40" spans="2:8">
      <c r="B40" s="962">
        <v>88</v>
      </c>
      <c r="C40" s="318" t="s">
        <v>354</v>
      </c>
      <c r="D40" s="319" t="s">
        <v>311</v>
      </c>
      <c r="E40" s="1228">
        <v>0.22115384615384612</v>
      </c>
      <c r="F40" s="1225">
        <v>0.24038461538461536</v>
      </c>
      <c r="G40" s="1225">
        <v>0.3253012048192771</v>
      </c>
      <c r="H40" s="1225">
        <v>0.43209876543209874</v>
      </c>
    </row>
    <row r="41" spans="2:8">
      <c r="B41" s="963">
        <v>89</v>
      </c>
      <c r="C41" s="320" t="s">
        <v>354</v>
      </c>
      <c r="D41" s="2" t="s">
        <v>313</v>
      </c>
      <c r="E41" s="1226">
        <v>0.18404907975460122</v>
      </c>
      <c r="F41" s="1227">
        <v>0.23312883435582821</v>
      </c>
      <c r="G41" s="1227">
        <v>0.30935251798561153</v>
      </c>
      <c r="H41" s="1227">
        <v>0.38805970149253732</v>
      </c>
    </row>
    <row r="42" spans="2:8">
      <c r="B42" s="962">
        <v>90</v>
      </c>
      <c r="C42" s="318" t="s">
        <v>354</v>
      </c>
      <c r="D42" s="319" t="s">
        <v>315</v>
      </c>
      <c r="E42" s="1228">
        <v>0.38235294117647062</v>
      </c>
      <c r="F42" s="1225">
        <v>0.11764705882352942</v>
      </c>
      <c r="G42" s="1225">
        <v>0.2608695652173913</v>
      </c>
      <c r="H42" s="1225">
        <v>0.3</v>
      </c>
    </row>
    <row r="43" spans="2:8">
      <c r="B43" s="963">
        <v>91</v>
      </c>
      <c r="C43" s="320" t="s">
        <v>354</v>
      </c>
      <c r="D43" s="2" t="s">
        <v>317</v>
      </c>
      <c r="E43" s="1226">
        <v>0.25698324022346369</v>
      </c>
      <c r="F43" s="1227">
        <v>0.16759776536312851</v>
      </c>
      <c r="G43" s="1227">
        <v>0.25600000000000001</v>
      </c>
      <c r="H43" s="1227">
        <v>0.32520325203252032</v>
      </c>
    </row>
    <row r="44" spans="2:8">
      <c r="B44" s="962">
        <v>92</v>
      </c>
      <c r="C44" s="318" t="s">
        <v>354</v>
      </c>
      <c r="D44" s="319" t="s">
        <v>319</v>
      </c>
      <c r="E44" s="1228">
        <v>0.37168141592920351</v>
      </c>
      <c r="F44" s="1225">
        <v>0.18584070796460175</v>
      </c>
      <c r="G44" s="1225">
        <v>0.22058823529411764</v>
      </c>
      <c r="H44" s="1225">
        <v>0.43333333333333335</v>
      </c>
    </row>
    <row r="45" spans="2:8">
      <c r="B45" s="963">
        <v>93</v>
      </c>
      <c r="C45" s="320" t="s">
        <v>354</v>
      </c>
      <c r="D45" s="2" t="s">
        <v>321</v>
      </c>
      <c r="E45" s="1226">
        <v>0.32089552238805968</v>
      </c>
      <c r="F45" s="1227">
        <v>0.16417910447761194</v>
      </c>
      <c r="G45" s="1227">
        <v>0.29850746268656714</v>
      </c>
      <c r="H45" s="1227">
        <v>0.47761194029850745</v>
      </c>
    </row>
    <row r="46" spans="2:8">
      <c r="B46" s="962">
        <v>94</v>
      </c>
      <c r="C46" s="318" t="s">
        <v>354</v>
      </c>
      <c r="D46" s="319" t="s">
        <v>323</v>
      </c>
      <c r="E46" s="1228">
        <v>0.37962962962962959</v>
      </c>
      <c r="F46" s="1225">
        <v>0.21296296296296294</v>
      </c>
      <c r="G46" s="1225">
        <v>0.15942028985507245</v>
      </c>
      <c r="H46" s="1225">
        <v>0.31666666666666665</v>
      </c>
    </row>
    <row r="47" spans="2:8">
      <c r="B47" s="963">
        <v>95</v>
      </c>
      <c r="C47" s="320" t="s">
        <v>354</v>
      </c>
      <c r="D47" s="2" t="s">
        <v>325</v>
      </c>
      <c r="E47" s="1226">
        <v>0.23880597014925373</v>
      </c>
      <c r="F47" s="1227">
        <v>0.20149253731343283</v>
      </c>
      <c r="G47" s="1227">
        <v>0.20430107526881722</v>
      </c>
      <c r="H47" s="1227">
        <v>0.33333333333333331</v>
      </c>
    </row>
    <row r="48" spans="2:8" s="332" customFormat="1" ht="12.75" customHeight="1">
      <c r="B48" s="2133" t="s">
        <v>85</v>
      </c>
      <c r="C48" s="2133"/>
      <c r="D48" s="2133"/>
      <c r="E48" s="1260">
        <v>0.22554903383235508</v>
      </c>
      <c r="F48" s="1261">
        <v>0.18967222845083428</v>
      </c>
      <c r="G48" s="1261">
        <v>0.30506437768240341</v>
      </c>
      <c r="H48" s="1261">
        <v>0.41656826233082023</v>
      </c>
    </row>
    <row r="49" spans="2:8">
      <c r="B49" s="963">
        <v>971</v>
      </c>
      <c r="C49" s="320" t="s">
        <v>354</v>
      </c>
      <c r="D49" s="2" t="s">
        <v>357</v>
      </c>
      <c r="E49" s="2010">
        <v>0.33333333333333337</v>
      </c>
      <c r="F49" s="2011">
        <v>0.18253968253968253</v>
      </c>
      <c r="G49" s="2011">
        <v>0.48520710059171596</v>
      </c>
      <c r="H49" s="2011">
        <v>0.61403508771929827</v>
      </c>
    </row>
    <row r="50" spans="2:8">
      <c r="B50" s="962">
        <v>972</v>
      </c>
      <c r="C50" s="318" t="s">
        <v>354</v>
      </c>
      <c r="D50" s="319" t="s">
        <v>358</v>
      </c>
      <c r="E50" s="2012">
        <v>0.44852941176470584</v>
      </c>
      <c r="F50" s="2013">
        <v>0.125</v>
      </c>
      <c r="G50" s="2013">
        <v>0.47222222222222221</v>
      </c>
      <c r="H50" s="2013">
        <v>0.58333333333333337</v>
      </c>
    </row>
    <row r="51" spans="2:8">
      <c r="B51" s="963">
        <v>973</v>
      </c>
      <c r="C51" s="320" t="s">
        <v>354</v>
      </c>
      <c r="D51" s="2" t="s">
        <v>359</v>
      </c>
      <c r="E51" s="2010">
        <v>0.32748538011695899</v>
      </c>
      <c r="F51" s="2011">
        <v>0.1637426900584795</v>
      </c>
      <c r="G51" s="2011">
        <v>0.45112781954887216</v>
      </c>
      <c r="H51" s="2011">
        <v>0.61417322834645671</v>
      </c>
    </row>
    <row r="52" spans="2:8">
      <c r="B52" s="962">
        <v>974</v>
      </c>
      <c r="C52" s="318" t="s">
        <v>354</v>
      </c>
      <c r="D52" s="319" t="s">
        <v>360</v>
      </c>
      <c r="E52" s="2012">
        <v>0.38190954773869346</v>
      </c>
      <c r="F52" s="2013">
        <v>0.15577889447236182</v>
      </c>
      <c r="G52" s="2013">
        <v>0.45098039215686275</v>
      </c>
      <c r="H52" s="2013">
        <v>0.56756756756756754</v>
      </c>
    </row>
    <row r="53" spans="2:8">
      <c r="B53" s="963">
        <v>976</v>
      </c>
      <c r="C53" s="320" t="s">
        <v>354</v>
      </c>
      <c r="D53" s="2" t="s">
        <v>361</v>
      </c>
      <c r="E53" s="2010">
        <v>0.42372881355932202</v>
      </c>
      <c r="F53" s="2011">
        <v>0.15254237288135591</v>
      </c>
      <c r="G53" s="2011">
        <v>0.25641025641025639</v>
      </c>
      <c r="H53" s="2011">
        <v>0.38235294117647056</v>
      </c>
    </row>
    <row r="54" spans="2:8" s="332" customFormat="1" ht="12.75" customHeight="1">
      <c r="B54" s="2133" t="s">
        <v>362</v>
      </c>
      <c r="C54" s="2133"/>
      <c r="D54" s="2133"/>
      <c r="E54" s="1260">
        <v>0.36964504283965727</v>
      </c>
      <c r="F54" s="1261">
        <v>0.16034271725826194</v>
      </c>
      <c r="G54" s="1261">
        <v>0.45182724252491696</v>
      </c>
      <c r="H54" s="1261">
        <v>0.58333333333333337</v>
      </c>
    </row>
    <row r="55" spans="2:8" ht="12" customHeight="1">
      <c r="B55" s="962">
        <v>975</v>
      </c>
      <c r="C55" s="318" t="s">
        <v>354</v>
      </c>
      <c r="D55" s="319" t="s">
        <v>807</v>
      </c>
      <c r="E55" s="1262">
        <v>0</v>
      </c>
      <c r="F55" s="1262">
        <v>0</v>
      </c>
      <c r="G55" s="1225">
        <v>0</v>
      </c>
      <c r="H55" s="1225">
        <v>0</v>
      </c>
    </row>
    <row r="56" spans="2:8">
      <c r="B56" s="963">
        <v>977</v>
      </c>
      <c r="C56" s="320" t="s">
        <v>354</v>
      </c>
      <c r="D56" s="2" t="s">
        <v>803</v>
      </c>
      <c r="E56" s="1226">
        <v>1.4999999999999998</v>
      </c>
      <c r="F56" s="1227">
        <v>0.25</v>
      </c>
      <c r="G56" s="1227">
        <v>0.625</v>
      </c>
      <c r="H56" s="1227">
        <v>1</v>
      </c>
    </row>
    <row r="57" spans="2:8" ht="12" customHeight="1">
      <c r="B57" s="962">
        <v>978</v>
      </c>
      <c r="C57" s="318" t="s">
        <v>354</v>
      </c>
      <c r="D57" s="319" t="s">
        <v>802</v>
      </c>
      <c r="E57" s="1228">
        <v>0.5</v>
      </c>
      <c r="F57" s="1225">
        <v>6.6666666666666666E-2</v>
      </c>
      <c r="G57" s="1225">
        <v>0.54545454545454541</v>
      </c>
      <c r="H57" s="1225">
        <v>0.86956521739130432</v>
      </c>
    </row>
    <row r="58" spans="2:8" ht="12" customHeight="1">
      <c r="B58" s="963">
        <v>986</v>
      </c>
      <c r="C58" s="320" t="s">
        <v>354</v>
      </c>
      <c r="D58" s="2" t="s">
        <v>804</v>
      </c>
      <c r="E58" s="1226">
        <v>0</v>
      </c>
      <c r="F58" s="1227">
        <v>0</v>
      </c>
      <c r="G58" s="1227">
        <v>0.8571428571428571</v>
      </c>
      <c r="H58" s="1227">
        <v>0.8571428571428571</v>
      </c>
    </row>
    <row r="59" spans="2:8">
      <c r="B59" s="962">
        <v>987</v>
      </c>
      <c r="C59" s="318" t="s">
        <v>354</v>
      </c>
      <c r="D59" s="319" t="s">
        <v>805</v>
      </c>
      <c r="E59" s="1228">
        <v>0.44585987261146498</v>
      </c>
      <c r="F59" s="1225">
        <v>0.11464968152866242</v>
      </c>
      <c r="G59" s="1225">
        <v>0.55147058823529416</v>
      </c>
      <c r="H59" s="1225">
        <v>0.67391304347826086</v>
      </c>
    </row>
    <row r="60" spans="2:8" ht="12" customHeight="1">
      <c r="B60" s="963">
        <v>988</v>
      </c>
      <c r="C60" s="320" t="s">
        <v>354</v>
      </c>
      <c r="D60" s="2" t="s">
        <v>806</v>
      </c>
      <c r="E60" s="1226">
        <v>0.13461538461538461</v>
      </c>
      <c r="F60" s="1227">
        <v>9.2307692307692299E-2</v>
      </c>
      <c r="G60" s="1227">
        <v>0.58823529411764708</v>
      </c>
      <c r="H60" s="1227">
        <v>0.74747474747474751</v>
      </c>
    </row>
    <row r="61" spans="2:8" s="332" customFormat="1" ht="12.75" customHeight="1">
      <c r="B61" s="2133" t="s">
        <v>808</v>
      </c>
      <c r="C61" s="2133"/>
      <c r="D61" s="2133"/>
      <c r="E61" s="1260">
        <v>0.37634408602150538</v>
      </c>
      <c r="F61" s="1261">
        <v>9.8924731182795697E-2</v>
      </c>
      <c r="G61" s="1261">
        <v>0.57671957671957674</v>
      </c>
      <c r="H61" s="1261">
        <v>0.73333333333333328</v>
      </c>
    </row>
    <row r="62" spans="2:8" s="332" customFormat="1" ht="12.75" customHeight="1">
      <c r="B62" s="2136" t="s">
        <v>809</v>
      </c>
      <c r="C62" s="2137"/>
      <c r="D62" s="2137"/>
      <c r="E62" s="1260">
        <v>0.27769110764430582</v>
      </c>
      <c r="F62" s="1261">
        <v>0.13806552262090485</v>
      </c>
      <c r="G62" s="1261">
        <v>0.5</v>
      </c>
      <c r="H62" s="1261">
        <v>0.64174454828660432</v>
      </c>
    </row>
    <row r="63" spans="2:8" s="332" customFormat="1" ht="12.75" customHeight="1">
      <c r="B63" s="2136" t="s">
        <v>363</v>
      </c>
      <c r="C63" s="2137"/>
      <c r="D63" s="2137"/>
      <c r="E63" s="1260">
        <v>0.23291614518147685</v>
      </c>
      <c r="F63" s="1261">
        <v>0.18817271589486859</v>
      </c>
      <c r="G63" s="1261">
        <v>0.31227554684949393</v>
      </c>
      <c r="H63" s="1261">
        <v>0.4250237130292317</v>
      </c>
    </row>
    <row r="64" spans="2:8" s="332" customFormat="1" ht="12.75" customHeight="1">
      <c r="B64" s="2136" t="s">
        <v>810</v>
      </c>
      <c r="C64" s="2136"/>
      <c r="D64" s="2136"/>
      <c r="E64" s="1263">
        <v>0.23393128610519914</v>
      </c>
      <c r="F64" s="1264">
        <v>0.18564913347522044</v>
      </c>
      <c r="G64" s="1264">
        <v>0.32019002375296912</v>
      </c>
      <c r="H64" s="1264">
        <v>0.43468092215168724</v>
      </c>
    </row>
    <row r="65" spans="1:250" s="1416" customFormat="1" ht="15" customHeight="1">
      <c r="A65" s="1655"/>
      <c r="B65" s="1425" t="s">
        <v>955</v>
      </c>
      <c r="C65" s="1409"/>
      <c r="D65" s="1410"/>
      <c r="E65" s="1411"/>
      <c r="F65" s="1412"/>
      <c r="G65" s="1414"/>
      <c r="H65" s="1414"/>
      <c r="I65" s="1414"/>
      <c r="J65" s="1415"/>
      <c r="K65" s="1408"/>
      <c r="L65" s="1408"/>
      <c r="M65" s="1408"/>
      <c r="N65" s="1408"/>
      <c r="O65" s="1408"/>
      <c r="P65" s="1408"/>
      <c r="Q65" s="1408"/>
      <c r="R65" s="1408"/>
      <c r="S65" s="1408"/>
      <c r="T65" s="1408"/>
      <c r="U65" s="1408"/>
      <c r="V65" s="1408"/>
      <c r="W65" s="1408"/>
      <c r="X65" s="1408"/>
      <c r="Y65" s="1408"/>
      <c r="Z65" s="1408"/>
      <c r="AA65" s="1408"/>
      <c r="AB65" s="1408"/>
      <c r="AC65" s="1408"/>
      <c r="AD65" s="1408"/>
      <c r="AE65" s="1408"/>
      <c r="AF65" s="1408"/>
      <c r="AG65" s="1408"/>
      <c r="AH65" s="1408"/>
      <c r="AI65" s="1408"/>
      <c r="AJ65" s="1408"/>
      <c r="AK65" s="1408"/>
      <c r="AL65" s="1408"/>
      <c r="AM65" s="1408"/>
      <c r="AN65" s="1408"/>
      <c r="AO65" s="1408"/>
      <c r="AP65" s="1408"/>
      <c r="AQ65" s="1408"/>
      <c r="AR65" s="1408"/>
      <c r="AS65" s="1408"/>
      <c r="AT65" s="1408"/>
      <c r="AU65" s="1408"/>
      <c r="AV65" s="1408"/>
      <c r="AW65" s="1408"/>
      <c r="AX65" s="1408"/>
      <c r="AY65" s="1408"/>
      <c r="AZ65" s="1408"/>
      <c r="BA65" s="1408"/>
      <c r="BB65" s="1408"/>
      <c r="BC65" s="1408"/>
      <c r="BD65" s="1408"/>
      <c r="BE65" s="1408"/>
      <c r="BF65" s="1408"/>
      <c r="BG65" s="1408"/>
      <c r="BH65" s="1408"/>
      <c r="BI65" s="1408"/>
      <c r="BJ65" s="1408"/>
      <c r="BK65" s="1408"/>
      <c r="BL65" s="1408"/>
      <c r="BM65" s="1408"/>
      <c r="BN65" s="1408"/>
      <c r="BO65" s="1408"/>
      <c r="BP65" s="1408"/>
      <c r="BQ65" s="1408"/>
      <c r="BR65" s="1408"/>
      <c r="BS65" s="1408"/>
      <c r="BT65" s="1408"/>
      <c r="BU65" s="1408"/>
      <c r="BV65" s="1408"/>
      <c r="BW65" s="1408"/>
      <c r="BX65" s="1408"/>
      <c r="BY65" s="1408"/>
      <c r="BZ65" s="1408"/>
      <c r="CA65" s="1408"/>
      <c r="CB65" s="1408"/>
      <c r="CC65" s="1408"/>
      <c r="CD65" s="1408"/>
      <c r="CE65" s="1408"/>
      <c r="CF65" s="1408"/>
      <c r="CG65" s="1408"/>
      <c r="CH65" s="1408"/>
      <c r="CI65" s="1408"/>
      <c r="CJ65" s="1408"/>
      <c r="CK65" s="1408"/>
      <c r="CL65" s="1408"/>
      <c r="CM65" s="1408"/>
      <c r="CN65" s="1408"/>
      <c r="CO65" s="1408"/>
      <c r="CP65" s="1408"/>
      <c r="CQ65" s="1408"/>
      <c r="CR65" s="1408"/>
      <c r="CS65" s="1408"/>
      <c r="CT65" s="1408"/>
      <c r="CU65" s="1408"/>
      <c r="CV65" s="1408"/>
      <c r="CW65" s="1408"/>
      <c r="CX65" s="1408"/>
      <c r="CY65" s="1408"/>
      <c r="CZ65" s="1408"/>
      <c r="DA65" s="1408"/>
      <c r="DB65" s="1408"/>
      <c r="DC65" s="1408"/>
      <c r="DD65" s="1408"/>
      <c r="DE65" s="1408"/>
      <c r="DF65" s="1408"/>
      <c r="DG65" s="1408"/>
      <c r="DH65" s="1408"/>
      <c r="DI65" s="1408"/>
      <c r="DJ65" s="1408"/>
      <c r="DK65" s="1408"/>
      <c r="DL65" s="1408"/>
      <c r="DM65" s="1408"/>
      <c r="DN65" s="1408"/>
      <c r="DO65" s="1408"/>
      <c r="DP65" s="1408"/>
      <c r="DQ65" s="1408"/>
      <c r="DR65" s="1408"/>
      <c r="DS65" s="1408"/>
      <c r="DT65" s="1408"/>
      <c r="DU65" s="1408"/>
      <c r="DV65" s="1408"/>
      <c r="DW65" s="1408"/>
      <c r="DX65" s="1408"/>
      <c r="DY65" s="1408"/>
      <c r="DZ65" s="1408"/>
      <c r="EA65" s="1408"/>
      <c r="EB65" s="1408"/>
      <c r="EC65" s="1408"/>
      <c r="ED65" s="1408"/>
      <c r="EE65" s="1408"/>
      <c r="EF65" s="1408"/>
      <c r="EG65" s="1408"/>
      <c r="EH65" s="1408"/>
      <c r="EI65" s="1408"/>
      <c r="EJ65" s="1408"/>
      <c r="EK65" s="1408"/>
      <c r="EL65" s="1408"/>
      <c r="EM65" s="1408"/>
      <c r="EN65" s="1408"/>
      <c r="EO65" s="1408"/>
      <c r="EP65" s="1408"/>
      <c r="EQ65" s="1408"/>
      <c r="ER65" s="1408"/>
      <c r="ES65" s="1408"/>
      <c r="ET65" s="1408"/>
      <c r="EU65" s="1408"/>
      <c r="EV65" s="1408"/>
      <c r="EW65" s="1408"/>
      <c r="EX65" s="1408"/>
      <c r="EY65" s="1408"/>
      <c r="EZ65" s="1408"/>
      <c r="FA65" s="1408"/>
      <c r="FB65" s="1408"/>
      <c r="FC65" s="1408"/>
      <c r="FD65" s="1408"/>
      <c r="FE65" s="1408"/>
      <c r="FF65" s="1408"/>
      <c r="FG65" s="1408"/>
      <c r="FH65" s="1408"/>
      <c r="FI65" s="1408"/>
      <c r="FJ65" s="1408"/>
      <c r="FK65" s="1408"/>
      <c r="FL65" s="1408"/>
      <c r="FM65" s="1408"/>
      <c r="FN65" s="1408"/>
      <c r="FO65" s="1408"/>
      <c r="FP65" s="1408"/>
      <c r="FQ65" s="1408"/>
      <c r="FR65" s="1408"/>
      <c r="FS65" s="1408"/>
      <c r="FT65" s="1408"/>
      <c r="FU65" s="1408"/>
      <c r="FV65" s="1408"/>
      <c r="FW65" s="1408"/>
      <c r="FX65" s="1408"/>
      <c r="FY65" s="1408"/>
      <c r="FZ65" s="1408"/>
      <c r="GA65" s="1408"/>
      <c r="GB65" s="1408"/>
      <c r="GC65" s="1408"/>
      <c r="GD65" s="1408"/>
      <c r="GE65" s="1408"/>
      <c r="GF65" s="1408"/>
      <c r="GG65" s="1408"/>
      <c r="GH65" s="1408"/>
      <c r="GI65" s="1408"/>
      <c r="GJ65" s="1408"/>
      <c r="GK65" s="1408"/>
      <c r="GL65" s="1408"/>
      <c r="GM65" s="1408"/>
      <c r="GN65" s="1408"/>
      <c r="GO65" s="1408"/>
      <c r="GP65" s="1408"/>
      <c r="GQ65" s="1408"/>
      <c r="GR65" s="1408"/>
      <c r="GS65" s="1408"/>
      <c r="GT65" s="1408"/>
      <c r="GU65" s="1408"/>
      <c r="GV65" s="1408"/>
      <c r="GW65" s="1408"/>
      <c r="GX65" s="1408"/>
      <c r="GY65" s="1408"/>
      <c r="GZ65" s="1408"/>
      <c r="HA65" s="1408"/>
      <c r="HB65" s="1408"/>
      <c r="HC65" s="1408"/>
      <c r="HD65" s="1408"/>
      <c r="HE65" s="1408"/>
      <c r="HF65" s="1408"/>
      <c r="HG65" s="1408"/>
      <c r="HH65" s="1408"/>
      <c r="HI65" s="1408"/>
      <c r="HJ65" s="1408"/>
      <c r="HK65" s="1408"/>
      <c r="HL65" s="1408"/>
      <c r="HM65" s="1408"/>
      <c r="HN65" s="1408"/>
      <c r="HO65" s="1408"/>
      <c r="HP65" s="1408"/>
      <c r="HQ65" s="1408"/>
      <c r="HR65" s="1408"/>
      <c r="HS65" s="1408"/>
      <c r="HT65" s="1408"/>
      <c r="HU65" s="1408"/>
      <c r="HV65" s="1408"/>
      <c r="HW65" s="1408"/>
      <c r="HX65" s="1408"/>
      <c r="HY65" s="1408"/>
      <c r="HZ65" s="1408"/>
      <c r="IA65" s="1408"/>
      <c r="IB65" s="1408"/>
      <c r="IC65" s="1408"/>
      <c r="ID65" s="1408"/>
      <c r="IE65" s="1408"/>
      <c r="IF65" s="1408"/>
      <c r="IG65" s="1408"/>
      <c r="IH65" s="1408"/>
      <c r="II65" s="1408"/>
      <c r="IJ65" s="1408"/>
      <c r="IK65" s="1408"/>
      <c r="IL65" s="1408"/>
      <c r="IM65" s="1408"/>
      <c r="IN65" s="1408"/>
      <c r="IO65" s="1408"/>
      <c r="IP65" s="1408"/>
    </row>
    <row r="66" spans="1:250" s="1416" customFormat="1" ht="12">
      <c r="A66" s="1655"/>
      <c r="B66" s="1425" t="s">
        <v>954</v>
      </c>
      <c r="C66" s="1409"/>
      <c r="D66" s="1410"/>
      <c r="E66" s="1408"/>
      <c r="F66" s="1412"/>
      <c r="G66" s="1417"/>
      <c r="H66" s="1417"/>
      <c r="I66" s="1417"/>
      <c r="J66" s="1415"/>
      <c r="K66" s="1408"/>
      <c r="L66" s="1408"/>
      <c r="M66" s="1408"/>
      <c r="N66" s="1408"/>
      <c r="O66" s="1408"/>
      <c r="P66" s="1408"/>
      <c r="Q66" s="1408"/>
      <c r="R66" s="1408"/>
      <c r="S66" s="1408"/>
      <c r="T66" s="1408"/>
      <c r="U66" s="1408"/>
      <c r="V66" s="1408"/>
      <c r="W66" s="1408"/>
      <c r="X66" s="1408"/>
      <c r="Y66" s="1408"/>
      <c r="Z66" s="1408"/>
      <c r="AA66" s="1408"/>
      <c r="AB66" s="1408"/>
      <c r="AC66" s="1408"/>
      <c r="AD66" s="1408"/>
      <c r="AE66" s="1408"/>
      <c r="AF66" s="1408"/>
      <c r="AG66" s="1408"/>
      <c r="AH66" s="1408"/>
      <c r="AI66" s="1408"/>
      <c r="AJ66" s="1408"/>
      <c r="AK66" s="1408"/>
      <c r="AL66" s="1408"/>
      <c r="AM66" s="1408"/>
      <c r="AN66" s="1408"/>
      <c r="AO66" s="1408"/>
      <c r="AP66" s="1408"/>
      <c r="AQ66" s="1408"/>
      <c r="AR66" s="1408"/>
      <c r="AS66" s="1408"/>
      <c r="AT66" s="1408"/>
      <c r="AU66" s="1408"/>
      <c r="AV66" s="1408"/>
      <c r="AW66" s="1408"/>
      <c r="AX66" s="1408"/>
      <c r="AY66" s="1408"/>
      <c r="AZ66" s="1408"/>
      <c r="BA66" s="1408"/>
      <c r="BB66" s="1408"/>
      <c r="BC66" s="1408"/>
      <c r="BD66" s="1408"/>
      <c r="BE66" s="1408"/>
      <c r="BF66" s="1408"/>
      <c r="BG66" s="1408"/>
      <c r="BH66" s="1408"/>
      <c r="BI66" s="1408"/>
      <c r="BJ66" s="1408"/>
      <c r="BK66" s="1408"/>
      <c r="BL66" s="1408"/>
      <c r="BM66" s="1408"/>
      <c r="BN66" s="1408"/>
      <c r="BO66" s="1408"/>
      <c r="BP66" s="1408"/>
      <c r="BQ66" s="1408"/>
      <c r="BR66" s="1408"/>
      <c r="BS66" s="1408"/>
      <c r="BT66" s="1408"/>
      <c r="BU66" s="1408"/>
      <c r="BV66" s="1408"/>
      <c r="BW66" s="1408"/>
      <c r="BX66" s="1408"/>
      <c r="BY66" s="1408"/>
      <c r="BZ66" s="1408"/>
      <c r="CA66" s="1408"/>
      <c r="CB66" s="1408"/>
      <c r="CC66" s="1408"/>
      <c r="CD66" s="1408"/>
      <c r="CE66" s="1408"/>
      <c r="CF66" s="1408"/>
      <c r="CG66" s="1408"/>
      <c r="CH66" s="1408"/>
      <c r="CI66" s="1408"/>
      <c r="CJ66" s="1408"/>
      <c r="CK66" s="1408"/>
      <c r="CL66" s="1408"/>
      <c r="CM66" s="1408"/>
      <c r="CN66" s="1408"/>
      <c r="CO66" s="1408"/>
      <c r="CP66" s="1408"/>
      <c r="CQ66" s="1408"/>
      <c r="CR66" s="1408"/>
      <c r="CS66" s="1408"/>
      <c r="CT66" s="1408"/>
      <c r="CU66" s="1408"/>
      <c r="CV66" s="1408"/>
      <c r="CW66" s="1408"/>
      <c r="CX66" s="1408"/>
      <c r="CY66" s="1408"/>
      <c r="CZ66" s="1408"/>
      <c r="DA66" s="1408"/>
      <c r="DB66" s="1408"/>
      <c r="DC66" s="1408"/>
      <c r="DD66" s="1408"/>
      <c r="DE66" s="1408"/>
      <c r="DF66" s="1408"/>
      <c r="DG66" s="1408"/>
      <c r="DH66" s="1408"/>
      <c r="DI66" s="1408"/>
      <c r="DJ66" s="1408"/>
      <c r="DK66" s="1408"/>
      <c r="DL66" s="1408"/>
      <c r="DM66" s="1408"/>
      <c r="DN66" s="1408"/>
      <c r="DO66" s="1408"/>
      <c r="DP66" s="1408"/>
      <c r="DQ66" s="1408"/>
      <c r="DR66" s="1408"/>
      <c r="DS66" s="1408"/>
      <c r="DT66" s="1408"/>
      <c r="DU66" s="1408"/>
      <c r="DV66" s="1408"/>
      <c r="DW66" s="1408"/>
      <c r="DX66" s="1408"/>
      <c r="DY66" s="1408"/>
      <c r="DZ66" s="1408"/>
      <c r="EA66" s="1408"/>
      <c r="EB66" s="1408"/>
      <c r="EC66" s="1408"/>
      <c r="ED66" s="1408"/>
      <c r="EE66" s="1408"/>
      <c r="EF66" s="1408"/>
      <c r="EG66" s="1408"/>
      <c r="EH66" s="1408"/>
      <c r="EI66" s="1408"/>
      <c r="EJ66" s="1408"/>
      <c r="EK66" s="1408"/>
      <c r="EL66" s="1408"/>
      <c r="EM66" s="1408"/>
      <c r="EN66" s="1408"/>
      <c r="EO66" s="1408"/>
      <c r="EP66" s="1408"/>
      <c r="EQ66" s="1408"/>
      <c r="ER66" s="1408"/>
      <c r="ES66" s="1408"/>
      <c r="ET66" s="1408"/>
      <c r="EU66" s="1408"/>
      <c r="EV66" s="1408"/>
      <c r="EW66" s="1408"/>
      <c r="EX66" s="1408"/>
      <c r="EY66" s="1408"/>
      <c r="EZ66" s="1408"/>
      <c r="FA66" s="1408"/>
      <c r="FB66" s="1408"/>
      <c r="FC66" s="1408"/>
      <c r="FD66" s="1408"/>
      <c r="FE66" s="1408"/>
      <c r="FF66" s="1408"/>
      <c r="FG66" s="1408"/>
      <c r="FH66" s="1408"/>
      <c r="FI66" s="1408"/>
      <c r="FJ66" s="1408"/>
      <c r="FK66" s="1408"/>
      <c r="FL66" s="1408"/>
      <c r="FM66" s="1408"/>
      <c r="FN66" s="1408"/>
      <c r="FO66" s="1408"/>
      <c r="FP66" s="1408"/>
      <c r="FQ66" s="1408"/>
      <c r="FR66" s="1408"/>
      <c r="FS66" s="1408"/>
      <c r="FT66" s="1408"/>
      <c r="FU66" s="1408"/>
      <c r="FV66" s="1408"/>
      <c r="FW66" s="1408"/>
      <c r="FX66" s="1408"/>
      <c r="FY66" s="1408"/>
      <c r="FZ66" s="1408"/>
      <c r="GA66" s="1408"/>
      <c r="GB66" s="1408"/>
      <c r="GC66" s="1408"/>
      <c r="GD66" s="1408"/>
      <c r="GE66" s="1408"/>
      <c r="GF66" s="1408"/>
      <c r="GG66" s="1408"/>
      <c r="GH66" s="1408"/>
      <c r="GI66" s="1408"/>
      <c r="GJ66" s="1408"/>
      <c r="GK66" s="1408"/>
      <c r="GL66" s="1408"/>
      <c r="GM66" s="1408"/>
      <c r="GN66" s="1408"/>
      <c r="GO66" s="1408"/>
      <c r="GP66" s="1408"/>
      <c r="GQ66" s="1408"/>
      <c r="GR66" s="1408"/>
      <c r="GS66" s="1408"/>
      <c r="GT66" s="1408"/>
      <c r="GU66" s="1408"/>
      <c r="GV66" s="1408"/>
      <c r="GW66" s="1408"/>
      <c r="GX66" s="1408"/>
      <c r="GY66" s="1408"/>
      <c r="GZ66" s="1408"/>
      <c r="HA66" s="1408"/>
      <c r="HB66" s="1408"/>
      <c r="HC66" s="1408"/>
      <c r="HD66" s="1408"/>
      <c r="HE66" s="1408"/>
      <c r="HF66" s="1408"/>
      <c r="HG66" s="1408"/>
      <c r="HH66" s="1408"/>
      <c r="HI66" s="1408"/>
      <c r="HJ66" s="1408"/>
      <c r="HK66" s="1408"/>
      <c r="HL66" s="1408"/>
      <c r="HM66" s="1408"/>
      <c r="HN66" s="1408"/>
      <c r="HO66" s="1408"/>
      <c r="HP66" s="1408"/>
      <c r="HQ66" s="1408"/>
      <c r="HR66" s="1408"/>
      <c r="HS66" s="1408"/>
      <c r="HT66" s="1408"/>
      <c r="HU66" s="1408"/>
      <c r="HV66" s="1408"/>
      <c r="HW66" s="1408"/>
      <c r="HX66" s="1408"/>
      <c r="HY66" s="1408"/>
      <c r="HZ66" s="1408"/>
      <c r="IA66" s="1408"/>
      <c r="IB66" s="1408"/>
      <c r="IC66" s="1408"/>
      <c r="ID66" s="1408"/>
      <c r="IE66" s="1408"/>
      <c r="IF66" s="1408"/>
      <c r="IG66" s="1408"/>
      <c r="IH66" s="1408"/>
      <c r="II66" s="1408"/>
      <c r="IJ66" s="1408"/>
      <c r="IK66" s="1408"/>
      <c r="IL66" s="1408"/>
      <c r="IM66" s="1408"/>
      <c r="IN66" s="1408"/>
      <c r="IO66" s="1408"/>
      <c r="IP66" s="1408"/>
    </row>
  </sheetData>
  <mergeCells count="7">
    <mergeCell ref="B64:D64"/>
    <mergeCell ref="E5:H5"/>
    <mergeCell ref="B48:D48"/>
    <mergeCell ref="B54:D54"/>
    <mergeCell ref="B61:D61"/>
    <mergeCell ref="B62:D62"/>
    <mergeCell ref="B63:D63"/>
  </mergeCells>
  <printOptions horizontalCentered="1"/>
  <pageMargins left="0.47244094488188981" right="0.47244094488188981" top="0.59055118110236227" bottom="0.39370078740157483" header="0.51181102362204722" footer="0.31496062992125984"/>
  <pageSetup paperSize="9" scale="84" firstPageNumber="0" orientation="portrait" r:id="rId1"/>
  <headerFooter>
    <oddFooter>&amp;C&amp;F&amp;R&amp;A</oddFooter>
  </headerFooter>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63"/>
  <sheetViews>
    <sheetView showGridLines="0" zoomScale="85" zoomScaleNormal="85" workbookViewId="0">
      <pane ySplit="1" topLeftCell="A2" activePane="bottomLeft" state="frozen"/>
      <selection pane="bottomLeft" activeCell="C15" sqref="C15"/>
    </sheetView>
  </sheetViews>
  <sheetFormatPr baseColWidth="10" defaultColWidth="9.140625" defaultRowHeight="12.75"/>
  <cols>
    <col min="1" max="1" width="11.42578125" style="2" customWidth="1"/>
    <col min="2" max="2" width="108.7109375" style="2" customWidth="1"/>
    <col min="3" max="3" width="5.85546875" style="1460" bestFit="1" customWidth="1"/>
  </cols>
  <sheetData>
    <row r="1" spans="1:3" ht="20.25">
      <c r="B1" s="2098" t="s">
        <v>1</v>
      </c>
      <c r="C1" s="2098"/>
    </row>
    <row r="2" spans="1:3" s="108" customFormat="1" ht="24.95" customHeight="1">
      <c r="A2" s="4"/>
      <c r="B2" s="1133" t="s">
        <v>2</v>
      </c>
      <c r="C2" s="1134" t="s">
        <v>3</v>
      </c>
    </row>
    <row r="3" spans="1:3" ht="24.95" customHeight="1">
      <c r="B3" s="1132" t="s">
        <v>4</v>
      </c>
      <c r="C3" s="1451"/>
    </row>
    <row r="4" spans="1:3" ht="12.75" customHeight="1">
      <c r="B4" s="915" t="s">
        <v>5</v>
      </c>
      <c r="C4" s="1452">
        <v>6</v>
      </c>
    </row>
    <row r="5" spans="1:3">
      <c r="B5" s="916" t="s">
        <v>6</v>
      </c>
      <c r="C5" s="1452">
        <v>7</v>
      </c>
    </row>
    <row r="6" spans="1:3">
      <c r="B6" s="917" t="s">
        <v>7</v>
      </c>
      <c r="C6" s="1143">
        <v>8</v>
      </c>
    </row>
    <row r="7" spans="1:3" s="108" customFormat="1" ht="24.95" customHeight="1">
      <c r="A7" s="4"/>
      <c r="B7" s="1133" t="s">
        <v>712</v>
      </c>
      <c r="C7" s="1143">
        <v>9</v>
      </c>
    </row>
    <row r="8" spans="1:3" ht="24.95" customHeight="1">
      <c r="B8" s="1132" t="s">
        <v>641</v>
      </c>
      <c r="C8" s="1453"/>
    </row>
    <row r="9" spans="1:3" ht="12.75" customHeight="1">
      <c r="B9" s="915" t="s">
        <v>50</v>
      </c>
      <c r="C9" s="1454" t="s">
        <v>8</v>
      </c>
    </row>
    <row r="10" spans="1:3">
      <c r="B10" s="916" t="s">
        <v>642</v>
      </c>
      <c r="C10" s="1455">
        <v>12</v>
      </c>
    </row>
    <row r="11" spans="1:3">
      <c r="B11" s="915" t="s">
        <v>946</v>
      </c>
      <c r="C11" s="1456" t="s">
        <v>10</v>
      </c>
    </row>
    <row r="12" spans="1:3">
      <c r="B12" s="915" t="s">
        <v>711</v>
      </c>
      <c r="C12" s="1455">
        <v>19</v>
      </c>
    </row>
    <row r="13" spans="1:3">
      <c r="B13" s="915" t="s">
        <v>947</v>
      </c>
      <c r="C13" s="1456" t="s">
        <v>11</v>
      </c>
    </row>
    <row r="14" spans="1:3">
      <c r="B14" s="915" t="s">
        <v>643</v>
      </c>
      <c r="C14" s="1455">
        <v>25</v>
      </c>
    </row>
    <row r="15" spans="1:3">
      <c r="B15" s="917" t="s">
        <v>12</v>
      </c>
      <c r="C15" s="1457" t="s">
        <v>13</v>
      </c>
    </row>
    <row r="16" spans="1:3" ht="24.95" customHeight="1">
      <c r="B16" s="1132" t="s">
        <v>14</v>
      </c>
      <c r="C16" s="1453"/>
    </row>
    <row r="17" spans="2:3" ht="12.75" customHeight="1">
      <c r="B17" s="915" t="s">
        <v>50</v>
      </c>
      <c r="C17" s="1458">
        <v>30</v>
      </c>
    </row>
    <row r="18" spans="2:3">
      <c r="B18" s="915" t="s">
        <v>644</v>
      </c>
      <c r="C18" s="1458">
        <v>31</v>
      </c>
    </row>
    <row r="19" spans="2:3">
      <c r="B19" s="915" t="s">
        <v>913</v>
      </c>
      <c r="C19" s="1458">
        <v>32</v>
      </c>
    </row>
    <row r="20" spans="2:3">
      <c r="B20" s="915" t="s">
        <v>6</v>
      </c>
      <c r="C20" s="1458" t="s">
        <v>867</v>
      </c>
    </row>
    <row r="21" spans="2:3">
      <c r="B21" s="915" t="s">
        <v>5</v>
      </c>
      <c r="C21" s="1454" t="s">
        <v>16</v>
      </c>
    </row>
    <row r="22" spans="2:3">
      <c r="B22" s="916" t="s">
        <v>7</v>
      </c>
      <c r="C22" s="1456" t="s">
        <v>948</v>
      </c>
    </row>
    <row r="23" spans="2:3">
      <c r="B23" s="916" t="s">
        <v>17</v>
      </c>
      <c r="C23" s="1455" t="s">
        <v>886</v>
      </c>
    </row>
    <row r="24" spans="2:3">
      <c r="B24" s="917" t="s">
        <v>18</v>
      </c>
      <c r="C24" s="1143" t="s">
        <v>887</v>
      </c>
    </row>
    <row r="25" spans="2:3" ht="24.95" customHeight="1">
      <c r="B25" s="1132" t="s">
        <v>19</v>
      </c>
      <c r="C25" s="1453"/>
    </row>
    <row r="26" spans="2:3" ht="12.75" customHeight="1">
      <c r="B26" s="915" t="s">
        <v>20</v>
      </c>
      <c r="C26" s="1458">
        <v>50</v>
      </c>
    </row>
    <row r="27" spans="2:3">
      <c r="B27" s="1102" t="s">
        <v>876</v>
      </c>
      <c r="C27" s="1455">
        <v>51</v>
      </c>
    </row>
    <row r="28" spans="2:3">
      <c r="B28" s="916" t="s">
        <v>877</v>
      </c>
      <c r="C28" s="1459">
        <v>52</v>
      </c>
    </row>
    <row r="29" spans="2:3">
      <c r="B29" s="916" t="s">
        <v>878</v>
      </c>
      <c r="C29" s="1455" t="s">
        <v>838</v>
      </c>
    </row>
    <row r="30" spans="2:3">
      <c r="B30" s="916" t="s">
        <v>634</v>
      </c>
      <c r="C30" s="1455">
        <v>56</v>
      </c>
    </row>
    <row r="31" spans="2:3">
      <c r="B31" s="916" t="s">
        <v>21</v>
      </c>
      <c r="C31" s="1455">
        <v>57</v>
      </c>
    </row>
    <row r="32" spans="2:3">
      <c r="B32" s="916" t="s">
        <v>753</v>
      </c>
      <c r="C32" s="1455">
        <v>58</v>
      </c>
    </row>
    <row r="33" spans="2:4">
      <c r="B33" s="916" t="s">
        <v>22</v>
      </c>
      <c r="C33" s="1455">
        <v>59</v>
      </c>
    </row>
    <row r="34" spans="2:4">
      <c r="B34" s="916" t="s">
        <v>23</v>
      </c>
      <c r="C34" s="1455">
        <v>60</v>
      </c>
    </row>
    <row r="35" spans="2:4">
      <c r="B35" s="916" t="s">
        <v>24</v>
      </c>
      <c r="C35" s="1455" t="s">
        <v>26</v>
      </c>
    </row>
    <row r="36" spans="2:4">
      <c r="B36" s="917" t="s">
        <v>18</v>
      </c>
      <c r="C36" s="1143" t="s">
        <v>839</v>
      </c>
    </row>
    <row r="37" spans="2:4" ht="31.5" customHeight="1">
      <c r="B37" s="1132" t="s">
        <v>814</v>
      </c>
      <c r="C37" s="1453"/>
    </row>
    <row r="38" spans="2:4" ht="12.75" customHeight="1">
      <c r="B38" s="915" t="s">
        <v>25</v>
      </c>
      <c r="C38" s="1458">
        <v>65</v>
      </c>
    </row>
    <row r="39" spans="2:4">
      <c r="B39" s="916" t="s">
        <v>27</v>
      </c>
      <c r="C39" s="1459" t="s">
        <v>840</v>
      </c>
    </row>
    <row r="40" spans="2:4">
      <c r="B40" s="916" t="s">
        <v>28</v>
      </c>
      <c r="C40" s="1455">
        <v>68</v>
      </c>
    </row>
    <row r="41" spans="2:4">
      <c r="B41" s="916" t="s">
        <v>917</v>
      </c>
      <c r="C41" s="1455">
        <v>69</v>
      </c>
      <c r="D41" s="1175"/>
    </row>
    <row r="42" spans="2:4">
      <c r="B42" s="916" t="s">
        <v>29</v>
      </c>
      <c r="C42" s="1455">
        <v>70</v>
      </c>
    </row>
    <row r="43" spans="2:4">
      <c r="B43" s="916" t="s">
        <v>30</v>
      </c>
      <c r="C43" s="1455">
        <v>71</v>
      </c>
    </row>
    <row r="44" spans="2:4">
      <c r="B44" s="916" t="s">
        <v>31</v>
      </c>
      <c r="C44" s="1455">
        <v>72</v>
      </c>
    </row>
    <row r="45" spans="2:4">
      <c r="B45" s="916" t="s">
        <v>32</v>
      </c>
      <c r="C45" s="1455">
        <v>73</v>
      </c>
    </row>
    <row r="46" spans="2:4">
      <c r="B46" s="916" t="s">
        <v>33</v>
      </c>
      <c r="C46" s="1455">
        <v>74</v>
      </c>
    </row>
    <row r="47" spans="2:4">
      <c r="B47" s="916" t="s">
        <v>34</v>
      </c>
      <c r="C47" s="1455">
        <v>75</v>
      </c>
    </row>
    <row r="48" spans="2:4">
      <c r="B48" s="918" t="s">
        <v>35</v>
      </c>
      <c r="C48" s="1455">
        <v>76</v>
      </c>
    </row>
    <row r="49" spans="1:3">
      <c r="B49" s="918" t="s">
        <v>36</v>
      </c>
      <c r="C49" s="1455">
        <v>77</v>
      </c>
    </row>
    <row r="50" spans="1:3">
      <c r="B50" s="917" t="s">
        <v>952</v>
      </c>
      <c r="C50" s="1143">
        <v>78</v>
      </c>
    </row>
    <row r="51" spans="1:3" s="123" customFormat="1" ht="24.95" customHeight="1">
      <c r="A51" s="471"/>
      <c r="B51" s="1132" t="s">
        <v>37</v>
      </c>
      <c r="C51" s="1453"/>
    </row>
    <row r="52" spans="1:3" ht="12.75" customHeight="1">
      <c r="B52" s="915" t="s">
        <v>811</v>
      </c>
      <c r="C52" s="1458" t="s">
        <v>897</v>
      </c>
    </row>
    <row r="53" spans="1:3">
      <c r="B53" s="915" t="s">
        <v>812</v>
      </c>
      <c r="C53" s="1458" t="s">
        <v>898</v>
      </c>
    </row>
    <row r="54" spans="1:3">
      <c r="B54" s="915" t="s">
        <v>713</v>
      </c>
      <c r="C54" s="1455">
        <v>85</v>
      </c>
    </row>
    <row r="55" spans="1:3">
      <c r="B55" s="916" t="s">
        <v>846</v>
      </c>
      <c r="C55" s="1455">
        <v>86</v>
      </c>
    </row>
    <row r="56" spans="1:3">
      <c r="B56" s="916" t="s">
        <v>38</v>
      </c>
      <c r="C56" s="1455">
        <v>87</v>
      </c>
    </row>
    <row r="57" spans="1:3">
      <c r="B57" s="916" t="s">
        <v>39</v>
      </c>
      <c r="C57" s="1455">
        <v>88</v>
      </c>
    </row>
    <row r="58" spans="1:3" s="123" customFormat="1">
      <c r="A58" s="471"/>
      <c r="B58" s="917" t="s">
        <v>40</v>
      </c>
      <c r="C58" s="1143">
        <v>89</v>
      </c>
    </row>
    <row r="59" spans="1:3" s="123" customFormat="1" ht="24.95" customHeight="1">
      <c r="A59" s="471"/>
      <c r="B59" s="1132" t="s">
        <v>41</v>
      </c>
      <c r="C59" s="1453"/>
    </row>
    <row r="60" spans="1:3" ht="12.75" customHeight="1">
      <c r="B60" s="915" t="s">
        <v>813</v>
      </c>
      <c r="C60" s="1458">
        <v>90</v>
      </c>
    </row>
    <row r="61" spans="1:3" s="108" customFormat="1">
      <c r="A61" s="4"/>
      <c r="B61" s="917" t="s">
        <v>914</v>
      </c>
      <c r="C61" s="1143">
        <v>91</v>
      </c>
    </row>
    <row r="62" spans="1:3" s="123" customFormat="1" ht="24.95" customHeight="1">
      <c r="A62" s="471"/>
      <c r="B62" s="1132" t="s">
        <v>909</v>
      </c>
      <c r="C62" s="1451">
        <v>92</v>
      </c>
    </row>
    <row r="63" spans="1:3" ht="15">
      <c r="B63" s="1463" t="s">
        <v>772</v>
      </c>
      <c r="C63" s="1143" t="s">
        <v>899</v>
      </c>
    </row>
  </sheetData>
  <mergeCells count="1">
    <mergeCell ref="B1:C1"/>
  </mergeCells>
  <hyperlinks>
    <hyperlink ref="C2" location="'Page 4'!A1" display="4-5"/>
    <hyperlink ref="C9" location="'Page 10'!A1" display="10-11"/>
    <hyperlink ref="C11" location="'Page 13'!A1" display="13-18"/>
    <hyperlink ref="C13" location="'Page 20'!A1" display="20-24"/>
    <hyperlink ref="C15" location="'Page 26'!A1" display="26-29"/>
    <hyperlink ref="C21" location="'Page 37'!A1" display="37-39"/>
    <hyperlink ref="C22" location="'Page 39'!A1" display="39-43"/>
    <hyperlink ref="C24" location="'Page 48'!Zone_d_impression" display="48-49"/>
    <hyperlink ref="C30" location="'Page 56'!Zone_d_impression" display="'Page 56'!Zone_d_impression"/>
    <hyperlink ref="C36" location="'Page 63'!Zone_d_impression" display="63-64"/>
    <hyperlink ref="C52" location="'Page 79'!Zone_d_impression" display="79-81"/>
    <hyperlink ref="C38" location="'Page 65'!Zone_d_impression" display="'Page 65'!Zone_d_impression"/>
    <hyperlink ref="C53" location="'Page 82'!Zone_d_impression" display="82-84"/>
    <hyperlink ref="C4" location="'Page 6'!A1" display="'Page 6'!A1"/>
    <hyperlink ref="C5" location="'Page 7'!A1" display="'Page 7'!A1"/>
    <hyperlink ref="C6" location="'Page 8'!A1" display="'Page 8'!A1"/>
    <hyperlink ref="C7" location="'Page 9'!A1" display="'Page 9'!A1"/>
    <hyperlink ref="C10" location="'Page 12'!A1" display="'Page 12'!A1"/>
    <hyperlink ref="C12" location="'Page 19'!A1" display="'Page 19'!A1"/>
    <hyperlink ref="C14" location="'Page 25'!Zone_d_impression" display="'Page 25'!Zone_d_impression"/>
    <hyperlink ref="C17" location="'Page 30'!Zone_d_impression" display="'Page 30'!Zone_d_impression"/>
    <hyperlink ref="C18" location="'Page 31'!Zone_d_impression" display="'Page 31'!Zone_d_impression"/>
    <hyperlink ref="C26" location="'Page 50'!Zone_d_impression" display="'Page 50'!Zone_d_impression"/>
    <hyperlink ref="C27" location="'Page 51'!Zone_d_impression" display="'Page 51'!Zone_d_impression"/>
    <hyperlink ref="C31" location="'Page 55'!Zone_d_impression" display="'Page 55'!Zone_d_impression"/>
    <hyperlink ref="C32" location="'Page 54'!Zone_d_impression" display="'Page 54'!Zone_d_impression"/>
    <hyperlink ref="C33" location="'Page 59'!Zone_d_impression" display="'Page 59'!Zone_d_impression"/>
    <hyperlink ref="C40" location="'Page 68'!Zone_d_impression" display="'Page 68'!Zone_d_impression"/>
    <hyperlink ref="C41" location="'Page 69'!Zone_d_impression" display="'Page 69'!Zone_d_impression"/>
    <hyperlink ref="C42" location="'Page 70'!Zone_d_impression" display="'Page 70'!Zone_d_impression"/>
    <hyperlink ref="C43" location="'Page 71'!Zone_d_impression" display="'Page 71'!Zone_d_impression"/>
    <hyperlink ref="C44" location="'Page 72'!Zone_d_impression" display="'Page 72'!Zone_d_impression"/>
    <hyperlink ref="C45" location="'Page 73'!Zone_d_impression" display="'Page 73'!Zone_d_impression"/>
    <hyperlink ref="C46" location="'Page 74'!Zone_d_impression" display="'Page 74'!Zone_d_impression"/>
    <hyperlink ref="C47" location="'Page 75'!Zone_d_impression" display="'Page 75'!Zone_d_impression"/>
    <hyperlink ref="C48" location="'Page 76'!Zone_d_impression" display="'Page 76'!Zone_d_impression"/>
    <hyperlink ref="C54" location="'Page 85'!Zone_d_impression" display="'Page 85'!Zone_d_impression"/>
    <hyperlink ref="C55" location="'Page 86'!Zone_d_impression" display="'Page 86'!Zone_d_impression"/>
    <hyperlink ref="C56" location="'Page 87'!Zone_d_impression" display="'Page 87'!Zone_d_impression"/>
    <hyperlink ref="C57" location="'Page 88'!A1" display="'Page 88'!A1"/>
    <hyperlink ref="C58" location="'Page 89'!A1" display="'Page 89'!A1"/>
    <hyperlink ref="C60" location="'Page 90'!A1" display="'Page 90'!A1"/>
    <hyperlink ref="C23" location="'Page 46'!Zone_d_impression" display="46-47"/>
    <hyperlink ref="C28" location="'Page 52'!Zone_d_impression" display="'Page 52'!Zone_d_impression"/>
    <hyperlink ref="C29" location="'Page 53'!Zone_d_impression" display="53-55"/>
    <hyperlink ref="C34" location="'Page 60'!Zone_d_impression" display="'Page 60'!Zone_d_impression"/>
    <hyperlink ref="C35" location="'Page 61'!Zone_d_impression" display="61-62"/>
    <hyperlink ref="C39" location="'Page 66'!Zone_d_impression" display="66-67"/>
    <hyperlink ref="C19" location="'Page 32'!Zone_d_impression" display="'Page 32'!Zone_d_impression"/>
    <hyperlink ref="C20" location="'Page 33'!Zone_d_impression" display="33-36"/>
    <hyperlink ref="C62" location="'Page 92'!A1" display="'Page 92'!A1"/>
    <hyperlink ref="C63" location="'Page 93'!A1" display="93-94"/>
    <hyperlink ref="C50" location="'Page 78'!Zone_d_impression" display="'Page 78'!Zone_d_impression"/>
    <hyperlink ref="C49" location="'Page 76'!A1" display="76"/>
    <hyperlink ref="C61" location="'Page 91'!Zone_d_impression" display="'Page 91'!Zone_d_impression"/>
  </hyperlinks>
  <printOptions horizontalCentered="1" verticalCentered="1"/>
  <pageMargins left="0.59055118110236227" right="0.59055118110236227" top="0.59055118110236227" bottom="0.59055118110236227" header="0.51181102362204722" footer="0.51181102362204722"/>
  <pageSetup paperSize="9" scale="78" firstPageNumber="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I64"/>
  <sheetViews>
    <sheetView showGridLines="0" zoomScaleNormal="100" workbookViewId="0">
      <pane ySplit="5" topLeftCell="A6" activePane="bottomLeft" state="frozen"/>
      <selection activeCell="Q15" sqref="Q15"/>
      <selection pane="bottomLeft" activeCell="P45" sqref="P45"/>
    </sheetView>
  </sheetViews>
  <sheetFormatPr baseColWidth="10" defaultColWidth="9.140625" defaultRowHeight="12.75"/>
  <cols>
    <col min="1" max="1" width="1.7109375" style="336" customWidth="1"/>
    <col min="2" max="2" width="11.42578125" style="123" customWidth="1"/>
    <col min="3" max="3" width="21.42578125" style="123" customWidth="1"/>
    <col min="4" max="4" width="11.7109375" style="123" customWidth="1"/>
    <col min="5" max="5" width="11.7109375" style="731" customWidth="1"/>
    <col min="6" max="7" width="11.7109375" style="231" customWidth="1"/>
    <col min="8" max="8" width="11.7109375" style="731" customWidth="1"/>
    <col min="9" max="9" width="10.7109375" style="1" customWidth="1"/>
  </cols>
  <sheetData>
    <row r="1" spans="1:9" ht="20.100000000000001" customHeight="1">
      <c r="B1" s="343" t="s">
        <v>364</v>
      </c>
      <c r="C1" s="343"/>
      <c r="D1" s="343"/>
      <c r="E1" s="723"/>
      <c r="F1" s="344"/>
      <c r="G1" s="344"/>
      <c r="H1" s="723"/>
    </row>
    <row r="2" spans="1:9" ht="20.100000000000001" customHeight="1">
      <c r="B2" s="345"/>
      <c r="C2" s="345"/>
      <c r="D2" s="345"/>
      <c r="E2" s="723"/>
      <c r="F2" s="344"/>
      <c r="G2" s="344"/>
      <c r="H2" s="723"/>
    </row>
    <row r="3" spans="1:9" ht="20.100000000000001" customHeight="1">
      <c r="B3" s="709" t="s">
        <v>996</v>
      </c>
      <c r="C3" s="346"/>
      <c r="D3" s="345"/>
      <c r="E3" s="723"/>
      <c r="F3" s="344"/>
      <c r="G3" s="344"/>
      <c r="H3" s="723"/>
    </row>
    <row r="4" spans="1:9" s="635" customFormat="1" ht="20.100000000000001" customHeight="1">
      <c r="A4" s="1164"/>
      <c r="B4" s="112" t="s">
        <v>44</v>
      </c>
      <c r="C4" s="1165"/>
      <c r="D4" s="1165"/>
      <c r="E4" s="1167"/>
      <c r="F4" s="1173"/>
      <c r="G4" s="1173"/>
      <c r="H4" s="1167"/>
      <c r="I4" s="1663"/>
    </row>
    <row r="5" spans="1:9" ht="50.1" customHeight="1">
      <c r="A5" s="348"/>
      <c r="B5" s="2140"/>
      <c r="C5" s="2140"/>
      <c r="D5" s="1068"/>
      <c r="E5" s="1350" t="s">
        <v>81</v>
      </c>
      <c r="F5" s="187" t="s">
        <v>82</v>
      </c>
      <c r="G5" s="188" t="s">
        <v>83</v>
      </c>
      <c r="H5" s="1297" t="s">
        <v>365</v>
      </c>
    </row>
    <row r="6" spans="1:9" s="350" customFormat="1" ht="5.0999999999999996" customHeight="1" thickBot="1">
      <c r="A6" s="336"/>
      <c r="B6" s="2141"/>
      <c r="C6" s="2141"/>
      <c r="D6" s="1076"/>
      <c r="E6" s="1355"/>
      <c r="F6" s="349"/>
      <c r="G6" s="349"/>
      <c r="H6" s="1352"/>
      <c r="I6" s="1"/>
    </row>
    <row r="7" spans="1:9" s="819" customFormat="1" ht="12.75" customHeight="1" thickBot="1">
      <c r="A7" s="818"/>
      <c r="B7" s="2138" t="s">
        <v>790</v>
      </c>
      <c r="C7" s="2138"/>
      <c r="D7" s="1077" t="s">
        <v>798</v>
      </c>
      <c r="E7" s="1356">
        <f>E9-E8</f>
        <v>435</v>
      </c>
      <c r="F7" s="1186">
        <f>F9-F8</f>
        <v>2445</v>
      </c>
      <c r="G7" s="1186">
        <f>G9-G8</f>
        <v>5824</v>
      </c>
      <c r="H7" s="1353">
        <f>H9-H8</f>
        <v>8269</v>
      </c>
      <c r="I7" s="1664"/>
    </row>
    <row r="8" spans="1:9" s="819" customFormat="1" ht="12.75" customHeight="1" thickBot="1">
      <c r="A8" s="820"/>
      <c r="B8" s="2138"/>
      <c r="C8" s="2138"/>
      <c r="D8" s="1078" t="s">
        <v>366</v>
      </c>
      <c r="E8" s="1357">
        <v>4</v>
      </c>
      <c r="F8" s="1188">
        <v>37</v>
      </c>
      <c r="G8" s="1188">
        <v>194</v>
      </c>
      <c r="H8" s="1658">
        <v>231</v>
      </c>
      <c r="I8" s="1664"/>
    </row>
    <row r="9" spans="1:9" s="819" customFormat="1" ht="12.75" customHeight="1" thickBot="1">
      <c r="A9" s="820"/>
      <c r="B9" s="2138"/>
      <c r="C9" s="2138"/>
      <c r="D9" s="1079" t="s">
        <v>367</v>
      </c>
      <c r="E9" s="1358">
        <v>439</v>
      </c>
      <c r="F9" s="1189">
        <v>2482</v>
      </c>
      <c r="G9" s="1189">
        <v>6018</v>
      </c>
      <c r="H9" s="1659">
        <v>8500</v>
      </c>
      <c r="I9" s="1664"/>
    </row>
    <row r="10" spans="1:9" s="819" customFormat="1" ht="12.75" customHeight="1" thickBot="1">
      <c r="A10" s="820"/>
      <c r="B10" s="2138" t="s">
        <v>368</v>
      </c>
      <c r="C10" s="2138"/>
      <c r="D10" s="1077" t="s">
        <v>369</v>
      </c>
      <c r="E10" s="1356">
        <v>42</v>
      </c>
      <c r="F10" s="1190">
        <v>386</v>
      </c>
      <c r="G10" s="1191">
        <v>1591</v>
      </c>
      <c r="H10" s="1353">
        <v>1977</v>
      </c>
      <c r="I10" s="1664"/>
    </row>
    <row r="11" spans="1:9" s="819" customFormat="1" ht="12.75" customHeight="1" thickBot="1">
      <c r="A11" s="820"/>
      <c r="B11" s="2138"/>
      <c r="C11" s="2138"/>
      <c r="D11" s="1078" t="s">
        <v>370</v>
      </c>
      <c r="E11" s="1357">
        <v>2</v>
      </c>
      <c r="F11" s="1187">
        <v>20</v>
      </c>
      <c r="G11" s="1188">
        <v>84</v>
      </c>
      <c r="H11" s="1658">
        <v>104</v>
      </c>
      <c r="I11" s="1664"/>
    </row>
    <row r="12" spans="1:9" s="819" customFormat="1" ht="12.75" customHeight="1" thickBot="1">
      <c r="A12" s="820"/>
      <c r="B12" s="2138"/>
      <c r="C12" s="2138"/>
      <c r="D12" s="1079" t="s">
        <v>367</v>
      </c>
      <c r="E12" s="1358">
        <v>44</v>
      </c>
      <c r="F12" s="1185">
        <v>406</v>
      </c>
      <c r="G12" s="1189">
        <v>1675</v>
      </c>
      <c r="H12" s="1659">
        <v>2081</v>
      </c>
      <c r="I12" s="1664"/>
    </row>
    <row r="13" spans="1:9" s="819" customFormat="1" ht="12.75" customHeight="1" thickBot="1">
      <c r="A13" s="820"/>
      <c r="B13" s="2139" t="s">
        <v>651</v>
      </c>
      <c r="C13" s="2139"/>
      <c r="D13" s="1077" t="s">
        <v>369</v>
      </c>
      <c r="E13" s="1356">
        <v>191</v>
      </c>
      <c r="F13" s="1190">
        <v>1160</v>
      </c>
      <c r="G13" s="1191">
        <v>3178</v>
      </c>
      <c r="H13" s="1353">
        <v>4338</v>
      </c>
      <c r="I13" s="1664"/>
    </row>
    <row r="14" spans="1:9" s="819" customFormat="1" ht="12.75" customHeight="1" thickBot="1">
      <c r="A14" s="820"/>
      <c r="B14" s="2139"/>
      <c r="C14" s="2139"/>
      <c r="D14" s="1078" t="s">
        <v>370</v>
      </c>
      <c r="E14" s="1357">
        <v>1</v>
      </c>
      <c r="F14" s="1187">
        <v>6</v>
      </c>
      <c r="G14" s="1188">
        <v>30</v>
      </c>
      <c r="H14" s="1658">
        <v>36</v>
      </c>
      <c r="I14" s="1664"/>
    </row>
    <row r="15" spans="1:9" s="819" customFormat="1" ht="12.75" customHeight="1" thickBot="1">
      <c r="A15" s="820"/>
      <c r="B15" s="2139"/>
      <c r="C15" s="2139"/>
      <c r="D15" s="1079" t="s">
        <v>367</v>
      </c>
      <c r="E15" s="1358">
        <v>192</v>
      </c>
      <c r="F15" s="1185">
        <v>1166</v>
      </c>
      <c r="G15" s="1189">
        <v>3208</v>
      </c>
      <c r="H15" s="1659">
        <v>4374</v>
      </c>
      <c r="I15" s="1664"/>
    </row>
    <row r="16" spans="1:9" s="819" customFormat="1" ht="12.75" customHeight="1" thickBot="1">
      <c r="A16" s="820"/>
      <c r="B16" s="2138" t="s">
        <v>371</v>
      </c>
      <c r="C16" s="2138"/>
      <c r="D16" s="1077" t="s">
        <v>369</v>
      </c>
      <c r="E16" s="1356">
        <v>29</v>
      </c>
      <c r="F16" s="1190">
        <v>169</v>
      </c>
      <c r="G16" s="1191">
        <v>470</v>
      </c>
      <c r="H16" s="1353">
        <v>639</v>
      </c>
      <c r="I16" s="1664"/>
    </row>
    <row r="17" spans="1:9" s="819" customFormat="1" ht="12.75" customHeight="1" thickBot="1">
      <c r="A17" s="820"/>
      <c r="B17" s="2138"/>
      <c r="C17" s="2138"/>
      <c r="D17" s="1078" t="s">
        <v>370</v>
      </c>
      <c r="E17" s="1357">
        <v>0</v>
      </c>
      <c r="F17" s="1187">
        <v>0</v>
      </c>
      <c r="G17" s="1188">
        <v>12</v>
      </c>
      <c r="H17" s="1658">
        <v>12</v>
      </c>
      <c r="I17" s="1664"/>
    </row>
    <row r="18" spans="1:9" s="819" customFormat="1" ht="12.75" customHeight="1" thickBot="1">
      <c r="A18" s="820"/>
      <c r="B18" s="2138"/>
      <c r="C18" s="2138"/>
      <c r="D18" s="1079" t="s">
        <v>367</v>
      </c>
      <c r="E18" s="1358">
        <v>29</v>
      </c>
      <c r="F18" s="1185">
        <v>169</v>
      </c>
      <c r="G18" s="1189">
        <v>482</v>
      </c>
      <c r="H18" s="1659">
        <v>651</v>
      </c>
      <c r="I18" s="1664"/>
    </row>
    <row r="19" spans="1:9" s="819" customFormat="1" ht="12.75" customHeight="1" thickBot="1">
      <c r="A19" s="820"/>
      <c r="B19" s="2138" t="s">
        <v>372</v>
      </c>
      <c r="C19" s="2138"/>
      <c r="D19" s="1077" t="s">
        <v>369</v>
      </c>
      <c r="E19" s="1356">
        <v>91</v>
      </c>
      <c r="F19" s="1190">
        <v>1433</v>
      </c>
      <c r="G19" s="1191">
        <v>2909</v>
      </c>
      <c r="H19" s="1353">
        <v>4342</v>
      </c>
      <c r="I19" s="1664"/>
    </row>
    <row r="20" spans="1:9" s="819" customFormat="1" ht="12.75" customHeight="1" thickBot="1">
      <c r="A20" s="820"/>
      <c r="B20" s="2138"/>
      <c r="C20" s="2138"/>
      <c r="D20" s="1078" t="s">
        <v>370</v>
      </c>
      <c r="E20" s="1357">
        <v>4</v>
      </c>
      <c r="F20" s="1187">
        <v>121</v>
      </c>
      <c r="G20" s="1188">
        <v>349</v>
      </c>
      <c r="H20" s="1658">
        <v>470</v>
      </c>
      <c r="I20" s="1664"/>
    </row>
    <row r="21" spans="1:9" s="819" customFormat="1" ht="12.75" customHeight="1" thickBot="1">
      <c r="A21" s="820"/>
      <c r="B21" s="2138"/>
      <c r="C21" s="2138"/>
      <c r="D21" s="1079" t="s">
        <v>367</v>
      </c>
      <c r="E21" s="1358">
        <v>95</v>
      </c>
      <c r="F21" s="1185">
        <v>1554</v>
      </c>
      <c r="G21" s="1189">
        <v>3258</v>
      </c>
      <c r="H21" s="1659">
        <v>4812</v>
      </c>
      <c r="I21" s="1664"/>
    </row>
    <row r="22" spans="1:9" s="819" customFormat="1" ht="12.75" customHeight="1" thickBot="1">
      <c r="A22" s="820"/>
      <c r="B22" s="2138" t="s">
        <v>373</v>
      </c>
      <c r="C22" s="2138"/>
      <c r="D22" s="1077" t="s">
        <v>369</v>
      </c>
      <c r="E22" s="1356">
        <v>575</v>
      </c>
      <c r="F22" s="1190">
        <v>3840</v>
      </c>
      <c r="G22" s="1191">
        <v>6528</v>
      </c>
      <c r="H22" s="1353">
        <v>10368</v>
      </c>
      <c r="I22" s="1664"/>
    </row>
    <row r="23" spans="1:9" s="819" customFormat="1" ht="12.75" customHeight="1" thickBot="1">
      <c r="A23" s="820"/>
      <c r="B23" s="2138"/>
      <c r="C23" s="2138"/>
      <c r="D23" s="1078" t="s">
        <v>370</v>
      </c>
      <c r="E23" s="1357">
        <v>36</v>
      </c>
      <c r="F23" s="1187">
        <v>323</v>
      </c>
      <c r="G23" s="1188">
        <v>682</v>
      </c>
      <c r="H23" s="1658">
        <v>1005</v>
      </c>
      <c r="I23" s="1664"/>
    </row>
    <row r="24" spans="1:9" s="819" customFormat="1" ht="12.75" customHeight="1" thickBot="1">
      <c r="A24" s="820"/>
      <c r="B24" s="2138"/>
      <c r="C24" s="2138"/>
      <c r="D24" s="1080" t="s">
        <v>367</v>
      </c>
      <c r="E24" s="1358">
        <v>611</v>
      </c>
      <c r="F24" s="1185">
        <v>4163</v>
      </c>
      <c r="G24" s="1189">
        <v>7210</v>
      </c>
      <c r="H24" s="1659">
        <v>11373</v>
      </c>
      <c r="I24" s="1664"/>
    </row>
    <row r="25" spans="1:9" s="819" customFormat="1" ht="12.75" customHeight="1" thickBot="1">
      <c r="A25" s="820"/>
      <c r="B25" s="2138" t="s">
        <v>652</v>
      </c>
      <c r="C25" s="2138"/>
      <c r="D25" s="1077" t="s">
        <v>369</v>
      </c>
      <c r="E25" s="1356">
        <v>1149</v>
      </c>
      <c r="F25" s="1190">
        <v>4757</v>
      </c>
      <c r="G25" s="1191">
        <v>14468</v>
      </c>
      <c r="H25" s="1353">
        <v>19225</v>
      </c>
      <c r="I25" s="1664"/>
    </row>
    <row r="26" spans="1:9" s="819" customFormat="1" ht="12.75" customHeight="1" thickBot="1">
      <c r="A26" s="820"/>
      <c r="B26" s="2138"/>
      <c r="C26" s="2138"/>
      <c r="D26" s="1078" t="s">
        <v>370</v>
      </c>
      <c r="E26" s="1357">
        <v>363</v>
      </c>
      <c r="F26" s="1187">
        <v>2412</v>
      </c>
      <c r="G26" s="1188">
        <v>7283</v>
      </c>
      <c r="H26" s="1658">
        <v>9695</v>
      </c>
      <c r="I26" s="1664"/>
    </row>
    <row r="27" spans="1:9" s="819" customFormat="1" ht="12.75" customHeight="1" thickBot="1">
      <c r="A27" s="820"/>
      <c r="B27" s="2138"/>
      <c r="C27" s="2138"/>
      <c r="D27" s="1079" t="s">
        <v>367</v>
      </c>
      <c r="E27" s="1358">
        <v>1512</v>
      </c>
      <c r="F27" s="1185">
        <v>7169</v>
      </c>
      <c r="G27" s="1189">
        <v>21751</v>
      </c>
      <c r="H27" s="1659">
        <v>28920</v>
      </c>
      <c r="I27" s="1664"/>
    </row>
    <row r="28" spans="1:9" s="819" customFormat="1" ht="12.75" customHeight="1" thickBot="1">
      <c r="A28" s="820"/>
      <c r="B28" s="2139" t="s">
        <v>653</v>
      </c>
      <c r="C28" s="2139"/>
      <c r="D28" s="1077" t="s">
        <v>369</v>
      </c>
      <c r="E28" s="1356">
        <v>105</v>
      </c>
      <c r="F28" s="1190">
        <v>345</v>
      </c>
      <c r="G28" s="1191">
        <v>1305</v>
      </c>
      <c r="H28" s="1353">
        <v>1650</v>
      </c>
      <c r="I28" s="1664"/>
    </row>
    <row r="29" spans="1:9" s="819" customFormat="1" ht="12.75" customHeight="1" thickBot="1">
      <c r="A29" s="820"/>
      <c r="B29" s="2139"/>
      <c r="C29" s="2139"/>
      <c r="D29" s="1078" t="s">
        <v>370</v>
      </c>
      <c r="E29" s="1357">
        <v>20</v>
      </c>
      <c r="F29" s="1187">
        <v>140</v>
      </c>
      <c r="G29" s="1188">
        <v>429</v>
      </c>
      <c r="H29" s="1658">
        <v>569</v>
      </c>
      <c r="I29" s="1664"/>
    </row>
    <row r="30" spans="1:9" s="819" customFormat="1" ht="12.75" customHeight="1" thickBot="1">
      <c r="A30" s="820"/>
      <c r="B30" s="2139"/>
      <c r="C30" s="2139"/>
      <c r="D30" s="1079" t="s">
        <v>367</v>
      </c>
      <c r="E30" s="1358">
        <v>125</v>
      </c>
      <c r="F30" s="1185">
        <v>485</v>
      </c>
      <c r="G30" s="1189">
        <v>1734</v>
      </c>
      <c r="H30" s="1659">
        <v>2219</v>
      </c>
      <c r="I30" s="1664"/>
    </row>
    <row r="31" spans="1:9" s="819" customFormat="1" ht="12.75" customHeight="1" thickBot="1">
      <c r="A31" s="820"/>
      <c r="B31" s="2138" t="s">
        <v>374</v>
      </c>
      <c r="C31" s="2138"/>
      <c r="D31" s="1077" t="s">
        <v>369</v>
      </c>
      <c r="E31" s="1356">
        <v>28</v>
      </c>
      <c r="F31" s="1190">
        <v>84</v>
      </c>
      <c r="G31" s="1191">
        <v>204</v>
      </c>
      <c r="H31" s="1353">
        <v>288</v>
      </c>
      <c r="I31" s="1664"/>
    </row>
    <row r="32" spans="1:9" s="819" customFormat="1" ht="12.75" customHeight="1" thickBot="1">
      <c r="A32" s="820"/>
      <c r="B32" s="2138"/>
      <c r="C32" s="2138"/>
      <c r="D32" s="1078" t="s">
        <v>370</v>
      </c>
      <c r="E32" s="1357">
        <v>2</v>
      </c>
      <c r="F32" s="1187">
        <v>13</v>
      </c>
      <c r="G32" s="1188">
        <v>26</v>
      </c>
      <c r="H32" s="1658">
        <v>39</v>
      </c>
      <c r="I32" s="1664"/>
    </row>
    <row r="33" spans="1:9" s="819" customFormat="1" ht="12.75" customHeight="1" thickBot="1">
      <c r="A33" s="820"/>
      <c r="B33" s="2138"/>
      <c r="C33" s="2138"/>
      <c r="D33" s="1080" t="s">
        <v>367</v>
      </c>
      <c r="E33" s="1358">
        <v>30</v>
      </c>
      <c r="F33" s="1185">
        <v>97</v>
      </c>
      <c r="G33" s="1189">
        <v>230</v>
      </c>
      <c r="H33" s="1659">
        <v>327</v>
      </c>
      <c r="I33" s="1664"/>
    </row>
    <row r="34" spans="1:9" s="819" customFormat="1" ht="12.75" customHeight="1" thickBot="1">
      <c r="A34" s="820"/>
      <c r="B34" s="2138" t="s">
        <v>375</v>
      </c>
      <c r="C34" s="2138"/>
      <c r="D34" s="1077" t="s">
        <v>369</v>
      </c>
      <c r="E34" s="1356">
        <v>12</v>
      </c>
      <c r="F34" s="1190">
        <v>32</v>
      </c>
      <c r="G34" s="1191">
        <v>59</v>
      </c>
      <c r="H34" s="1353">
        <v>91</v>
      </c>
      <c r="I34" s="1664"/>
    </row>
    <row r="35" spans="1:9" s="819" customFormat="1" ht="12.75" customHeight="1" thickBot="1">
      <c r="A35" s="820"/>
      <c r="B35" s="2138"/>
      <c r="C35" s="2138"/>
      <c r="D35" s="1078" t="s">
        <v>370</v>
      </c>
      <c r="E35" s="1357">
        <v>3</v>
      </c>
      <c r="F35" s="1187">
        <v>3</v>
      </c>
      <c r="G35" s="1188">
        <v>1</v>
      </c>
      <c r="H35" s="1658">
        <v>4</v>
      </c>
      <c r="I35" s="1664"/>
    </row>
    <row r="36" spans="1:9" s="819" customFormat="1" ht="12.75" customHeight="1" thickBot="1">
      <c r="A36" s="820"/>
      <c r="B36" s="2138"/>
      <c r="C36" s="2138"/>
      <c r="D36" s="1079" t="s">
        <v>367</v>
      </c>
      <c r="E36" s="1358">
        <v>15</v>
      </c>
      <c r="F36" s="1185">
        <v>35</v>
      </c>
      <c r="G36" s="1189">
        <v>60</v>
      </c>
      <c r="H36" s="1659">
        <v>95</v>
      </c>
      <c r="I36" s="1664"/>
    </row>
    <row r="37" spans="1:9" s="819" customFormat="1" ht="12.75" customHeight="1" thickBot="1">
      <c r="A37" s="820"/>
      <c r="B37" s="2139" t="s">
        <v>376</v>
      </c>
      <c r="C37" s="2139"/>
      <c r="D37" s="1077" t="s">
        <v>369</v>
      </c>
      <c r="E37" s="1356">
        <v>2</v>
      </c>
      <c r="F37" s="1190">
        <v>7</v>
      </c>
      <c r="G37" s="1191">
        <v>75</v>
      </c>
      <c r="H37" s="1353">
        <v>82</v>
      </c>
      <c r="I37" s="1664"/>
    </row>
    <row r="38" spans="1:9" s="819" customFormat="1" ht="12.75" customHeight="1" thickBot="1">
      <c r="A38" s="820"/>
      <c r="B38" s="2139"/>
      <c r="C38" s="2139"/>
      <c r="D38" s="1078" t="s">
        <v>370</v>
      </c>
      <c r="E38" s="1357">
        <v>3</v>
      </c>
      <c r="F38" s="1187">
        <v>8</v>
      </c>
      <c r="G38" s="1188">
        <v>302</v>
      </c>
      <c r="H38" s="1658">
        <v>310</v>
      </c>
      <c r="I38" s="1664"/>
    </row>
    <row r="39" spans="1:9" s="819" customFormat="1" ht="12.75" customHeight="1" thickBot="1">
      <c r="A39" s="820"/>
      <c r="B39" s="2139"/>
      <c r="C39" s="2139"/>
      <c r="D39" s="1079" t="s">
        <v>367</v>
      </c>
      <c r="E39" s="1358">
        <v>5</v>
      </c>
      <c r="F39" s="1185">
        <v>15</v>
      </c>
      <c r="G39" s="1189">
        <v>377</v>
      </c>
      <c r="H39" s="1659">
        <v>392</v>
      </c>
      <c r="I39" s="1664"/>
    </row>
    <row r="40" spans="1:9" s="819" customFormat="1" ht="12.75" customHeight="1" thickBot="1">
      <c r="A40" s="820"/>
      <c r="B40" s="2139" t="s">
        <v>377</v>
      </c>
      <c r="C40" s="2139"/>
      <c r="D40" s="1077" t="s">
        <v>369</v>
      </c>
      <c r="E40" s="1356">
        <v>0</v>
      </c>
      <c r="F40" s="1190">
        <v>7</v>
      </c>
      <c r="G40" s="1191">
        <v>14</v>
      </c>
      <c r="H40" s="1353">
        <v>21</v>
      </c>
      <c r="I40" s="1664"/>
    </row>
    <row r="41" spans="1:9" s="819" customFormat="1" ht="12.75" customHeight="1" thickBot="1">
      <c r="A41" s="820"/>
      <c r="B41" s="2139"/>
      <c r="C41" s="2139"/>
      <c r="D41" s="1078" t="s">
        <v>370</v>
      </c>
      <c r="E41" s="1357">
        <v>0</v>
      </c>
      <c r="F41" s="1187">
        <v>3</v>
      </c>
      <c r="G41" s="1188">
        <v>58</v>
      </c>
      <c r="H41" s="1658">
        <v>61</v>
      </c>
      <c r="I41" s="1664"/>
    </row>
    <row r="42" spans="1:9" s="819" customFormat="1" ht="12.75" customHeight="1" thickBot="1">
      <c r="A42" s="820"/>
      <c r="B42" s="2139"/>
      <c r="C42" s="2139"/>
      <c r="D42" s="1079" t="s">
        <v>367</v>
      </c>
      <c r="E42" s="1358">
        <v>0</v>
      </c>
      <c r="F42" s="1185">
        <v>10</v>
      </c>
      <c r="G42" s="1189">
        <v>72</v>
      </c>
      <c r="H42" s="1659">
        <v>82</v>
      </c>
      <c r="I42" s="1664"/>
    </row>
    <row r="43" spans="1:9" s="819" customFormat="1" ht="12.75" customHeight="1" thickBot="1">
      <c r="A43" s="820"/>
      <c r="B43" s="2139" t="s">
        <v>378</v>
      </c>
      <c r="C43" s="2139"/>
      <c r="D43" s="1077" t="s">
        <v>369</v>
      </c>
      <c r="E43" s="1356">
        <v>16</v>
      </c>
      <c r="F43" s="1190">
        <v>31</v>
      </c>
      <c r="G43" s="1191">
        <v>18</v>
      </c>
      <c r="H43" s="1353">
        <v>49</v>
      </c>
      <c r="I43" s="1664"/>
    </row>
    <row r="44" spans="1:9" s="819" customFormat="1" ht="12.75" customHeight="1" thickBot="1">
      <c r="A44" s="820"/>
      <c r="B44" s="2139"/>
      <c r="C44" s="2139"/>
      <c r="D44" s="1078" t="s">
        <v>370</v>
      </c>
      <c r="E44" s="1357">
        <v>2</v>
      </c>
      <c r="F44" s="1187">
        <v>6</v>
      </c>
      <c r="G44" s="1188">
        <v>3</v>
      </c>
      <c r="H44" s="1658">
        <v>9</v>
      </c>
      <c r="I44" s="1664"/>
    </row>
    <row r="45" spans="1:9" s="819" customFormat="1" ht="12.75" customHeight="1" thickBot="1">
      <c r="A45" s="820"/>
      <c r="B45" s="2139"/>
      <c r="C45" s="2139"/>
      <c r="D45" s="1080" t="s">
        <v>367</v>
      </c>
      <c r="E45" s="1358">
        <v>18</v>
      </c>
      <c r="F45" s="1185">
        <v>37</v>
      </c>
      <c r="G45" s="1189">
        <v>21</v>
      </c>
      <c r="H45" s="1659">
        <v>58</v>
      </c>
      <c r="I45" s="1664"/>
    </row>
    <row r="46" spans="1:9" s="819" customFormat="1" ht="12.75" customHeight="1" thickBot="1">
      <c r="A46" s="820"/>
      <c r="B46" s="2139" t="s">
        <v>379</v>
      </c>
      <c r="C46" s="2139"/>
      <c r="D46" s="1077" t="s">
        <v>369</v>
      </c>
      <c r="E46" s="1356">
        <v>21</v>
      </c>
      <c r="F46" s="1190">
        <v>58</v>
      </c>
      <c r="G46" s="1191">
        <v>158</v>
      </c>
      <c r="H46" s="1353">
        <v>216</v>
      </c>
      <c r="I46" s="1664"/>
    </row>
    <row r="47" spans="1:9" s="819" customFormat="1" ht="12.75" customHeight="1" thickBot="1">
      <c r="A47" s="820"/>
      <c r="B47" s="2139"/>
      <c r="C47" s="2139"/>
      <c r="D47" s="1078" t="s">
        <v>370</v>
      </c>
      <c r="E47" s="1357">
        <v>2</v>
      </c>
      <c r="F47" s="1187">
        <v>21</v>
      </c>
      <c r="G47" s="1188">
        <v>58</v>
      </c>
      <c r="H47" s="1658">
        <v>79</v>
      </c>
      <c r="I47" s="1664"/>
    </row>
    <row r="48" spans="1:9" s="819" customFormat="1" ht="12.75" customHeight="1" thickBot="1">
      <c r="A48" s="820"/>
      <c r="B48" s="2139"/>
      <c r="C48" s="2139"/>
      <c r="D48" s="1079" t="s">
        <v>367</v>
      </c>
      <c r="E48" s="1358">
        <v>23</v>
      </c>
      <c r="F48" s="1185">
        <v>79</v>
      </c>
      <c r="G48" s="1189">
        <v>216</v>
      </c>
      <c r="H48" s="1659">
        <v>295</v>
      </c>
      <c r="I48" s="1664"/>
    </row>
    <row r="49" spans="1:9" s="819" customFormat="1" ht="12.75" customHeight="1" thickBot="1">
      <c r="A49" s="820"/>
      <c r="B49" s="2139" t="s">
        <v>58</v>
      </c>
      <c r="C49" s="2139"/>
      <c r="D49" s="1077" t="s">
        <v>369</v>
      </c>
      <c r="E49" s="1356">
        <v>24</v>
      </c>
      <c r="F49" s="1186">
        <v>135</v>
      </c>
      <c r="G49" s="1191">
        <v>206</v>
      </c>
      <c r="H49" s="1353">
        <v>341</v>
      </c>
      <c r="I49" s="1664"/>
    </row>
    <row r="50" spans="1:9" s="819" customFormat="1" ht="12.75" customHeight="1" thickBot="1">
      <c r="A50" s="820"/>
      <c r="B50" s="2139"/>
      <c r="C50" s="2139"/>
      <c r="D50" s="1078" t="s">
        <v>370</v>
      </c>
      <c r="E50" s="1357">
        <v>5</v>
      </c>
      <c r="F50" s="1192">
        <v>49</v>
      </c>
      <c r="G50" s="1188">
        <v>105</v>
      </c>
      <c r="H50" s="1658">
        <v>154</v>
      </c>
      <c r="I50" s="1664"/>
    </row>
    <row r="51" spans="1:9" s="819" customFormat="1" ht="12.75" customHeight="1">
      <c r="A51" s="820"/>
      <c r="B51" s="2142"/>
      <c r="C51" s="2142"/>
      <c r="D51" s="1666" t="s">
        <v>367</v>
      </c>
      <c r="E51" s="1667">
        <v>29</v>
      </c>
      <c r="F51" s="1668">
        <v>184</v>
      </c>
      <c r="G51" s="1669">
        <v>311</v>
      </c>
      <c r="H51" s="1670">
        <v>495</v>
      </c>
      <c r="I51" s="1664"/>
    </row>
    <row r="52" spans="1:9" s="286" customFormat="1">
      <c r="A52" s="340"/>
      <c r="B52" s="2143" t="s">
        <v>90</v>
      </c>
      <c r="C52" s="2144"/>
      <c r="D52" s="1523" t="s">
        <v>790</v>
      </c>
      <c r="E52" s="1588">
        <v>439</v>
      </c>
      <c r="F52" s="1589">
        <v>2482</v>
      </c>
      <c r="G52" s="1525">
        <v>6018</v>
      </c>
      <c r="H52" s="1660">
        <v>8500</v>
      </c>
      <c r="I52" s="1665"/>
    </row>
    <row r="53" spans="1:9" s="286" customFormat="1">
      <c r="A53" s="340"/>
      <c r="B53" s="2145"/>
      <c r="C53" s="2146"/>
      <c r="D53" s="1526" t="s">
        <v>369</v>
      </c>
      <c r="E53" s="1590">
        <v>2285</v>
      </c>
      <c r="F53" s="1591">
        <v>12444</v>
      </c>
      <c r="G53" s="1527">
        <v>31183</v>
      </c>
      <c r="H53" s="1661">
        <v>43627</v>
      </c>
      <c r="I53" s="1665"/>
    </row>
    <row r="54" spans="1:9" s="286" customFormat="1">
      <c r="A54" s="340"/>
      <c r="B54" s="2145"/>
      <c r="C54" s="2146"/>
      <c r="D54" s="1526" t="s">
        <v>370</v>
      </c>
      <c r="E54" s="1590">
        <v>443</v>
      </c>
      <c r="F54" s="1591">
        <v>3125</v>
      </c>
      <c r="G54" s="1527">
        <v>9422</v>
      </c>
      <c r="H54" s="1661">
        <v>12547</v>
      </c>
      <c r="I54" s="1665"/>
    </row>
    <row r="55" spans="1:9" s="286" customFormat="1">
      <c r="A55" s="340"/>
      <c r="B55" s="2147"/>
      <c r="C55" s="2148"/>
      <c r="D55" s="1528" t="s">
        <v>367</v>
      </c>
      <c r="E55" s="1592">
        <v>3167</v>
      </c>
      <c r="F55" s="1593">
        <v>18051</v>
      </c>
      <c r="G55" s="1530">
        <v>46623</v>
      </c>
      <c r="H55" s="1662">
        <v>64674</v>
      </c>
      <c r="I55" s="1665"/>
    </row>
    <row r="56" spans="1:9" s="83" customFormat="1" ht="20.100000000000001" customHeight="1">
      <c r="A56" s="1657"/>
      <c r="B56" s="105" t="s">
        <v>92</v>
      </c>
      <c r="C56" s="175"/>
      <c r="D56" s="1074"/>
      <c r="E56" s="729"/>
      <c r="F56" s="729"/>
      <c r="G56" s="729"/>
      <c r="H56" s="729"/>
    </row>
    <row r="57" spans="1:9" hidden="1">
      <c r="E57" s="1354"/>
      <c r="F57" s="351"/>
      <c r="G57" s="351"/>
      <c r="H57" s="1354"/>
    </row>
    <row r="58" spans="1:9" hidden="1">
      <c r="E58" s="1354"/>
      <c r="F58" s="351"/>
      <c r="G58" s="351"/>
      <c r="H58" s="1354"/>
    </row>
    <row r="59" spans="1:9" hidden="1">
      <c r="E59" s="1354"/>
      <c r="F59" s="351"/>
      <c r="G59" s="351"/>
      <c r="H59" s="1354"/>
    </row>
    <row r="60" spans="1:9" hidden="1">
      <c r="E60" s="1354"/>
      <c r="F60" s="351"/>
      <c r="G60" s="351"/>
      <c r="H60" s="1354"/>
    </row>
    <row r="61" spans="1:9" ht="20.100000000000001" customHeight="1">
      <c r="E61" s="232"/>
      <c r="F61" s="232"/>
      <c r="G61" s="232"/>
      <c r="H61" s="232"/>
    </row>
    <row r="62" spans="1:9">
      <c r="E62" s="232"/>
      <c r="F62" s="232"/>
      <c r="G62" s="232"/>
      <c r="H62" s="232"/>
    </row>
    <row r="63" spans="1:9">
      <c r="E63" s="232"/>
      <c r="F63" s="232"/>
      <c r="G63" s="232"/>
      <c r="H63" s="232"/>
    </row>
    <row r="64" spans="1:9">
      <c r="E64" s="232"/>
      <c r="F64" s="232"/>
      <c r="G64" s="232"/>
      <c r="H64" s="232"/>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scale="99" firstPageNumber="0" orientation="portrait" r:id="rId1"/>
  <headerFooter>
    <oddFooter>&amp;C&amp;F&amp;R&amp;A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H57"/>
  <sheetViews>
    <sheetView showGridLines="0" zoomScaleNormal="100" workbookViewId="0">
      <pane ySplit="5" topLeftCell="A6" activePane="bottomLeft" state="frozen"/>
      <selection activeCell="Q15" sqref="Q15"/>
      <selection pane="bottomLeft" activeCell="E9" activeCellId="14" sqref="E51 E48 E45 E42 E39 E36 E33 E30 E27 E24 E21 E18 E15 E12 E9"/>
    </sheetView>
  </sheetViews>
  <sheetFormatPr baseColWidth="10" defaultColWidth="10.7109375" defaultRowHeight="12.75"/>
  <cols>
    <col min="1" max="1" width="1.7109375" style="1" customWidth="1"/>
    <col min="2" max="2" width="11.42578125" style="123" customWidth="1"/>
    <col min="3" max="3" width="21.42578125" style="123" customWidth="1"/>
    <col min="4" max="4" width="11.7109375" style="123" customWidth="1"/>
    <col min="5" max="5" width="11.7109375" style="1962" customWidth="1"/>
    <col min="6" max="7" width="11.7109375" style="231" customWidth="1"/>
    <col min="8" max="8" width="11.7109375" style="731" customWidth="1"/>
  </cols>
  <sheetData>
    <row r="1" spans="1:8" s="4" customFormat="1" ht="20.100000000000001" customHeight="1">
      <c r="B1" s="313" t="s">
        <v>364</v>
      </c>
      <c r="C1" s="314"/>
      <c r="D1" s="315"/>
      <c r="E1" s="1954"/>
      <c r="F1" s="26"/>
      <c r="G1" s="26"/>
      <c r="H1" s="1963"/>
    </row>
    <row r="2" spans="1:8" s="2" customFormat="1" ht="20.100000000000001" customHeight="1">
      <c r="B2" s="312"/>
      <c r="C2" s="312"/>
      <c r="D2" s="471"/>
      <c r="E2" s="1955"/>
      <c r="F2" s="323"/>
      <c r="G2" s="323"/>
      <c r="H2" s="662"/>
    </row>
    <row r="3" spans="1:8" s="4" customFormat="1" ht="20.100000000000001" customHeight="1">
      <c r="B3" s="324" t="s">
        <v>997</v>
      </c>
      <c r="C3" s="19"/>
      <c r="D3" s="1067"/>
      <c r="E3" s="1103"/>
      <c r="F3" s="64"/>
      <c r="G3" s="64"/>
      <c r="H3" s="1964"/>
    </row>
    <row r="4" spans="1:8" s="584" customFormat="1" ht="20.100000000000001" customHeight="1">
      <c r="B4" s="19" t="s">
        <v>44</v>
      </c>
      <c r="C4" s="19"/>
      <c r="D4" s="1067"/>
      <c r="E4" s="1956"/>
      <c r="F4" s="1172"/>
      <c r="G4" s="1172"/>
      <c r="H4" s="1965"/>
    </row>
    <row r="5" spans="1:8" ht="50.1" customHeight="1">
      <c r="B5" s="2140"/>
      <c r="C5" s="2140"/>
      <c r="D5" s="1068"/>
      <c r="E5" s="1350" t="s">
        <v>81</v>
      </c>
      <c r="F5" s="187" t="s">
        <v>82</v>
      </c>
      <c r="G5" s="188" t="s">
        <v>83</v>
      </c>
      <c r="H5" s="1287" t="s">
        <v>365</v>
      </c>
    </row>
    <row r="6" spans="1:8" ht="5.0999999999999996" customHeight="1" thickBot="1">
      <c r="B6" s="2140"/>
      <c r="C6" s="2140"/>
      <c r="D6" s="1069"/>
      <c r="E6" s="726"/>
      <c r="F6" s="339"/>
      <c r="G6" s="339"/>
      <c r="H6" s="727"/>
    </row>
    <row r="7" spans="1:8" s="816" customFormat="1" ht="13.5" thickBot="1">
      <c r="A7" s="1674"/>
      <c r="B7" s="2150" t="s">
        <v>790</v>
      </c>
      <c r="C7" s="2150"/>
      <c r="D7" s="1070" t="s">
        <v>798</v>
      </c>
      <c r="E7" s="1957">
        <f>E9-E8</f>
        <v>464</v>
      </c>
      <c r="F7" s="700">
        <f>F9-F8</f>
        <v>2565</v>
      </c>
      <c r="G7" s="700">
        <f>G9-G8</f>
        <v>6112</v>
      </c>
      <c r="H7" s="1957">
        <f>H9-H8</f>
        <v>8677</v>
      </c>
    </row>
    <row r="8" spans="1:8" s="816" customFormat="1" ht="13.5" thickBot="1">
      <c r="A8" s="1674"/>
      <c r="B8" s="2150"/>
      <c r="C8" s="2150"/>
      <c r="D8" s="1071" t="s">
        <v>366</v>
      </c>
      <c r="E8" s="1958">
        <v>4</v>
      </c>
      <c r="F8" s="1195">
        <v>39</v>
      </c>
      <c r="G8" s="1195">
        <v>202</v>
      </c>
      <c r="H8" s="1966">
        <v>241</v>
      </c>
    </row>
    <row r="9" spans="1:8" s="816" customFormat="1" ht="13.5" thickBot="1">
      <c r="A9" s="1674"/>
      <c r="B9" s="2150"/>
      <c r="C9" s="2150"/>
      <c r="D9" s="1072" t="s">
        <v>367</v>
      </c>
      <c r="E9" s="1351">
        <v>468</v>
      </c>
      <c r="F9" s="701">
        <v>2604</v>
      </c>
      <c r="G9" s="1197">
        <v>6314</v>
      </c>
      <c r="H9" s="1967">
        <v>8918</v>
      </c>
    </row>
    <row r="10" spans="1:8" s="816" customFormat="1" ht="13.5" thickBot="1">
      <c r="A10" s="1674"/>
      <c r="B10" s="2149" t="s">
        <v>368</v>
      </c>
      <c r="C10" s="2149"/>
      <c r="D10" s="1070" t="s">
        <v>369</v>
      </c>
      <c r="E10" s="1957">
        <v>43</v>
      </c>
      <c r="F10" s="698">
        <v>399</v>
      </c>
      <c r="G10" s="698">
        <v>1644</v>
      </c>
      <c r="H10" s="1968">
        <v>2043</v>
      </c>
    </row>
    <row r="11" spans="1:8" s="816" customFormat="1" ht="13.5" thickBot="1">
      <c r="A11" s="1674"/>
      <c r="B11" s="2149"/>
      <c r="C11" s="2149"/>
      <c r="D11" s="1071" t="s">
        <v>370</v>
      </c>
      <c r="E11" s="1959">
        <v>2</v>
      </c>
      <c r="F11" s="1195">
        <v>21</v>
      </c>
      <c r="G11" s="1195">
        <v>89</v>
      </c>
      <c r="H11" s="1966">
        <v>110</v>
      </c>
    </row>
    <row r="12" spans="1:8" s="816" customFormat="1" ht="13.5" thickBot="1">
      <c r="A12" s="1674"/>
      <c r="B12" s="2149"/>
      <c r="C12" s="2149"/>
      <c r="D12" s="1073" t="s">
        <v>367</v>
      </c>
      <c r="E12" s="1960">
        <v>45</v>
      </c>
      <c r="F12" s="1197">
        <v>420</v>
      </c>
      <c r="G12" s="1197">
        <v>1733</v>
      </c>
      <c r="H12" s="1967">
        <v>2153</v>
      </c>
    </row>
    <row r="13" spans="1:8" s="816" customFormat="1" ht="13.5" thickBot="1">
      <c r="A13" s="1674"/>
      <c r="B13" s="2151" t="s">
        <v>651</v>
      </c>
      <c r="C13" s="2151"/>
      <c r="D13" s="1070" t="s">
        <v>369</v>
      </c>
      <c r="E13" s="1957">
        <v>202</v>
      </c>
      <c r="F13" s="698">
        <v>1190</v>
      </c>
      <c r="G13" s="698">
        <v>3276</v>
      </c>
      <c r="H13" s="1968">
        <v>4466</v>
      </c>
    </row>
    <row r="14" spans="1:8" s="816" customFormat="1" ht="13.5" thickBot="1">
      <c r="A14" s="1674"/>
      <c r="B14" s="2151"/>
      <c r="C14" s="2151"/>
      <c r="D14" s="1071" t="s">
        <v>370</v>
      </c>
      <c r="E14" s="1959">
        <v>1</v>
      </c>
      <c r="F14" s="1195">
        <v>6</v>
      </c>
      <c r="G14" s="1195">
        <v>36</v>
      </c>
      <c r="H14" s="1966">
        <v>42</v>
      </c>
    </row>
    <row r="15" spans="1:8" s="816" customFormat="1" ht="13.5" thickBot="1">
      <c r="A15" s="1674"/>
      <c r="B15" s="2151"/>
      <c r="C15" s="2151"/>
      <c r="D15" s="1073" t="s">
        <v>367</v>
      </c>
      <c r="E15" s="1960">
        <v>203</v>
      </c>
      <c r="F15" s="1197">
        <v>1196</v>
      </c>
      <c r="G15" s="1197">
        <v>3312</v>
      </c>
      <c r="H15" s="1967">
        <v>4508</v>
      </c>
    </row>
    <row r="16" spans="1:8" s="816" customFormat="1" ht="13.5" thickBot="1">
      <c r="A16" s="1674"/>
      <c r="B16" s="2149" t="s">
        <v>371</v>
      </c>
      <c r="C16" s="2149"/>
      <c r="D16" s="1070" t="s">
        <v>369</v>
      </c>
      <c r="E16" s="1957">
        <v>29</v>
      </c>
      <c r="F16" s="698">
        <v>175</v>
      </c>
      <c r="G16" s="698">
        <v>483</v>
      </c>
      <c r="H16" s="1968">
        <v>658</v>
      </c>
    </row>
    <row r="17" spans="1:8" s="816" customFormat="1" ht="13.5" thickBot="1">
      <c r="A17" s="1674"/>
      <c r="B17" s="2149"/>
      <c r="C17" s="2149"/>
      <c r="D17" s="1071" t="s">
        <v>370</v>
      </c>
      <c r="E17" s="1959">
        <v>0</v>
      </c>
      <c r="F17" s="1195">
        <v>1</v>
      </c>
      <c r="G17" s="1195">
        <v>14</v>
      </c>
      <c r="H17" s="1966">
        <v>15</v>
      </c>
    </row>
    <row r="18" spans="1:8" s="816" customFormat="1" ht="13.5" thickBot="1">
      <c r="A18" s="1674"/>
      <c r="B18" s="2149"/>
      <c r="C18" s="2149"/>
      <c r="D18" s="1073" t="s">
        <v>367</v>
      </c>
      <c r="E18" s="1960">
        <v>29</v>
      </c>
      <c r="F18" s="1197">
        <v>176</v>
      </c>
      <c r="G18" s="1197">
        <v>497</v>
      </c>
      <c r="H18" s="1967">
        <v>673</v>
      </c>
    </row>
    <row r="19" spans="1:8" s="816" customFormat="1" ht="13.5" thickBot="1">
      <c r="A19" s="1674"/>
      <c r="B19" s="2149" t="s">
        <v>372</v>
      </c>
      <c r="C19" s="2149"/>
      <c r="D19" s="1070" t="s">
        <v>369</v>
      </c>
      <c r="E19" s="1957">
        <v>103</v>
      </c>
      <c r="F19" s="698">
        <v>1581</v>
      </c>
      <c r="G19" s="698">
        <v>3243</v>
      </c>
      <c r="H19" s="1968">
        <v>4824</v>
      </c>
    </row>
    <row r="20" spans="1:8" s="816" customFormat="1" ht="13.5" thickBot="1">
      <c r="A20" s="1674"/>
      <c r="B20" s="2149"/>
      <c r="C20" s="2149"/>
      <c r="D20" s="1071" t="s">
        <v>370</v>
      </c>
      <c r="E20" s="1959">
        <v>5</v>
      </c>
      <c r="F20" s="1195">
        <v>156</v>
      </c>
      <c r="G20" s="1195">
        <v>444</v>
      </c>
      <c r="H20" s="1966">
        <v>600</v>
      </c>
    </row>
    <row r="21" spans="1:8" s="816" customFormat="1" ht="13.5" thickBot="1">
      <c r="A21" s="1674"/>
      <c r="B21" s="2149"/>
      <c r="C21" s="2149"/>
      <c r="D21" s="1073" t="s">
        <v>367</v>
      </c>
      <c r="E21" s="1960">
        <v>108</v>
      </c>
      <c r="F21" s="1197">
        <v>1737</v>
      </c>
      <c r="G21" s="1197">
        <v>3687</v>
      </c>
      <c r="H21" s="1967">
        <v>5424</v>
      </c>
    </row>
    <row r="22" spans="1:8" s="816" customFormat="1" ht="13.5" thickBot="1">
      <c r="A22" s="1674"/>
      <c r="B22" s="2149" t="s">
        <v>373</v>
      </c>
      <c r="C22" s="2149"/>
      <c r="D22" s="1070" t="s">
        <v>369</v>
      </c>
      <c r="E22" s="1957">
        <v>604</v>
      </c>
      <c r="F22" s="698">
        <v>4100</v>
      </c>
      <c r="G22" s="698">
        <v>6879</v>
      </c>
      <c r="H22" s="1968">
        <v>10979</v>
      </c>
    </row>
    <row r="23" spans="1:8" s="816" customFormat="1" ht="13.5" thickBot="1">
      <c r="A23" s="1674"/>
      <c r="B23" s="2149"/>
      <c r="C23" s="2149"/>
      <c r="D23" s="1071" t="s">
        <v>370</v>
      </c>
      <c r="E23" s="1959">
        <v>37</v>
      </c>
      <c r="F23" s="1195">
        <v>350</v>
      </c>
      <c r="G23" s="1195">
        <v>728</v>
      </c>
      <c r="H23" s="1966">
        <v>1078</v>
      </c>
    </row>
    <row r="24" spans="1:8" s="816" customFormat="1" ht="13.5" thickBot="1">
      <c r="A24" s="1674"/>
      <c r="B24" s="2149"/>
      <c r="C24" s="2149"/>
      <c r="D24" s="1073" t="s">
        <v>367</v>
      </c>
      <c r="E24" s="1960">
        <v>641</v>
      </c>
      <c r="F24" s="1197">
        <v>4450</v>
      </c>
      <c r="G24" s="1197">
        <v>7607</v>
      </c>
      <c r="H24" s="1967">
        <v>12057</v>
      </c>
    </row>
    <row r="25" spans="1:8" s="816" customFormat="1" ht="13.5" thickBot="1">
      <c r="A25" s="1674"/>
      <c r="B25" s="2149" t="s">
        <v>652</v>
      </c>
      <c r="C25" s="2149"/>
      <c r="D25" s="1070" t="s">
        <v>369</v>
      </c>
      <c r="E25" s="1957">
        <v>1182</v>
      </c>
      <c r="F25" s="698">
        <v>4913</v>
      </c>
      <c r="G25" s="698">
        <v>15261</v>
      </c>
      <c r="H25" s="1968">
        <v>20174</v>
      </c>
    </row>
    <row r="26" spans="1:8" s="816" customFormat="1" ht="13.5" thickBot="1">
      <c r="A26" s="1674"/>
      <c r="B26" s="2149"/>
      <c r="C26" s="2149"/>
      <c r="D26" s="1071" t="s">
        <v>370</v>
      </c>
      <c r="E26" s="1959">
        <v>376</v>
      </c>
      <c r="F26" s="1195">
        <v>2506</v>
      </c>
      <c r="G26" s="1195">
        <v>7750</v>
      </c>
      <c r="H26" s="1966">
        <v>10256</v>
      </c>
    </row>
    <row r="27" spans="1:8" s="816" customFormat="1" ht="13.5" thickBot="1">
      <c r="A27" s="1674"/>
      <c r="B27" s="2149"/>
      <c r="C27" s="2149"/>
      <c r="D27" s="1073" t="s">
        <v>367</v>
      </c>
      <c r="E27" s="1960">
        <v>1558</v>
      </c>
      <c r="F27" s="1197">
        <v>7419</v>
      </c>
      <c r="G27" s="1197">
        <v>23011</v>
      </c>
      <c r="H27" s="1967">
        <v>30430</v>
      </c>
    </row>
    <row r="28" spans="1:8" s="816" customFormat="1" ht="13.5" thickBot="1">
      <c r="A28" s="1674"/>
      <c r="B28" s="2149" t="s">
        <v>653</v>
      </c>
      <c r="C28" s="2149"/>
      <c r="D28" s="1070" t="s">
        <v>369</v>
      </c>
      <c r="E28" s="1957">
        <v>107</v>
      </c>
      <c r="F28" s="698">
        <v>353</v>
      </c>
      <c r="G28" s="698">
        <v>1349</v>
      </c>
      <c r="H28" s="1968">
        <v>1702</v>
      </c>
    </row>
    <row r="29" spans="1:8" s="816" customFormat="1" ht="13.5" thickBot="1">
      <c r="A29" s="1674"/>
      <c r="B29" s="2149"/>
      <c r="C29" s="2149"/>
      <c r="D29" s="1071" t="s">
        <v>370</v>
      </c>
      <c r="E29" s="1959">
        <v>20</v>
      </c>
      <c r="F29" s="1195">
        <v>142</v>
      </c>
      <c r="G29" s="1195">
        <v>440</v>
      </c>
      <c r="H29" s="1966">
        <v>582</v>
      </c>
    </row>
    <row r="30" spans="1:8" s="816" customFormat="1" ht="13.5" thickBot="1">
      <c r="A30" s="1674"/>
      <c r="B30" s="2149"/>
      <c r="C30" s="2149"/>
      <c r="D30" s="1073" t="s">
        <v>367</v>
      </c>
      <c r="E30" s="1960">
        <v>127</v>
      </c>
      <c r="F30" s="1197">
        <v>495</v>
      </c>
      <c r="G30" s="1197">
        <v>1789</v>
      </c>
      <c r="H30" s="1967">
        <v>2284</v>
      </c>
    </row>
    <row r="31" spans="1:8" s="816" customFormat="1" ht="13.5" thickBot="1">
      <c r="A31" s="1674"/>
      <c r="B31" s="2149" t="s">
        <v>374</v>
      </c>
      <c r="C31" s="2149"/>
      <c r="D31" s="1070" t="s">
        <v>369</v>
      </c>
      <c r="E31" s="1957">
        <v>29</v>
      </c>
      <c r="F31" s="698">
        <v>87</v>
      </c>
      <c r="G31" s="698">
        <v>208</v>
      </c>
      <c r="H31" s="1968">
        <v>295</v>
      </c>
    </row>
    <row r="32" spans="1:8" s="816" customFormat="1" ht="13.5" thickBot="1">
      <c r="A32" s="1674"/>
      <c r="B32" s="2149"/>
      <c r="C32" s="2149"/>
      <c r="D32" s="1071" t="s">
        <v>370</v>
      </c>
      <c r="E32" s="1959">
        <v>3</v>
      </c>
      <c r="F32" s="1195">
        <v>15</v>
      </c>
      <c r="G32" s="1195">
        <v>32</v>
      </c>
      <c r="H32" s="1966">
        <v>47</v>
      </c>
    </row>
    <row r="33" spans="1:8" s="816" customFormat="1" ht="13.5" thickBot="1">
      <c r="A33" s="1674"/>
      <c r="B33" s="2149"/>
      <c r="C33" s="2149"/>
      <c r="D33" s="1073" t="s">
        <v>367</v>
      </c>
      <c r="E33" s="1960">
        <v>32</v>
      </c>
      <c r="F33" s="1197">
        <v>102</v>
      </c>
      <c r="G33" s="1197">
        <v>240</v>
      </c>
      <c r="H33" s="1967">
        <v>342</v>
      </c>
    </row>
    <row r="34" spans="1:8" s="816" customFormat="1" ht="13.5" thickBot="1">
      <c r="A34" s="1674"/>
      <c r="B34" s="2149" t="s">
        <v>375</v>
      </c>
      <c r="C34" s="2149"/>
      <c r="D34" s="1070" t="s">
        <v>369</v>
      </c>
      <c r="E34" s="1957">
        <v>12</v>
      </c>
      <c r="F34" s="698">
        <v>32</v>
      </c>
      <c r="G34" s="698">
        <v>60</v>
      </c>
      <c r="H34" s="1968">
        <v>92</v>
      </c>
    </row>
    <row r="35" spans="1:8" s="816" customFormat="1" ht="13.5" thickBot="1">
      <c r="A35" s="1674"/>
      <c r="B35" s="2149"/>
      <c r="C35" s="2149"/>
      <c r="D35" s="1071" t="s">
        <v>370</v>
      </c>
      <c r="E35" s="1959">
        <v>3</v>
      </c>
      <c r="F35" s="1195">
        <v>3</v>
      </c>
      <c r="G35" s="1195">
        <v>1</v>
      </c>
      <c r="H35" s="1966">
        <v>4</v>
      </c>
    </row>
    <row r="36" spans="1:8" s="816" customFormat="1" ht="13.5" thickBot="1">
      <c r="A36" s="1674"/>
      <c r="B36" s="2149"/>
      <c r="C36" s="2149"/>
      <c r="D36" s="1073" t="s">
        <v>367</v>
      </c>
      <c r="E36" s="1960">
        <v>15</v>
      </c>
      <c r="F36" s="1197">
        <v>35</v>
      </c>
      <c r="G36" s="1197">
        <v>61</v>
      </c>
      <c r="H36" s="1967">
        <v>96</v>
      </c>
    </row>
    <row r="37" spans="1:8" s="816" customFormat="1" ht="13.5" thickBot="1">
      <c r="A37" s="1674"/>
      <c r="B37" s="2151" t="s">
        <v>376</v>
      </c>
      <c r="C37" s="2151"/>
      <c r="D37" s="1070" t="s">
        <v>369</v>
      </c>
      <c r="E37" s="1957">
        <v>2</v>
      </c>
      <c r="F37" s="698">
        <v>8</v>
      </c>
      <c r="G37" s="698">
        <v>79</v>
      </c>
      <c r="H37" s="1968">
        <v>87</v>
      </c>
    </row>
    <row r="38" spans="1:8" s="816" customFormat="1" ht="13.5" thickBot="1">
      <c r="A38" s="1674"/>
      <c r="B38" s="2151"/>
      <c r="C38" s="2151"/>
      <c r="D38" s="1071" t="s">
        <v>370</v>
      </c>
      <c r="E38" s="1959">
        <v>3</v>
      </c>
      <c r="F38" s="1195">
        <v>12</v>
      </c>
      <c r="G38" s="1195">
        <v>332</v>
      </c>
      <c r="H38" s="1966">
        <v>344</v>
      </c>
    </row>
    <row r="39" spans="1:8" s="816" customFormat="1" ht="13.5" thickBot="1">
      <c r="A39" s="1674"/>
      <c r="B39" s="2151"/>
      <c r="C39" s="2151"/>
      <c r="D39" s="1073" t="s">
        <v>367</v>
      </c>
      <c r="E39" s="1960">
        <v>5</v>
      </c>
      <c r="F39" s="1197">
        <v>20</v>
      </c>
      <c r="G39" s="1197">
        <v>411</v>
      </c>
      <c r="H39" s="1967">
        <v>431</v>
      </c>
    </row>
    <row r="40" spans="1:8" s="816" customFormat="1" ht="13.5" thickBot="1">
      <c r="A40" s="1674"/>
      <c r="B40" s="2151" t="s">
        <v>377</v>
      </c>
      <c r="C40" s="2151"/>
      <c r="D40" s="1070" t="s">
        <v>369</v>
      </c>
      <c r="E40" s="1957">
        <v>0</v>
      </c>
      <c r="F40" s="698">
        <v>7</v>
      </c>
      <c r="G40" s="698">
        <v>14</v>
      </c>
      <c r="H40" s="1968">
        <v>21</v>
      </c>
    </row>
    <row r="41" spans="1:8" s="816" customFormat="1" ht="13.5" thickBot="1">
      <c r="A41" s="1674"/>
      <c r="B41" s="2151"/>
      <c r="C41" s="2151"/>
      <c r="D41" s="1071" t="s">
        <v>370</v>
      </c>
      <c r="E41" s="1959">
        <v>0</v>
      </c>
      <c r="F41" s="1195">
        <v>3</v>
      </c>
      <c r="G41" s="1195">
        <v>58</v>
      </c>
      <c r="H41" s="1966">
        <v>61</v>
      </c>
    </row>
    <row r="42" spans="1:8" s="816" customFormat="1" ht="13.5" thickBot="1">
      <c r="A42" s="1674"/>
      <c r="B42" s="2151"/>
      <c r="C42" s="2151"/>
      <c r="D42" s="1073" t="s">
        <v>367</v>
      </c>
      <c r="E42" s="1960">
        <v>0</v>
      </c>
      <c r="F42" s="1197">
        <v>10</v>
      </c>
      <c r="G42" s="1197">
        <v>72</v>
      </c>
      <c r="H42" s="1967">
        <v>82</v>
      </c>
    </row>
    <row r="43" spans="1:8" s="816" customFormat="1" ht="13.5" thickBot="1">
      <c r="A43" s="1674"/>
      <c r="B43" s="2151" t="s">
        <v>378</v>
      </c>
      <c r="C43" s="2151"/>
      <c r="D43" s="1070" t="s">
        <v>369</v>
      </c>
      <c r="E43" s="1957">
        <v>16</v>
      </c>
      <c r="F43" s="698">
        <v>31</v>
      </c>
      <c r="G43" s="698">
        <v>18</v>
      </c>
      <c r="H43" s="1968">
        <v>49</v>
      </c>
    </row>
    <row r="44" spans="1:8" s="816" customFormat="1" ht="13.5" thickBot="1">
      <c r="A44" s="1674"/>
      <c r="B44" s="2151"/>
      <c r="C44" s="2151"/>
      <c r="D44" s="1071" t="s">
        <v>370</v>
      </c>
      <c r="E44" s="1959">
        <v>2</v>
      </c>
      <c r="F44" s="1195">
        <v>6</v>
      </c>
      <c r="G44" s="1195">
        <v>3</v>
      </c>
      <c r="H44" s="1966">
        <v>9</v>
      </c>
    </row>
    <row r="45" spans="1:8" s="816" customFormat="1" ht="13.5" thickBot="1">
      <c r="A45" s="1674"/>
      <c r="B45" s="2151"/>
      <c r="C45" s="2151"/>
      <c r="D45" s="1073" t="s">
        <v>367</v>
      </c>
      <c r="E45" s="1960">
        <v>18</v>
      </c>
      <c r="F45" s="1197">
        <v>37</v>
      </c>
      <c r="G45" s="1197">
        <v>21</v>
      </c>
      <c r="H45" s="1967">
        <v>58</v>
      </c>
    </row>
    <row r="46" spans="1:8" s="816" customFormat="1" ht="13.5" thickBot="1">
      <c r="A46" s="1674"/>
      <c r="B46" s="2151" t="s">
        <v>379</v>
      </c>
      <c r="C46" s="2151"/>
      <c r="D46" s="1070" t="s">
        <v>369</v>
      </c>
      <c r="E46" s="1957">
        <v>21</v>
      </c>
      <c r="F46" s="698">
        <v>60</v>
      </c>
      <c r="G46" s="698">
        <v>161</v>
      </c>
      <c r="H46" s="1968">
        <v>221</v>
      </c>
    </row>
    <row r="47" spans="1:8" s="816" customFormat="1" ht="13.5" thickBot="1">
      <c r="A47" s="1674"/>
      <c r="B47" s="2151"/>
      <c r="C47" s="2151"/>
      <c r="D47" s="1071" t="s">
        <v>370</v>
      </c>
      <c r="E47" s="1959">
        <v>2</v>
      </c>
      <c r="F47" s="1195">
        <v>21</v>
      </c>
      <c r="G47" s="1195">
        <v>58</v>
      </c>
      <c r="H47" s="1966">
        <v>79</v>
      </c>
    </row>
    <row r="48" spans="1:8" s="816" customFormat="1" ht="13.5" thickBot="1">
      <c r="A48" s="1674"/>
      <c r="B48" s="2151"/>
      <c r="C48" s="2151"/>
      <c r="D48" s="1073" t="s">
        <v>367</v>
      </c>
      <c r="E48" s="1960">
        <v>23</v>
      </c>
      <c r="F48" s="1197">
        <v>81</v>
      </c>
      <c r="G48" s="1197">
        <v>219</v>
      </c>
      <c r="H48" s="1967">
        <v>300</v>
      </c>
    </row>
    <row r="49" spans="1:8" s="816" customFormat="1" ht="13.5" thickBot="1">
      <c r="A49" s="1674"/>
      <c r="B49" s="2151" t="s">
        <v>58</v>
      </c>
      <c r="C49" s="2151"/>
      <c r="D49" s="1070" t="s">
        <v>369</v>
      </c>
      <c r="E49" s="1957">
        <v>25</v>
      </c>
      <c r="F49" s="699">
        <v>147</v>
      </c>
      <c r="G49" s="698">
        <v>231</v>
      </c>
      <c r="H49" s="1968">
        <v>378</v>
      </c>
    </row>
    <row r="50" spans="1:8" s="816" customFormat="1" ht="13.5" thickBot="1">
      <c r="A50" s="1674"/>
      <c r="B50" s="2151"/>
      <c r="C50" s="2151"/>
      <c r="D50" s="1071" t="s">
        <v>370</v>
      </c>
      <c r="E50" s="1959">
        <v>5</v>
      </c>
      <c r="F50" s="1194">
        <v>52</v>
      </c>
      <c r="G50" s="1195">
        <v>115</v>
      </c>
      <c r="H50" s="1966">
        <v>167</v>
      </c>
    </row>
    <row r="51" spans="1:8" s="816" customFormat="1">
      <c r="A51" s="1674"/>
      <c r="B51" s="2152"/>
      <c r="C51" s="2152"/>
      <c r="D51" s="1671" t="s">
        <v>367</v>
      </c>
      <c r="E51" s="1961">
        <v>30</v>
      </c>
      <c r="F51" s="1672">
        <v>199</v>
      </c>
      <c r="G51" s="1672">
        <v>346</v>
      </c>
      <c r="H51" s="1961">
        <v>545</v>
      </c>
    </row>
    <row r="52" spans="1:8" s="286" customFormat="1">
      <c r="A52" s="1665"/>
      <c r="B52" s="2153" t="s">
        <v>90</v>
      </c>
      <c r="C52" s="2154"/>
      <c r="D52" s="1523" t="s">
        <v>790</v>
      </c>
      <c r="E52" s="1588">
        <v>468</v>
      </c>
      <c r="F52" s="1525">
        <v>2604</v>
      </c>
      <c r="G52" s="1525">
        <v>6314</v>
      </c>
      <c r="H52" s="1969">
        <v>8918</v>
      </c>
    </row>
    <row r="53" spans="1:8" s="286" customFormat="1">
      <c r="A53" s="1665"/>
      <c r="B53" s="2155"/>
      <c r="C53" s="2156"/>
      <c r="D53" s="1526" t="s">
        <v>369</v>
      </c>
      <c r="E53" s="1590">
        <v>2375</v>
      </c>
      <c r="F53" s="1527">
        <v>13083</v>
      </c>
      <c r="G53" s="1527">
        <v>32906</v>
      </c>
      <c r="H53" s="1970">
        <v>45989</v>
      </c>
    </row>
    <row r="54" spans="1:8" s="286" customFormat="1">
      <c r="A54" s="1665"/>
      <c r="B54" s="2155"/>
      <c r="C54" s="2156"/>
      <c r="D54" s="1526" t="s">
        <v>370</v>
      </c>
      <c r="E54" s="1590">
        <v>459</v>
      </c>
      <c r="F54" s="1527">
        <v>3294</v>
      </c>
      <c r="G54" s="1527">
        <v>10100</v>
      </c>
      <c r="H54" s="1970">
        <v>13394</v>
      </c>
    </row>
    <row r="55" spans="1:8" s="286" customFormat="1">
      <c r="A55" s="1665"/>
      <c r="B55" s="2157"/>
      <c r="C55" s="2158"/>
      <c r="D55" s="1528" t="s">
        <v>367</v>
      </c>
      <c r="E55" s="1592">
        <v>3302</v>
      </c>
      <c r="F55" s="1530">
        <v>18981</v>
      </c>
      <c r="G55" s="1530">
        <v>49320</v>
      </c>
      <c r="H55" s="1971">
        <v>68301</v>
      </c>
    </row>
    <row r="56" spans="1:8" s="83" customFormat="1" ht="20.100000000000001" customHeight="1">
      <c r="B56" s="817" t="s">
        <v>92</v>
      </c>
      <c r="C56" s="175"/>
      <c r="D56" s="1074"/>
      <c r="E56" s="729"/>
      <c r="F56" s="147"/>
      <c r="G56" s="147"/>
      <c r="H56" s="730"/>
    </row>
    <row r="57" spans="1:8" ht="20.100000000000001" customHeight="1"/>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H59"/>
  <sheetViews>
    <sheetView showGridLines="0" zoomScaleNormal="100" workbookViewId="0">
      <pane ySplit="5" topLeftCell="A43" activePane="bottomLeft" state="frozen"/>
      <selection activeCell="Q15" sqref="Q15"/>
      <selection pane="bottomLeft" activeCell="I1" sqref="I1:J1048576"/>
    </sheetView>
  </sheetViews>
  <sheetFormatPr baseColWidth="10" defaultColWidth="10.7109375" defaultRowHeight="12.75"/>
  <cols>
    <col min="1" max="1" width="1.7109375" style="1" customWidth="1"/>
    <col min="2" max="2" width="11.42578125" style="123" customWidth="1"/>
    <col min="3" max="3" width="21.42578125" style="123" customWidth="1"/>
    <col min="4" max="4" width="11.7109375" style="123" customWidth="1"/>
    <col min="5" max="5" width="11.7109375" style="1349" customWidth="1"/>
    <col min="6" max="8" width="11.7109375" style="722" customWidth="1"/>
  </cols>
  <sheetData>
    <row r="1" spans="1:8" s="4" customFormat="1" ht="20.100000000000001" customHeight="1">
      <c r="B1" s="313" t="s">
        <v>364</v>
      </c>
      <c r="C1" s="314"/>
      <c r="D1" s="315"/>
      <c r="E1" s="1340"/>
      <c r="F1" s="1340"/>
      <c r="G1" s="1340"/>
      <c r="H1" s="1341"/>
    </row>
    <row r="2" spans="1:8" s="2" customFormat="1" ht="20.100000000000001" customHeight="1">
      <c r="B2" s="312"/>
      <c r="C2" s="312"/>
      <c r="D2" s="471"/>
      <c r="E2" s="1342"/>
      <c r="F2" s="1342"/>
      <c r="G2" s="1342"/>
      <c r="H2" s="649"/>
    </row>
    <row r="3" spans="1:8" s="4" customFormat="1" ht="20.100000000000001" customHeight="1">
      <c r="B3" s="324" t="s">
        <v>998</v>
      </c>
      <c r="C3" s="19"/>
      <c r="D3" s="1067"/>
      <c r="E3" s="1343"/>
      <c r="F3" s="1343"/>
      <c r="G3" s="1343"/>
      <c r="H3" s="1344"/>
    </row>
    <row r="4" spans="1:8" s="584" customFormat="1" ht="20.100000000000001" customHeight="1">
      <c r="B4" s="19" t="s">
        <v>44</v>
      </c>
      <c r="C4" s="19"/>
      <c r="D4" s="1067"/>
      <c r="E4" s="1345"/>
      <c r="F4" s="1345"/>
      <c r="G4" s="1345"/>
      <c r="H4" s="1346"/>
    </row>
    <row r="5" spans="1:8" ht="50.1" customHeight="1">
      <c r="B5" s="2140"/>
      <c r="C5" s="2140"/>
      <c r="D5" s="1068"/>
      <c r="E5" s="1347" t="s">
        <v>871</v>
      </c>
      <c r="F5" s="681" t="s">
        <v>82</v>
      </c>
      <c r="G5" s="682" t="s">
        <v>83</v>
      </c>
      <c r="H5" s="683" t="s">
        <v>872</v>
      </c>
    </row>
    <row r="6" spans="1:8" ht="5.0999999999999996" customHeight="1" thickBot="1">
      <c r="B6" s="2140"/>
      <c r="C6" s="2140"/>
      <c r="D6" s="1069"/>
      <c r="E6" s="1348"/>
      <c r="F6" s="720"/>
      <c r="G6" s="720"/>
      <c r="H6" s="720"/>
    </row>
    <row r="7" spans="1:8" s="816" customFormat="1" ht="13.5" thickBot="1">
      <c r="A7" s="1674"/>
      <c r="B7" s="2150" t="s">
        <v>790</v>
      </c>
      <c r="C7" s="2150"/>
      <c r="D7" s="1070" t="s">
        <v>798</v>
      </c>
      <c r="E7" s="700">
        <f>E9-E8</f>
        <v>474</v>
      </c>
      <c r="F7" s="700">
        <f>F9-F8</f>
        <v>2596</v>
      </c>
      <c r="G7" s="700">
        <f>G9-G8</f>
        <v>6148</v>
      </c>
      <c r="H7" s="697">
        <f>H9-H8</f>
        <v>8744</v>
      </c>
    </row>
    <row r="8" spans="1:8" s="816" customFormat="1" ht="13.5" thickBot="1">
      <c r="A8" s="1674"/>
      <c r="B8" s="2150"/>
      <c r="C8" s="2150"/>
      <c r="D8" s="1071" t="s">
        <v>366</v>
      </c>
      <c r="E8" s="1193">
        <v>4</v>
      </c>
      <c r="F8" s="1195">
        <v>39</v>
      </c>
      <c r="G8" s="1195">
        <v>202</v>
      </c>
      <c r="H8" s="1194">
        <v>241</v>
      </c>
    </row>
    <row r="9" spans="1:8" s="816" customFormat="1" ht="13.5" thickBot="1">
      <c r="A9" s="1674"/>
      <c r="B9" s="2150"/>
      <c r="C9" s="2150"/>
      <c r="D9" s="1072" t="s">
        <v>367</v>
      </c>
      <c r="E9" s="1196">
        <v>478</v>
      </c>
      <c r="F9" s="701">
        <v>2635</v>
      </c>
      <c r="G9" s="1197">
        <v>6350</v>
      </c>
      <c r="H9" s="701">
        <v>8985</v>
      </c>
    </row>
    <row r="10" spans="1:8" s="816" customFormat="1" ht="13.5" thickBot="1">
      <c r="A10" s="1674"/>
      <c r="B10" s="2149" t="s">
        <v>368</v>
      </c>
      <c r="C10" s="2149"/>
      <c r="D10" s="1070" t="s">
        <v>369</v>
      </c>
      <c r="E10" s="700">
        <v>43</v>
      </c>
      <c r="F10" s="698">
        <v>401</v>
      </c>
      <c r="G10" s="698">
        <v>1646</v>
      </c>
      <c r="H10" s="699">
        <v>2047</v>
      </c>
    </row>
    <row r="11" spans="1:8" s="816" customFormat="1" ht="13.5" thickBot="1">
      <c r="A11" s="1674"/>
      <c r="B11" s="2149"/>
      <c r="C11" s="2149"/>
      <c r="D11" s="1071" t="s">
        <v>370</v>
      </c>
      <c r="E11" s="704">
        <v>2</v>
      </c>
      <c r="F11" s="1195">
        <v>21</v>
      </c>
      <c r="G11" s="1195">
        <v>89</v>
      </c>
      <c r="H11" s="1194">
        <v>110</v>
      </c>
    </row>
    <row r="12" spans="1:8" s="816" customFormat="1" ht="13.5" thickBot="1">
      <c r="A12" s="1674"/>
      <c r="B12" s="2149"/>
      <c r="C12" s="2149"/>
      <c r="D12" s="1073" t="s">
        <v>367</v>
      </c>
      <c r="E12" s="702">
        <v>45</v>
      </c>
      <c r="F12" s="1197">
        <v>422</v>
      </c>
      <c r="G12" s="1197">
        <v>1735</v>
      </c>
      <c r="H12" s="701">
        <v>2157</v>
      </c>
    </row>
    <row r="13" spans="1:8" s="816" customFormat="1" ht="13.5" thickBot="1">
      <c r="A13" s="1674"/>
      <c r="B13" s="2151" t="s">
        <v>651</v>
      </c>
      <c r="C13" s="2151"/>
      <c r="D13" s="1070" t="s">
        <v>369</v>
      </c>
      <c r="E13" s="700">
        <v>205</v>
      </c>
      <c r="F13" s="698">
        <v>1198</v>
      </c>
      <c r="G13" s="698">
        <v>3284</v>
      </c>
      <c r="H13" s="699">
        <v>4482</v>
      </c>
    </row>
    <row r="14" spans="1:8" s="816" customFormat="1" ht="13.5" thickBot="1">
      <c r="A14" s="1674"/>
      <c r="B14" s="2151"/>
      <c r="C14" s="2151"/>
      <c r="D14" s="1071" t="s">
        <v>370</v>
      </c>
      <c r="E14" s="704">
        <v>1</v>
      </c>
      <c r="F14" s="1195">
        <v>6</v>
      </c>
      <c r="G14" s="1195">
        <v>36</v>
      </c>
      <c r="H14" s="1194">
        <v>42</v>
      </c>
    </row>
    <row r="15" spans="1:8" s="816" customFormat="1" ht="13.5" thickBot="1">
      <c r="A15" s="1674"/>
      <c r="B15" s="2151"/>
      <c r="C15" s="2151"/>
      <c r="D15" s="1073" t="s">
        <v>367</v>
      </c>
      <c r="E15" s="702">
        <v>206</v>
      </c>
      <c r="F15" s="1197">
        <v>1204</v>
      </c>
      <c r="G15" s="1197">
        <v>3320</v>
      </c>
      <c r="H15" s="701">
        <v>4524</v>
      </c>
    </row>
    <row r="16" spans="1:8" s="816" customFormat="1" ht="13.5" thickBot="1">
      <c r="A16" s="1674"/>
      <c r="B16" s="2149" t="s">
        <v>371</v>
      </c>
      <c r="C16" s="2149"/>
      <c r="D16" s="1070" t="s">
        <v>369</v>
      </c>
      <c r="E16" s="700">
        <v>30</v>
      </c>
      <c r="F16" s="698">
        <v>176</v>
      </c>
      <c r="G16" s="698">
        <v>484</v>
      </c>
      <c r="H16" s="699">
        <v>660</v>
      </c>
    </row>
    <row r="17" spans="1:8" s="816" customFormat="1" ht="13.5" thickBot="1">
      <c r="A17" s="1674"/>
      <c r="B17" s="2149"/>
      <c r="C17" s="2149"/>
      <c r="D17" s="1071" t="s">
        <v>370</v>
      </c>
      <c r="E17" s="704">
        <v>0</v>
      </c>
      <c r="F17" s="1195">
        <v>1</v>
      </c>
      <c r="G17" s="1195">
        <v>14</v>
      </c>
      <c r="H17" s="1194">
        <v>15</v>
      </c>
    </row>
    <row r="18" spans="1:8" s="816" customFormat="1" ht="13.5" thickBot="1">
      <c r="A18" s="1674"/>
      <c r="B18" s="2149"/>
      <c r="C18" s="2149"/>
      <c r="D18" s="1073" t="s">
        <v>367</v>
      </c>
      <c r="E18" s="702">
        <v>30</v>
      </c>
      <c r="F18" s="1197">
        <v>177</v>
      </c>
      <c r="G18" s="1197">
        <v>498</v>
      </c>
      <c r="H18" s="701">
        <v>675</v>
      </c>
    </row>
    <row r="19" spans="1:8" s="816" customFormat="1" ht="13.5" thickBot="1">
      <c r="A19" s="1674"/>
      <c r="B19" s="2149" t="s">
        <v>372</v>
      </c>
      <c r="C19" s="2149"/>
      <c r="D19" s="1070" t="s">
        <v>369</v>
      </c>
      <c r="E19" s="700">
        <v>112</v>
      </c>
      <c r="F19" s="698">
        <v>1630</v>
      </c>
      <c r="G19" s="698">
        <v>3264</v>
      </c>
      <c r="H19" s="699">
        <v>4894</v>
      </c>
    </row>
    <row r="20" spans="1:8" s="816" customFormat="1" ht="13.5" thickBot="1">
      <c r="A20" s="1674"/>
      <c r="B20" s="2149"/>
      <c r="C20" s="2149"/>
      <c r="D20" s="1071" t="s">
        <v>370</v>
      </c>
      <c r="E20" s="704">
        <v>5</v>
      </c>
      <c r="F20" s="1195">
        <v>163</v>
      </c>
      <c r="G20" s="1195">
        <v>450</v>
      </c>
      <c r="H20" s="1194">
        <v>613</v>
      </c>
    </row>
    <row r="21" spans="1:8" s="816" customFormat="1" ht="13.5" thickBot="1">
      <c r="A21" s="1674"/>
      <c r="B21" s="2149"/>
      <c r="C21" s="2149"/>
      <c r="D21" s="1073" t="s">
        <v>367</v>
      </c>
      <c r="E21" s="702">
        <v>117</v>
      </c>
      <c r="F21" s="1197">
        <v>1793</v>
      </c>
      <c r="G21" s="1197">
        <v>3714</v>
      </c>
      <c r="H21" s="701">
        <v>5507</v>
      </c>
    </row>
    <row r="22" spans="1:8" s="816" customFormat="1" ht="13.5" thickBot="1">
      <c r="A22" s="1674"/>
      <c r="B22" s="2149" t="s">
        <v>373</v>
      </c>
      <c r="C22" s="2149"/>
      <c r="D22" s="1070" t="s">
        <v>369</v>
      </c>
      <c r="E22" s="700">
        <v>623</v>
      </c>
      <c r="F22" s="698">
        <v>4155</v>
      </c>
      <c r="G22" s="698">
        <v>6894</v>
      </c>
      <c r="H22" s="699">
        <v>11049</v>
      </c>
    </row>
    <row r="23" spans="1:8" s="816" customFormat="1" ht="13.5" thickBot="1">
      <c r="A23" s="1674"/>
      <c r="B23" s="2149"/>
      <c r="C23" s="2149"/>
      <c r="D23" s="1071" t="s">
        <v>370</v>
      </c>
      <c r="E23" s="704">
        <v>38</v>
      </c>
      <c r="F23" s="1195">
        <v>353</v>
      </c>
      <c r="G23" s="1195">
        <v>732</v>
      </c>
      <c r="H23" s="1194">
        <v>1085</v>
      </c>
    </row>
    <row r="24" spans="1:8" s="816" customFormat="1" ht="13.5" thickBot="1">
      <c r="A24" s="1674"/>
      <c r="B24" s="2149"/>
      <c r="C24" s="2149"/>
      <c r="D24" s="1073" t="s">
        <v>367</v>
      </c>
      <c r="E24" s="702">
        <v>661</v>
      </c>
      <c r="F24" s="1197">
        <v>4508</v>
      </c>
      <c r="G24" s="1197">
        <v>7626</v>
      </c>
      <c r="H24" s="701">
        <v>12134</v>
      </c>
    </row>
    <row r="25" spans="1:8" s="816" customFormat="1" ht="13.5" thickBot="1">
      <c r="A25" s="1674"/>
      <c r="B25" s="2149" t="s">
        <v>652</v>
      </c>
      <c r="C25" s="2149"/>
      <c r="D25" s="1070" t="s">
        <v>369</v>
      </c>
      <c r="E25" s="700">
        <v>1201</v>
      </c>
      <c r="F25" s="698">
        <v>4963</v>
      </c>
      <c r="G25" s="698">
        <v>15322</v>
      </c>
      <c r="H25" s="699">
        <v>20285</v>
      </c>
    </row>
    <row r="26" spans="1:8" s="816" customFormat="1" ht="13.5" thickBot="1">
      <c r="A26" s="1674"/>
      <c r="B26" s="2149"/>
      <c r="C26" s="2149"/>
      <c r="D26" s="1071" t="s">
        <v>370</v>
      </c>
      <c r="E26" s="704">
        <v>395</v>
      </c>
      <c r="F26" s="1195">
        <v>2550</v>
      </c>
      <c r="G26" s="1195">
        <v>7812</v>
      </c>
      <c r="H26" s="1194">
        <v>10362</v>
      </c>
    </row>
    <row r="27" spans="1:8" s="816" customFormat="1" ht="13.5" thickBot="1">
      <c r="A27" s="1674"/>
      <c r="B27" s="2149"/>
      <c r="C27" s="2149"/>
      <c r="D27" s="1073" t="s">
        <v>367</v>
      </c>
      <c r="E27" s="702">
        <v>1596</v>
      </c>
      <c r="F27" s="1197">
        <v>7513</v>
      </c>
      <c r="G27" s="1197">
        <v>23134</v>
      </c>
      <c r="H27" s="701">
        <v>30647</v>
      </c>
    </row>
    <row r="28" spans="1:8" s="816" customFormat="1" ht="13.5" thickBot="1">
      <c r="A28" s="1674"/>
      <c r="B28" s="2149" t="s">
        <v>653</v>
      </c>
      <c r="C28" s="2149"/>
      <c r="D28" s="1070" t="s">
        <v>369</v>
      </c>
      <c r="E28" s="700">
        <v>115</v>
      </c>
      <c r="F28" s="698">
        <v>372</v>
      </c>
      <c r="G28" s="698">
        <v>1361</v>
      </c>
      <c r="H28" s="699">
        <v>1733</v>
      </c>
    </row>
    <row r="29" spans="1:8" s="816" customFormat="1" ht="13.5" thickBot="1">
      <c r="A29" s="1674"/>
      <c r="B29" s="2149"/>
      <c r="C29" s="2149"/>
      <c r="D29" s="1071" t="s">
        <v>370</v>
      </c>
      <c r="E29" s="704">
        <v>23</v>
      </c>
      <c r="F29" s="1195">
        <v>157</v>
      </c>
      <c r="G29" s="1195">
        <v>457</v>
      </c>
      <c r="H29" s="1194">
        <v>614</v>
      </c>
    </row>
    <row r="30" spans="1:8" s="816" customFormat="1" ht="13.5" thickBot="1">
      <c r="A30" s="1674"/>
      <c r="B30" s="2149"/>
      <c r="C30" s="2149"/>
      <c r="D30" s="1073" t="s">
        <v>367</v>
      </c>
      <c r="E30" s="702">
        <v>138</v>
      </c>
      <c r="F30" s="1197">
        <v>529</v>
      </c>
      <c r="G30" s="1197">
        <v>1818</v>
      </c>
      <c r="H30" s="701">
        <v>2347</v>
      </c>
    </row>
    <row r="31" spans="1:8" s="816" customFormat="1" ht="13.5" thickBot="1">
      <c r="A31" s="1674"/>
      <c r="B31" s="2149" t="s">
        <v>374</v>
      </c>
      <c r="C31" s="2149"/>
      <c r="D31" s="1070" t="s">
        <v>369</v>
      </c>
      <c r="E31" s="700">
        <v>29</v>
      </c>
      <c r="F31" s="698">
        <v>87</v>
      </c>
      <c r="G31" s="698">
        <v>208</v>
      </c>
      <c r="H31" s="699">
        <v>295</v>
      </c>
    </row>
    <row r="32" spans="1:8" s="816" customFormat="1" ht="13.5" thickBot="1">
      <c r="A32" s="1674"/>
      <c r="B32" s="2149"/>
      <c r="C32" s="2149"/>
      <c r="D32" s="1071" t="s">
        <v>370</v>
      </c>
      <c r="E32" s="704">
        <v>3</v>
      </c>
      <c r="F32" s="1195">
        <v>15</v>
      </c>
      <c r="G32" s="1195">
        <v>32</v>
      </c>
      <c r="H32" s="1194">
        <v>47</v>
      </c>
    </row>
    <row r="33" spans="1:8" s="816" customFormat="1" ht="13.5" thickBot="1">
      <c r="A33" s="1674"/>
      <c r="B33" s="2149"/>
      <c r="C33" s="2149"/>
      <c r="D33" s="1073" t="s">
        <v>367</v>
      </c>
      <c r="E33" s="702">
        <v>32</v>
      </c>
      <c r="F33" s="1197">
        <v>102</v>
      </c>
      <c r="G33" s="1197">
        <v>240</v>
      </c>
      <c r="H33" s="701">
        <v>342</v>
      </c>
    </row>
    <row r="34" spans="1:8" s="816" customFormat="1" ht="13.5" thickBot="1">
      <c r="A34" s="1674"/>
      <c r="B34" s="2149" t="s">
        <v>375</v>
      </c>
      <c r="C34" s="2149"/>
      <c r="D34" s="1070" t="s">
        <v>369</v>
      </c>
      <c r="E34" s="700">
        <v>12</v>
      </c>
      <c r="F34" s="698">
        <v>32</v>
      </c>
      <c r="G34" s="698">
        <v>60</v>
      </c>
      <c r="H34" s="699">
        <v>92</v>
      </c>
    </row>
    <row r="35" spans="1:8" s="816" customFormat="1" ht="13.5" thickBot="1">
      <c r="A35" s="1674"/>
      <c r="B35" s="2149"/>
      <c r="C35" s="2149"/>
      <c r="D35" s="1071" t="s">
        <v>370</v>
      </c>
      <c r="E35" s="704">
        <v>3</v>
      </c>
      <c r="F35" s="1195">
        <v>3</v>
      </c>
      <c r="G35" s="1195">
        <v>1</v>
      </c>
      <c r="H35" s="1194">
        <v>4</v>
      </c>
    </row>
    <row r="36" spans="1:8" s="816" customFormat="1" ht="13.5" thickBot="1">
      <c r="A36" s="1674"/>
      <c r="B36" s="2149"/>
      <c r="C36" s="2149"/>
      <c r="D36" s="1073" t="s">
        <v>367</v>
      </c>
      <c r="E36" s="702">
        <v>15</v>
      </c>
      <c r="F36" s="1197">
        <v>35</v>
      </c>
      <c r="G36" s="1197">
        <v>61</v>
      </c>
      <c r="H36" s="701">
        <v>96</v>
      </c>
    </row>
    <row r="37" spans="1:8" s="816" customFormat="1" ht="13.5" thickBot="1">
      <c r="A37" s="1674"/>
      <c r="B37" s="2151" t="s">
        <v>376</v>
      </c>
      <c r="C37" s="2151"/>
      <c r="D37" s="1070" t="s">
        <v>369</v>
      </c>
      <c r="E37" s="700">
        <v>2</v>
      </c>
      <c r="F37" s="698">
        <v>8</v>
      </c>
      <c r="G37" s="698">
        <v>80</v>
      </c>
      <c r="H37" s="699">
        <v>88</v>
      </c>
    </row>
    <row r="38" spans="1:8" s="816" customFormat="1" ht="13.5" thickBot="1">
      <c r="A38" s="1674"/>
      <c r="B38" s="2151"/>
      <c r="C38" s="2151"/>
      <c r="D38" s="1071" t="s">
        <v>370</v>
      </c>
      <c r="E38" s="704">
        <v>3</v>
      </c>
      <c r="F38" s="1195">
        <v>12</v>
      </c>
      <c r="G38" s="1195">
        <v>338</v>
      </c>
      <c r="H38" s="1194">
        <v>350</v>
      </c>
    </row>
    <row r="39" spans="1:8" s="816" customFormat="1" ht="13.5" thickBot="1">
      <c r="A39" s="1674"/>
      <c r="B39" s="2151"/>
      <c r="C39" s="2151"/>
      <c r="D39" s="1073" t="s">
        <v>367</v>
      </c>
      <c r="E39" s="702">
        <v>5</v>
      </c>
      <c r="F39" s="1197">
        <v>20</v>
      </c>
      <c r="G39" s="1197">
        <v>418</v>
      </c>
      <c r="H39" s="701">
        <v>438</v>
      </c>
    </row>
    <row r="40" spans="1:8" s="816" customFormat="1" ht="13.5" thickBot="1">
      <c r="A40" s="1674"/>
      <c r="B40" s="2151" t="s">
        <v>377</v>
      </c>
      <c r="C40" s="2151"/>
      <c r="D40" s="1070" t="s">
        <v>369</v>
      </c>
      <c r="E40" s="700">
        <v>1</v>
      </c>
      <c r="F40" s="698">
        <v>7</v>
      </c>
      <c r="G40" s="698">
        <v>15</v>
      </c>
      <c r="H40" s="699">
        <v>22</v>
      </c>
    </row>
    <row r="41" spans="1:8" s="816" customFormat="1" ht="13.5" thickBot="1">
      <c r="A41" s="1674"/>
      <c r="B41" s="2151"/>
      <c r="C41" s="2151"/>
      <c r="D41" s="1071" t="s">
        <v>370</v>
      </c>
      <c r="E41" s="704">
        <v>2</v>
      </c>
      <c r="F41" s="1195">
        <v>4</v>
      </c>
      <c r="G41" s="1195">
        <v>84</v>
      </c>
      <c r="H41" s="1194">
        <v>88</v>
      </c>
    </row>
    <row r="42" spans="1:8" s="816" customFormat="1" ht="13.5" thickBot="1">
      <c r="A42" s="1674"/>
      <c r="B42" s="2151"/>
      <c r="C42" s="2151"/>
      <c r="D42" s="1073" t="s">
        <v>367</v>
      </c>
      <c r="E42" s="702">
        <v>3</v>
      </c>
      <c r="F42" s="1197">
        <v>11</v>
      </c>
      <c r="G42" s="1197">
        <v>99</v>
      </c>
      <c r="H42" s="701">
        <v>110</v>
      </c>
    </row>
    <row r="43" spans="1:8" s="816" customFormat="1" ht="13.5" thickBot="1">
      <c r="A43" s="1674"/>
      <c r="B43" s="2151" t="s">
        <v>378</v>
      </c>
      <c r="C43" s="2151"/>
      <c r="D43" s="1070" t="s">
        <v>369</v>
      </c>
      <c r="E43" s="700">
        <v>16</v>
      </c>
      <c r="F43" s="698">
        <v>31</v>
      </c>
      <c r="G43" s="698">
        <v>18</v>
      </c>
      <c r="H43" s="699">
        <v>49</v>
      </c>
    </row>
    <row r="44" spans="1:8" s="816" customFormat="1" ht="13.5" thickBot="1">
      <c r="A44" s="1674"/>
      <c r="B44" s="2151"/>
      <c r="C44" s="2151"/>
      <c r="D44" s="1071" t="s">
        <v>370</v>
      </c>
      <c r="E44" s="704">
        <v>2</v>
      </c>
      <c r="F44" s="1195">
        <v>6</v>
      </c>
      <c r="G44" s="1195">
        <v>3</v>
      </c>
      <c r="H44" s="1194">
        <v>9</v>
      </c>
    </row>
    <row r="45" spans="1:8" s="816" customFormat="1" ht="13.5" thickBot="1">
      <c r="A45" s="1674"/>
      <c r="B45" s="2151"/>
      <c r="C45" s="2151"/>
      <c r="D45" s="1073" t="s">
        <v>367</v>
      </c>
      <c r="E45" s="702">
        <v>18</v>
      </c>
      <c r="F45" s="1197">
        <v>37</v>
      </c>
      <c r="G45" s="1197">
        <v>21</v>
      </c>
      <c r="H45" s="701">
        <v>58</v>
      </c>
    </row>
    <row r="46" spans="1:8" s="816" customFormat="1" ht="13.5" thickBot="1">
      <c r="A46" s="1674"/>
      <c r="B46" s="2151" t="s">
        <v>379</v>
      </c>
      <c r="C46" s="2151"/>
      <c r="D46" s="1070" t="s">
        <v>369</v>
      </c>
      <c r="E46" s="700">
        <v>21</v>
      </c>
      <c r="F46" s="698">
        <v>60</v>
      </c>
      <c r="G46" s="698">
        <v>163</v>
      </c>
      <c r="H46" s="699">
        <v>223</v>
      </c>
    </row>
    <row r="47" spans="1:8" s="816" customFormat="1" ht="13.5" thickBot="1">
      <c r="A47" s="1674"/>
      <c r="B47" s="2151"/>
      <c r="C47" s="2151"/>
      <c r="D47" s="1071" t="s">
        <v>370</v>
      </c>
      <c r="E47" s="704">
        <v>2</v>
      </c>
      <c r="F47" s="1195">
        <v>21</v>
      </c>
      <c r="G47" s="1195">
        <v>59</v>
      </c>
      <c r="H47" s="1194">
        <v>80</v>
      </c>
    </row>
    <row r="48" spans="1:8" s="816" customFormat="1" ht="13.5" thickBot="1">
      <c r="A48" s="1674"/>
      <c r="B48" s="2151"/>
      <c r="C48" s="2151"/>
      <c r="D48" s="1073" t="s">
        <v>367</v>
      </c>
      <c r="E48" s="702">
        <v>23</v>
      </c>
      <c r="F48" s="1197">
        <v>81</v>
      </c>
      <c r="G48" s="1197">
        <v>222</v>
      </c>
      <c r="H48" s="701">
        <v>303</v>
      </c>
    </row>
    <row r="49" spans="1:8" s="816" customFormat="1" ht="13.5" thickBot="1">
      <c r="A49" s="1674"/>
      <c r="B49" s="2151" t="s">
        <v>58</v>
      </c>
      <c r="C49" s="2151"/>
      <c r="D49" s="1070" t="s">
        <v>369</v>
      </c>
      <c r="E49" s="700">
        <v>26</v>
      </c>
      <c r="F49" s="699">
        <v>150</v>
      </c>
      <c r="G49" s="698">
        <v>232</v>
      </c>
      <c r="H49" s="699">
        <v>382</v>
      </c>
    </row>
    <row r="50" spans="1:8" s="816" customFormat="1" ht="13.5" thickBot="1">
      <c r="A50" s="1674"/>
      <c r="B50" s="2151"/>
      <c r="C50" s="2151"/>
      <c r="D50" s="1071" t="s">
        <v>370</v>
      </c>
      <c r="E50" s="704">
        <v>5</v>
      </c>
      <c r="F50" s="1194">
        <v>54</v>
      </c>
      <c r="G50" s="1195">
        <v>115</v>
      </c>
      <c r="H50" s="1194">
        <v>169</v>
      </c>
    </row>
    <row r="51" spans="1:8" s="816" customFormat="1">
      <c r="A51" s="1674"/>
      <c r="B51" s="2152"/>
      <c r="C51" s="2152"/>
      <c r="D51" s="1671" t="s">
        <v>367</v>
      </c>
      <c r="E51" s="1672">
        <v>31</v>
      </c>
      <c r="F51" s="1672">
        <v>204</v>
      </c>
      <c r="G51" s="1672">
        <v>347</v>
      </c>
      <c r="H51" s="1672">
        <v>551</v>
      </c>
    </row>
    <row r="52" spans="1:8" s="286" customFormat="1">
      <c r="A52" s="1665"/>
      <c r="B52" s="2153" t="s">
        <v>90</v>
      </c>
      <c r="C52" s="2154"/>
      <c r="D52" s="1523" t="s">
        <v>790</v>
      </c>
      <c r="E52" s="1673">
        <v>478</v>
      </c>
      <c r="F52" s="1525">
        <v>2635</v>
      </c>
      <c r="G52" s="1525">
        <v>6350</v>
      </c>
      <c r="H52" s="1712">
        <v>8985</v>
      </c>
    </row>
    <row r="53" spans="1:8" s="286" customFormat="1">
      <c r="A53" s="1665"/>
      <c r="B53" s="2155"/>
      <c r="C53" s="2156"/>
      <c r="D53" s="1526" t="s">
        <v>369</v>
      </c>
      <c r="E53" s="1524">
        <v>2436</v>
      </c>
      <c r="F53" s="1527">
        <v>13270</v>
      </c>
      <c r="G53" s="1527">
        <v>33031</v>
      </c>
      <c r="H53" s="1713">
        <v>46301</v>
      </c>
    </row>
    <row r="54" spans="1:8" s="286" customFormat="1">
      <c r="A54" s="1665"/>
      <c r="B54" s="2155"/>
      <c r="C54" s="2156"/>
      <c r="D54" s="1526" t="s">
        <v>370</v>
      </c>
      <c r="E54" s="1524">
        <v>484</v>
      </c>
      <c r="F54" s="1527">
        <v>3366</v>
      </c>
      <c r="G54" s="1527">
        <v>10222</v>
      </c>
      <c r="H54" s="1713">
        <v>13588</v>
      </c>
    </row>
    <row r="55" spans="1:8" s="286" customFormat="1">
      <c r="A55" s="1665"/>
      <c r="B55" s="2157"/>
      <c r="C55" s="2158"/>
      <c r="D55" s="1528" t="s">
        <v>367</v>
      </c>
      <c r="E55" s="1529">
        <v>3398</v>
      </c>
      <c r="F55" s="1530">
        <v>19271</v>
      </c>
      <c r="G55" s="1530">
        <v>49603</v>
      </c>
      <c r="H55" s="1714">
        <v>68874</v>
      </c>
    </row>
    <row r="56" spans="1:8" s="83" customFormat="1" ht="20.100000000000001" customHeight="1">
      <c r="B56" s="817" t="s">
        <v>92</v>
      </c>
      <c r="C56" s="175"/>
      <c r="D56" s="1074"/>
      <c r="E56" s="721"/>
      <c r="F56" s="721"/>
      <c r="G56" s="721"/>
      <c r="H56" s="760"/>
    </row>
    <row r="57" spans="1:8" ht="20.100000000000001" customHeight="1">
      <c r="F57" s="1349"/>
      <c r="G57" s="1349"/>
      <c r="H57" s="1349"/>
    </row>
    <row r="58" spans="1:8">
      <c r="F58" s="1349"/>
      <c r="G58" s="1349"/>
      <c r="H58" s="1349"/>
    </row>
    <row r="59" spans="1:8">
      <c r="F59" s="1349"/>
      <c r="G59" s="1349"/>
      <c r="H59" s="1349"/>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F106"/>
  <sheetViews>
    <sheetView showGridLines="0" zoomScaleNormal="100" workbookViewId="0">
      <pane ySplit="6" topLeftCell="A7" activePane="bottomLeft" state="frozen"/>
      <selection activeCell="Q15" sqref="Q15"/>
      <selection pane="bottomLeft" activeCell="J24" sqref="J24"/>
    </sheetView>
  </sheetViews>
  <sheetFormatPr baseColWidth="10" defaultColWidth="9.140625" defaultRowHeight="12.75" zeroHeight="1"/>
  <cols>
    <col min="1" max="1" width="1.7109375" style="1" customWidth="1"/>
    <col min="2" max="2" width="40.7109375" style="178" customWidth="1"/>
    <col min="3" max="3" width="11.7109375" style="1364" customWidth="1"/>
    <col min="4" max="5" width="11.7109375" style="353" customWidth="1"/>
    <col min="6" max="6" width="11.7109375" style="1364" customWidth="1"/>
  </cols>
  <sheetData>
    <row r="1" spans="1:6" ht="20.100000000000001" customHeight="1">
      <c r="B1" s="354" t="s">
        <v>364</v>
      </c>
      <c r="C1" s="1152"/>
      <c r="D1" s="355"/>
      <c r="E1" s="355"/>
      <c r="F1" s="1152"/>
    </row>
    <row r="2" spans="1:6" ht="20.100000000000001" customHeight="1">
      <c r="B2" s="356" t="s">
        <v>873</v>
      </c>
      <c r="C2" s="1152"/>
      <c r="D2" s="355"/>
      <c r="E2" s="355"/>
      <c r="F2" s="1152"/>
    </row>
    <row r="3" spans="1:6" ht="20.100000000000001" customHeight="1">
      <c r="B3" s="710" t="s">
        <v>996</v>
      </c>
      <c r="C3" s="1152"/>
      <c r="D3" s="355"/>
      <c r="E3" s="355"/>
      <c r="F3" s="1152"/>
    </row>
    <row r="4" spans="1:6" s="108" customFormat="1" ht="20.100000000000001" customHeight="1">
      <c r="A4" s="1623"/>
      <c r="B4" s="1075" t="s">
        <v>44</v>
      </c>
      <c r="C4" s="1152"/>
      <c r="D4" s="355"/>
      <c r="E4" s="355"/>
      <c r="F4" s="1152"/>
    </row>
    <row r="5" spans="1:6" ht="50.1" customHeight="1">
      <c r="B5" s="357"/>
      <c r="C5" s="1350" t="s">
        <v>81</v>
      </c>
      <c r="D5" s="358" t="s">
        <v>82</v>
      </c>
      <c r="E5" s="359" t="s">
        <v>83</v>
      </c>
      <c r="F5" s="1359" t="s">
        <v>365</v>
      </c>
    </row>
    <row r="6" spans="1:6" ht="5.0999999999999996" customHeight="1" thickBot="1">
      <c r="B6" s="357"/>
      <c r="C6" s="726"/>
      <c r="D6" s="339"/>
      <c r="E6" s="339"/>
      <c r="F6" s="727"/>
    </row>
    <row r="7" spans="1:6" ht="24.95" customHeight="1">
      <c r="B7" s="821" t="s">
        <v>790</v>
      </c>
      <c r="C7" s="1365">
        <v>195</v>
      </c>
      <c r="D7" s="824">
        <v>918</v>
      </c>
      <c r="E7" s="825">
        <v>597</v>
      </c>
      <c r="F7" s="1360">
        <v>1515</v>
      </c>
    </row>
    <row r="8" spans="1:6" ht="24.95" customHeight="1" thickBot="1">
      <c r="B8" s="822" t="s">
        <v>799</v>
      </c>
      <c r="C8" s="1366">
        <v>2</v>
      </c>
      <c r="D8" s="1201">
        <v>15</v>
      </c>
      <c r="E8" s="1202">
        <v>10</v>
      </c>
      <c r="F8" s="1361">
        <v>25</v>
      </c>
    </row>
    <row r="9" spans="1:6" ht="24.95" customHeight="1" thickBot="1">
      <c r="B9" s="823" t="s">
        <v>380</v>
      </c>
      <c r="C9" s="1367">
        <v>12</v>
      </c>
      <c r="D9" s="360">
        <v>102</v>
      </c>
      <c r="E9" s="361">
        <v>73</v>
      </c>
      <c r="F9" s="1362">
        <v>175</v>
      </c>
    </row>
    <row r="10" spans="1:6" ht="24.95" customHeight="1" thickBot="1">
      <c r="B10" s="823" t="s">
        <v>384</v>
      </c>
      <c r="C10" s="1368">
        <v>147</v>
      </c>
      <c r="D10" s="826">
        <v>722</v>
      </c>
      <c r="E10" s="827">
        <v>438</v>
      </c>
      <c r="F10" s="1363">
        <v>1160</v>
      </c>
    </row>
    <row r="11" spans="1:6" ht="24.95" customHeight="1" thickBot="1">
      <c r="B11" s="822" t="s">
        <v>371</v>
      </c>
      <c r="C11" s="1366">
        <v>20</v>
      </c>
      <c r="D11" s="1201">
        <v>85</v>
      </c>
      <c r="E11" s="1202">
        <v>46</v>
      </c>
      <c r="F11" s="1361">
        <v>131</v>
      </c>
    </row>
    <row r="12" spans="1:6" ht="24.95" customHeight="1" thickBot="1">
      <c r="B12" s="823" t="s">
        <v>372</v>
      </c>
      <c r="C12" s="1368">
        <v>65</v>
      </c>
      <c r="D12" s="826">
        <v>991</v>
      </c>
      <c r="E12" s="827">
        <v>646</v>
      </c>
      <c r="F12" s="1363">
        <v>1637</v>
      </c>
    </row>
    <row r="13" spans="1:6" ht="24.95" customHeight="1" thickBot="1">
      <c r="B13" s="823" t="s">
        <v>373</v>
      </c>
      <c r="C13" s="1368">
        <v>423</v>
      </c>
      <c r="D13" s="826">
        <v>2496</v>
      </c>
      <c r="E13" s="827">
        <v>1239</v>
      </c>
      <c r="F13" s="1363">
        <v>3735</v>
      </c>
    </row>
    <row r="14" spans="1:6" ht="24.95" customHeight="1" thickBot="1">
      <c r="B14" s="823" t="s">
        <v>652</v>
      </c>
      <c r="C14" s="1368">
        <v>1250</v>
      </c>
      <c r="D14" s="826">
        <v>5764</v>
      </c>
      <c r="E14" s="827">
        <v>6804</v>
      </c>
      <c r="F14" s="1363">
        <v>12568</v>
      </c>
    </row>
    <row r="15" spans="1:6" ht="24.95" customHeight="1" thickBot="1">
      <c r="B15" s="823" t="s">
        <v>653</v>
      </c>
      <c r="C15" s="1368">
        <v>108</v>
      </c>
      <c r="D15" s="826">
        <v>372</v>
      </c>
      <c r="E15" s="827">
        <v>531</v>
      </c>
      <c r="F15" s="1363">
        <v>903</v>
      </c>
    </row>
    <row r="16" spans="1:6" ht="24.95" customHeight="1" thickBot="1">
      <c r="B16" s="823" t="s">
        <v>374</v>
      </c>
      <c r="C16" s="1368">
        <v>24</v>
      </c>
      <c r="D16" s="826">
        <v>79</v>
      </c>
      <c r="E16" s="827">
        <v>118</v>
      </c>
      <c r="F16" s="1363">
        <v>197</v>
      </c>
    </row>
    <row r="17" spans="2:6" ht="24.95" customHeight="1" thickBot="1">
      <c r="B17" s="823" t="s">
        <v>375</v>
      </c>
      <c r="C17" s="1368">
        <v>12</v>
      </c>
      <c r="D17" s="826">
        <v>28</v>
      </c>
      <c r="E17" s="827">
        <v>41</v>
      </c>
      <c r="F17" s="1363">
        <v>69</v>
      </c>
    </row>
    <row r="18" spans="2:6" ht="24.95" customHeight="1" thickBot="1">
      <c r="B18" s="823" t="s">
        <v>376</v>
      </c>
      <c r="C18" s="1368">
        <v>0</v>
      </c>
      <c r="D18" s="826">
        <v>3</v>
      </c>
      <c r="E18" s="827">
        <v>24</v>
      </c>
      <c r="F18" s="1363">
        <v>27</v>
      </c>
    </row>
    <row r="19" spans="2:6" ht="24.95" customHeight="1" thickBot="1">
      <c r="B19" s="823" t="s">
        <v>377</v>
      </c>
      <c r="C19" s="1368">
        <v>0</v>
      </c>
      <c r="D19" s="826">
        <v>8</v>
      </c>
      <c r="E19" s="827">
        <v>55</v>
      </c>
      <c r="F19" s="1363">
        <v>63</v>
      </c>
    </row>
    <row r="20" spans="2:6" ht="24.95" customHeight="1" thickBot="1">
      <c r="B20" s="823" t="s">
        <v>378</v>
      </c>
      <c r="C20" s="1368">
        <v>17</v>
      </c>
      <c r="D20" s="826">
        <v>35</v>
      </c>
      <c r="E20" s="827">
        <v>19</v>
      </c>
      <c r="F20" s="1363">
        <v>54</v>
      </c>
    </row>
    <row r="21" spans="2:6" ht="24.95" customHeight="1" thickBot="1">
      <c r="B21" s="823" t="s">
        <v>379</v>
      </c>
      <c r="C21" s="1368">
        <v>20</v>
      </c>
      <c r="D21" s="826">
        <v>63</v>
      </c>
      <c r="E21" s="827">
        <v>52</v>
      </c>
      <c r="F21" s="1363">
        <v>115</v>
      </c>
    </row>
    <row r="22" spans="2:6" ht="24.95" customHeight="1">
      <c r="B22" s="1695" t="s">
        <v>58</v>
      </c>
      <c r="C22" s="1696">
        <v>22</v>
      </c>
      <c r="D22" s="1697">
        <v>125</v>
      </c>
      <c r="E22" s="1698">
        <v>102</v>
      </c>
      <c r="F22" s="1699">
        <v>227</v>
      </c>
    </row>
    <row r="23" spans="2:6" ht="24.95" customHeight="1">
      <c r="B23" s="1675" t="s">
        <v>790</v>
      </c>
      <c r="C23" s="1517">
        <v>195</v>
      </c>
      <c r="D23" s="1531">
        <v>918</v>
      </c>
      <c r="E23" s="1532">
        <v>597</v>
      </c>
      <c r="F23" s="1678">
        <v>1515</v>
      </c>
    </row>
    <row r="24" spans="2:6" ht="24.95" customHeight="1">
      <c r="B24" s="1676" t="s">
        <v>381</v>
      </c>
      <c r="C24" s="1517">
        <v>2120</v>
      </c>
      <c r="D24" s="1531">
        <v>10873</v>
      </c>
      <c r="E24" s="1532">
        <v>10188</v>
      </c>
      <c r="F24" s="1678">
        <v>21061</v>
      </c>
    </row>
    <row r="25" spans="2:6" ht="24.95" customHeight="1">
      <c r="B25" s="1677" t="s">
        <v>367</v>
      </c>
      <c r="C25" s="1703">
        <v>2315</v>
      </c>
      <c r="D25" s="1704">
        <v>11791</v>
      </c>
      <c r="E25" s="1705">
        <v>10785</v>
      </c>
      <c r="F25" s="1706">
        <v>22576</v>
      </c>
    </row>
    <row r="26" spans="2:6" s="83" customFormat="1" ht="20.100000000000001" customHeight="1">
      <c r="B26" s="105" t="s">
        <v>92</v>
      </c>
      <c r="C26" s="1369"/>
      <c r="D26" s="304"/>
      <c r="E26" s="362"/>
      <c r="F26" s="729"/>
    </row>
    <row r="27" spans="2:6"/>
    <row r="28" spans="2:6"/>
    <row r="29" spans="2:6"/>
    <row r="30" spans="2:6"/>
    <row r="31" spans="2:6"/>
    <row r="32" spans="2: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F106"/>
  <sheetViews>
    <sheetView showGridLines="0" zoomScaleNormal="100" workbookViewId="0">
      <pane ySplit="6" topLeftCell="A20" activePane="bottomLeft" state="frozen"/>
      <selection activeCell="Q15" sqref="Q15"/>
      <selection pane="bottomLeft" activeCell="E23" sqref="E23"/>
    </sheetView>
  </sheetViews>
  <sheetFormatPr baseColWidth="10" defaultColWidth="9.140625" defaultRowHeight="12.75" zeroHeight="1"/>
  <cols>
    <col min="1" max="1" width="1.7109375" style="1" customWidth="1"/>
    <col min="2" max="2" width="40.7109375" style="178" customWidth="1"/>
    <col min="3" max="3" width="11.7109375" style="1370" customWidth="1"/>
    <col min="4" max="5" width="11.7109375" style="363" customWidth="1"/>
    <col min="6" max="6" width="11.7109375" style="1370" customWidth="1"/>
  </cols>
  <sheetData>
    <row r="1" spans="2:6" ht="20.100000000000001" customHeight="1">
      <c r="B1" s="354" t="s">
        <v>364</v>
      </c>
      <c r="C1" s="1152"/>
      <c r="D1" s="355"/>
      <c r="E1" s="355"/>
      <c r="F1" s="1152"/>
    </row>
    <row r="2" spans="2:6" ht="20.100000000000001" customHeight="1">
      <c r="B2" s="356" t="s">
        <v>874</v>
      </c>
      <c r="C2" s="1152"/>
      <c r="D2" s="355"/>
      <c r="E2" s="355"/>
      <c r="F2" s="1152"/>
    </row>
    <row r="3" spans="2:6" ht="20.100000000000001" customHeight="1">
      <c r="B3" s="710" t="s">
        <v>996</v>
      </c>
      <c r="C3" s="1152"/>
      <c r="D3" s="355"/>
      <c r="E3" s="355"/>
      <c r="F3" s="1152"/>
    </row>
    <row r="4" spans="2:6" ht="20.100000000000001" customHeight="1">
      <c r="B4" s="1075" t="s">
        <v>44</v>
      </c>
      <c r="C4" s="1152"/>
      <c r="D4" s="355"/>
      <c r="E4" s="355"/>
      <c r="F4" s="1152"/>
    </row>
    <row r="5" spans="2:6" ht="50.1" customHeight="1">
      <c r="B5" s="357"/>
      <c r="C5" s="1350" t="s">
        <v>81</v>
      </c>
      <c r="D5" s="358" t="s">
        <v>82</v>
      </c>
      <c r="E5" s="359" t="s">
        <v>83</v>
      </c>
      <c r="F5" s="1359" t="s">
        <v>365</v>
      </c>
    </row>
    <row r="6" spans="2:6" ht="5.0999999999999996" customHeight="1" thickBot="1">
      <c r="B6" s="357"/>
      <c r="C6" s="726"/>
      <c r="D6" s="339"/>
      <c r="E6" s="339"/>
      <c r="F6" s="727"/>
    </row>
    <row r="7" spans="2:6" ht="24.95" customHeight="1">
      <c r="B7" s="821" t="s">
        <v>790</v>
      </c>
      <c r="C7" s="1365">
        <v>193</v>
      </c>
      <c r="D7" s="824">
        <v>1264</v>
      </c>
      <c r="E7" s="825">
        <v>3132</v>
      </c>
      <c r="F7" s="1360">
        <v>4396</v>
      </c>
    </row>
    <row r="8" spans="2:6" ht="24.95" customHeight="1" thickBot="1">
      <c r="B8" s="822" t="s">
        <v>799</v>
      </c>
      <c r="C8" s="1366">
        <v>2</v>
      </c>
      <c r="D8" s="1201">
        <v>18</v>
      </c>
      <c r="E8" s="1202">
        <v>101</v>
      </c>
      <c r="F8" s="1361">
        <v>119</v>
      </c>
    </row>
    <row r="9" spans="2:6" ht="24.95" customHeight="1" thickBot="1">
      <c r="B9" s="823" t="s">
        <v>380</v>
      </c>
      <c r="C9" s="1367">
        <v>29</v>
      </c>
      <c r="D9" s="364">
        <v>233</v>
      </c>
      <c r="E9" s="365">
        <v>947</v>
      </c>
      <c r="F9" s="1362">
        <v>1180</v>
      </c>
    </row>
    <row r="10" spans="2:6" ht="24.95" customHeight="1" thickBot="1">
      <c r="B10" s="823" t="s">
        <v>384</v>
      </c>
      <c r="C10" s="1367">
        <v>39</v>
      </c>
      <c r="D10" s="364">
        <v>371</v>
      </c>
      <c r="E10" s="365">
        <v>1404</v>
      </c>
      <c r="F10" s="1362">
        <v>1775</v>
      </c>
    </row>
    <row r="11" spans="2:6" ht="24.95" customHeight="1" thickBot="1">
      <c r="B11" s="822" t="s">
        <v>371</v>
      </c>
      <c r="C11" s="1366">
        <v>7</v>
      </c>
      <c r="D11" s="1201">
        <v>56</v>
      </c>
      <c r="E11" s="1202">
        <v>169</v>
      </c>
      <c r="F11" s="1361">
        <v>225</v>
      </c>
    </row>
    <row r="12" spans="2:6" ht="24.95" customHeight="1" thickBot="1">
      <c r="B12" s="823" t="s">
        <v>372</v>
      </c>
      <c r="C12" s="1368">
        <v>24</v>
      </c>
      <c r="D12" s="826">
        <v>470</v>
      </c>
      <c r="E12" s="827">
        <v>1589</v>
      </c>
      <c r="F12" s="1363">
        <v>2059</v>
      </c>
    </row>
    <row r="13" spans="2:6" ht="24.95" customHeight="1" thickBot="1">
      <c r="B13" s="823" t="s">
        <v>373</v>
      </c>
      <c r="C13" s="1368">
        <v>151</v>
      </c>
      <c r="D13" s="826">
        <v>1138</v>
      </c>
      <c r="E13" s="827">
        <v>2174</v>
      </c>
      <c r="F13" s="1363">
        <v>3312</v>
      </c>
    </row>
    <row r="14" spans="2:6" ht="24.95" customHeight="1" thickBot="1">
      <c r="B14" s="823" t="s">
        <v>652</v>
      </c>
      <c r="C14" s="1368">
        <v>221</v>
      </c>
      <c r="D14" s="826">
        <v>1095</v>
      </c>
      <c r="E14" s="827">
        <v>8600</v>
      </c>
      <c r="F14" s="1363">
        <v>9695</v>
      </c>
    </row>
    <row r="15" spans="2:6" ht="24.95" customHeight="1" thickBot="1">
      <c r="B15" s="823" t="s">
        <v>653</v>
      </c>
      <c r="C15" s="1368">
        <v>13</v>
      </c>
      <c r="D15" s="826">
        <v>74</v>
      </c>
      <c r="E15" s="827">
        <v>621</v>
      </c>
      <c r="F15" s="1363">
        <v>695</v>
      </c>
    </row>
    <row r="16" spans="2:6" ht="24.95" customHeight="1" thickBot="1">
      <c r="B16" s="823" t="s">
        <v>374</v>
      </c>
      <c r="C16" s="1368">
        <v>2</v>
      </c>
      <c r="D16" s="826">
        <v>8</v>
      </c>
      <c r="E16" s="827">
        <v>41</v>
      </c>
      <c r="F16" s="1363">
        <v>49</v>
      </c>
    </row>
    <row r="17" spans="2:6" ht="24.95" customHeight="1" thickBot="1">
      <c r="B17" s="823" t="s">
        <v>375</v>
      </c>
      <c r="C17" s="1368">
        <v>3</v>
      </c>
      <c r="D17" s="826">
        <v>4</v>
      </c>
      <c r="E17" s="827">
        <v>10</v>
      </c>
      <c r="F17" s="1363">
        <v>14</v>
      </c>
    </row>
    <row r="18" spans="2:6" ht="24.95" customHeight="1" thickBot="1">
      <c r="B18" s="823" t="s">
        <v>376</v>
      </c>
      <c r="C18" s="1368">
        <v>4</v>
      </c>
      <c r="D18" s="826">
        <v>6</v>
      </c>
      <c r="E18" s="827">
        <v>214</v>
      </c>
      <c r="F18" s="1363">
        <v>220</v>
      </c>
    </row>
    <row r="19" spans="2:6" ht="24.95" customHeight="1" thickBot="1">
      <c r="B19" s="823" t="s">
        <v>377</v>
      </c>
      <c r="C19" s="1368">
        <v>0</v>
      </c>
      <c r="D19" s="826">
        <v>2</v>
      </c>
      <c r="E19" s="827">
        <v>16</v>
      </c>
      <c r="F19" s="1363">
        <v>18</v>
      </c>
    </row>
    <row r="20" spans="2:6" ht="24.95" customHeight="1" thickBot="1">
      <c r="B20" s="823" t="s">
        <v>378</v>
      </c>
      <c r="C20" s="1368">
        <v>1</v>
      </c>
      <c r="D20" s="826">
        <v>2</v>
      </c>
      <c r="E20" s="827">
        <v>0</v>
      </c>
      <c r="F20" s="1363">
        <v>2</v>
      </c>
    </row>
    <row r="21" spans="2:6" ht="24.95" customHeight="1" thickBot="1">
      <c r="B21" s="823" t="s">
        <v>379</v>
      </c>
      <c r="C21" s="1368">
        <v>3</v>
      </c>
      <c r="D21" s="826">
        <v>16</v>
      </c>
      <c r="E21" s="827">
        <v>128</v>
      </c>
      <c r="F21" s="1363">
        <v>144</v>
      </c>
    </row>
    <row r="22" spans="2:6" ht="24.95" customHeight="1">
      <c r="B22" s="1695" t="s">
        <v>58</v>
      </c>
      <c r="C22" s="1696">
        <v>4</v>
      </c>
      <c r="D22" s="1697">
        <v>42</v>
      </c>
      <c r="E22" s="1698">
        <v>129</v>
      </c>
      <c r="F22" s="1699">
        <v>171</v>
      </c>
    </row>
    <row r="23" spans="2:6" ht="24.95" customHeight="1">
      <c r="B23" s="1675" t="s">
        <v>790</v>
      </c>
      <c r="C23" s="1517">
        <v>193</v>
      </c>
      <c r="D23" s="1531">
        <v>1264</v>
      </c>
      <c r="E23" s="1532">
        <v>3132</v>
      </c>
      <c r="F23" s="1678">
        <v>4396</v>
      </c>
    </row>
    <row r="24" spans="2:6" ht="24.95" customHeight="1">
      <c r="B24" s="1676" t="s">
        <v>381</v>
      </c>
      <c r="C24" s="1517">
        <v>501</v>
      </c>
      <c r="D24" s="1531">
        <v>3517</v>
      </c>
      <c r="E24" s="1532">
        <v>16042</v>
      </c>
      <c r="F24" s="1678">
        <v>19559</v>
      </c>
    </row>
    <row r="25" spans="2:6" ht="24.95" customHeight="1">
      <c r="B25" s="1677" t="s">
        <v>367</v>
      </c>
      <c r="C25" s="1703">
        <v>694</v>
      </c>
      <c r="D25" s="1704">
        <v>4781</v>
      </c>
      <c r="E25" s="1705">
        <v>19174</v>
      </c>
      <c r="F25" s="1706">
        <v>23955</v>
      </c>
    </row>
    <row r="26" spans="2:6" s="83" customFormat="1" ht="20.100000000000001" customHeight="1">
      <c r="B26" s="105" t="s">
        <v>92</v>
      </c>
      <c r="C26" s="1369"/>
      <c r="D26" s="304"/>
      <c r="E26" s="362"/>
      <c r="F26" s="729"/>
    </row>
    <row r="27" spans="2:6"/>
    <row r="28" spans="2:6"/>
    <row r="29" spans="2:6"/>
    <row r="30" spans="2:6"/>
    <row r="31" spans="2:6"/>
    <row r="32" spans="2: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F110"/>
  <sheetViews>
    <sheetView showGridLines="0" zoomScaleNormal="100" workbookViewId="0">
      <pane ySplit="5" topLeftCell="A6" activePane="bottomLeft" state="frozen"/>
      <selection activeCell="Q15" sqref="Q15"/>
      <selection pane="bottomLeft" activeCell="E25" sqref="E25"/>
    </sheetView>
  </sheetViews>
  <sheetFormatPr baseColWidth="10" defaultColWidth="9.140625" defaultRowHeight="12.75" zeroHeight="1"/>
  <cols>
    <col min="1" max="1" width="1.7109375" style="1" customWidth="1"/>
    <col min="2" max="2" width="40.7109375" style="178" customWidth="1"/>
    <col min="3" max="3" width="11.7109375" style="1370" customWidth="1"/>
    <col min="4" max="5" width="11.7109375" style="363" customWidth="1"/>
    <col min="6" max="6" width="11.7109375" style="1370" customWidth="1"/>
  </cols>
  <sheetData>
    <row r="1" spans="2:6" ht="20.100000000000001" customHeight="1">
      <c r="B1" s="354" t="s">
        <v>364</v>
      </c>
      <c r="C1" s="1152"/>
      <c r="D1" s="355"/>
      <c r="E1" s="355"/>
      <c r="F1" s="1152"/>
    </row>
    <row r="2" spans="2:6" ht="20.100000000000001" customHeight="1">
      <c r="B2" s="356" t="s">
        <v>875</v>
      </c>
      <c r="C2" s="1152"/>
      <c r="D2" s="355"/>
      <c r="E2" s="355"/>
      <c r="F2" s="1152"/>
    </row>
    <row r="3" spans="2:6" ht="20.100000000000001" customHeight="1">
      <c r="B3" s="710" t="s">
        <v>996</v>
      </c>
      <c r="C3" s="1152"/>
      <c r="D3" s="355"/>
      <c r="E3" s="355"/>
      <c r="F3" s="1152"/>
    </row>
    <row r="4" spans="2:6" ht="20.100000000000001" customHeight="1">
      <c r="B4" s="1075" t="s">
        <v>44</v>
      </c>
      <c r="C4" s="1152"/>
      <c r="D4" s="355"/>
      <c r="E4" s="355"/>
      <c r="F4" s="1152"/>
    </row>
    <row r="5" spans="2:6" ht="50.1" customHeight="1">
      <c r="B5" s="357"/>
      <c r="C5" s="1350" t="s">
        <v>81</v>
      </c>
      <c r="D5" s="358" t="s">
        <v>82</v>
      </c>
      <c r="E5" s="359" t="s">
        <v>83</v>
      </c>
      <c r="F5" s="1359" t="s">
        <v>365</v>
      </c>
    </row>
    <row r="6" spans="2:6" ht="5.0999999999999996" customHeight="1" thickBot="1">
      <c r="B6" s="357"/>
      <c r="C6" s="726"/>
      <c r="D6" s="339"/>
      <c r="E6" s="339"/>
      <c r="F6" s="727"/>
    </row>
    <row r="7" spans="2:6" ht="24.95" customHeight="1">
      <c r="B7" s="821" t="s">
        <v>790</v>
      </c>
      <c r="C7" s="1365">
        <v>21</v>
      </c>
      <c r="D7" s="824">
        <v>16</v>
      </c>
      <c r="E7" s="825">
        <v>16</v>
      </c>
      <c r="F7" s="1360">
        <v>32</v>
      </c>
    </row>
    <row r="8" spans="2:6" ht="24.95" customHeight="1" thickBot="1">
      <c r="B8" s="822" t="s">
        <v>799</v>
      </c>
      <c r="C8" s="1366">
        <v>0</v>
      </c>
      <c r="D8" s="1201">
        <v>0</v>
      </c>
      <c r="E8" s="1202">
        <v>0</v>
      </c>
      <c r="F8" s="1361">
        <v>0</v>
      </c>
    </row>
    <row r="9" spans="2:6" ht="24.95" customHeight="1" thickBot="1">
      <c r="B9" s="1533" t="s">
        <v>380</v>
      </c>
      <c r="C9" s="1534">
        <v>0</v>
      </c>
      <c r="D9" s="1535">
        <v>0</v>
      </c>
      <c r="E9" s="1536">
        <v>1</v>
      </c>
      <c r="F9" s="1537">
        <v>1</v>
      </c>
    </row>
    <row r="10" spans="2:6" ht="24.95" customHeight="1" thickBot="1">
      <c r="B10" s="821" t="s">
        <v>384</v>
      </c>
      <c r="C10" s="1365">
        <v>0</v>
      </c>
      <c r="D10" s="824">
        <v>0</v>
      </c>
      <c r="E10" s="825">
        <v>1</v>
      </c>
      <c r="F10" s="1360">
        <v>1</v>
      </c>
    </row>
    <row r="11" spans="2:6" ht="24.95" customHeight="1" thickBot="1">
      <c r="B11" s="823" t="s">
        <v>371</v>
      </c>
      <c r="C11" s="1368">
        <v>0</v>
      </c>
      <c r="D11" s="826">
        <v>0</v>
      </c>
      <c r="E11" s="827">
        <v>0</v>
      </c>
      <c r="F11" s="1363">
        <v>0</v>
      </c>
    </row>
    <row r="12" spans="2:6" ht="24.95" customHeight="1" thickBot="1">
      <c r="B12" s="823" t="s">
        <v>372</v>
      </c>
      <c r="C12" s="1368">
        <v>1</v>
      </c>
      <c r="D12" s="826">
        <v>4</v>
      </c>
      <c r="E12" s="827">
        <v>7</v>
      </c>
      <c r="F12" s="1363">
        <v>11</v>
      </c>
    </row>
    <row r="13" spans="2:6" ht="24.95" customHeight="1" thickBot="1">
      <c r="B13" s="823" t="s">
        <v>373</v>
      </c>
      <c r="C13" s="1368">
        <v>15</v>
      </c>
      <c r="D13" s="826">
        <v>188</v>
      </c>
      <c r="E13" s="827">
        <v>1294</v>
      </c>
      <c r="F13" s="1363">
        <v>1482</v>
      </c>
    </row>
    <row r="14" spans="2:6" ht="24.95" customHeight="1" thickBot="1">
      <c r="B14" s="823" t="s">
        <v>652</v>
      </c>
      <c r="C14" s="1368">
        <v>34</v>
      </c>
      <c r="D14" s="826">
        <v>189</v>
      </c>
      <c r="E14" s="827">
        <v>3806</v>
      </c>
      <c r="F14" s="1363">
        <v>3995</v>
      </c>
    </row>
    <row r="15" spans="2:6" ht="24.95" customHeight="1" thickBot="1">
      <c r="B15" s="823" t="s">
        <v>653</v>
      </c>
      <c r="C15" s="1368">
        <v>3</v>
      </c>
      <c r="D15" s="826">
        <v>20</v>
      </c>
      <c r="E15" s="827">
        <v>357</v>
      </c>
      <c r="F15" s="1363">
        <v>377</v>
      </c>
    </row>
    <row r="16" spans="2:6" ht="24.95" customHeight="1" thickBot="1">
      <c r="B16" s="823" t="s">
        <v>374</v>
      </c>
      <c r="C16" s="1368">
        <v>4</v>
      </c>
      <c r="D16" s="826">
        <v>6</v>
      </c>
      <c r="E16" s="827">
        <v>49</v>
      </c>
      <c r="F16" s="1363">
        <v>55</v>
      </c>
    </row>
    <row r="17" spans="2:6" ht="24.95" customHeight="1" thickBot="1">
      <c r="B17" s="823" t="s">
        <v>375</v>
      </c>
      <c r="C17" s="1368">
        <v>0</v>
      </c>
      <c r="D17" s="826">
        <v>3</v>
      </c>
      <c r="E17" s="827">
        <v>9</v>
      </c>
      <c r="F17" s="1363">
        <v>12</v>
      </c>
    </row>
    <row r="18" spans="2:6" ht="24.95" customHeight="1" thickBot="1">
      <c r="B18" s="823" t="s">
        <v>376</v>
      </c>
      <c r="C18" s="1368">
        <v>1</v>
      </c>
      <c r="D18" s="826">
        <v>0</v>
      </c>
      <c r="E18" s="827">
        <v>1</v>
      </c>
      <c r="F18" s="1363">
        <v>1</v>
      </c>
    </row>
    <row r="19" spans="2:6" ht="24.95" customHeight="1" thickBot="1">
      <c r="B19" s="823" t="s">
        <v>377</v>
      </c>
      <c r="C19" s="1368">
        <v>0</v>
      </c>
      <c r="D19" s="826">
        <v>0</v>
      </c>
      <c r="E19" s="827">
        <v>1</v>
      </c>
      <c r="F19" s="1363">
        <v>1</v>
      </c>
    </row>
    <row r="20" spans="2:6" ht="24.95" customHeight="1" thickBot="1">
      <c r="B20" s="823" t="s">
        <v>378</v>
      </c>
      <c r="C20" s="1368">
        <v>0</v>
      </c>
      <c r="D20" s="826">
        <v>0</v>
      </c>
      <c r="E20" s="827">
        <v>1</v>
      </c>
      <c r="F20" s="1363">
        <v>1</v>
      </c>
    </row>
    <row r="21" spans="2:6" ht="24.95" customHeight="1" thickBot="1">
      <c r="B21" s="823" t="s">
        <v>379</v>
      </c>
      <c r="C21" s="1368">
        <v>0</v>
      </c>
      <c r="D21" s="826">
        <v>0</v>
      </c>
      <c r="E21" s="827">
        <v>3</v>
      </c>
      <c r="F21" s="1363">
        <v>3</v>
      </c>
    </row>
    <row r="22" spans="2:6" ht="24.95" customHeight="1">
      <c r="B22" s="1695" t="s">
        <v>58</v>
      </c>
      <c r="C22" s="1696">
        <v>2</v>
      </c>
      <c r="D22" s="1697">
        <v>6</v>
      </c>
      <c r="E22" s="1698">
        <v>17</v>
      </c>
      <c r="F22" s="1699">
        <v>23</v>
      </c>
    </row>
    <row r="23" spans="2:6" ht="24.95" customHeight="1">
      <c r="B23" s="1675" t="s">
        <v>790</v>
      </c>
      <c r="C23" s="1517">
        <v>21</v>
      </c>
      <c r="D23" s="1700">
        <v>16</v>
      </c>
      <c r="E23" s="1701">
        <v>16</v>
      </c>
      <c r="F23" s="1678">
        <v>32</v>
      </c>
    </row>
    <row r="24" spans="2:6" ht="24.95" customHeight="1">
      <c r="B24" s="1676" t="s">
        <v>381</v>
      </c>
      <c r="C24" s="1519">
        <v>60</v>
      </c>
      <c r="D24" s="1520">
        <v>416</v>
      </c>
      <c r="E24" s="1539">
        <v>5547</v>
      </c>
      <c r="F24" s="1679">
        <v>5963</v>
      </c>
    </row>
    <row r="25" spans="2:6" ht="24.95" customHeight="1">
      <c r="B25" s="1702" t="s">
        <v>367</v>
      </c>
      <c r="C25" s="1521">
        <v>81</v>
      </c>
      <c r="D25" s="1522">
        <v>432</v>
      </c>
      <c r="E25" s="1540">
        <v>5563</v>
      </c>
      <c r="F25" s="1680">
        <v>5995</v>
      </c>
    </row>
    <row r="26" spans="2:6" s="83" customFormat="1" ht="20.100000000000001" customHeight="1">
      <c r="B26" s="105" t="s">
        <v>92</v>
      </c>
      <c r="C26" s="1369"/>
      <c r="D26" s="304"/>
      <c r="E26" s="362"/>
      <c r="F26" s="729"/>
    </row>
    <row r="27" spans="2:6"/>
    <row r="28" spans="2:6"/>
    <row r="29" spans="2:6"/>
    <row r="30" spans="2:6"/>
    <row r="31" spans="2:6"/>
    <row r="32" spans="2: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F107"/>
  <sheetViews>
    <sheetView showGridLines="0" zoomScaleNormal="100" workbookViewId="0">
      <pane ySplit="6" topLeftCell="A7" activePane="bottomLeft" state="frozen"/>
      <selection activeCell="Q15" sqref="Q15"/>
      <selection pane="bottomLeft" activeCell="G1" sqref="G1:G1048576"/>
    </sheetView>
  </sheetViews>
  <sheetFormatPr baseColWidth="10" defaultColWidth="9.140625" defaultRowHeight="12.75" zeroHeight="1"/>
  <cols>
    <col min="1" max="1" width="1.7109375" style="1" customWidth="1"/>
    <col min="2" max="2" width="40.7109375" style="178" customWidth="1"/>
    <col min="3" max="3" width="11.7109375" style="1370" customWidth="1"/>
    <col min="4" max="5" width="11.7109375" style="363" customWidth="1"/>
    <col min="6" max="6" width="11.7109375" style="1370" customWidth="1"/>
  </cols>
  <sheetData>
    <row r="1" spans="1:6" ht="20.100000000000001" customHeight="1">
      <c r="B1" s="354" t="s">
        <v>364</v>
      </c>
      <c r="C1" s="1152"/>
      <c r="D1" s="355"/>
      <c r="E1" s="355"/>
      <c r="F1" s="1152"/>
    </row>
    <row r="2" spans="1:6" ht="20.100000000000001" customHeight="1">
      <c r="B2" s="356" t="s">
        <v>900</v>
      </c>
      <c r="C2" s="1152"/>
      <c r="D2" s="355"/>
      <c r="E2" s="355"/>
      <c r="F2" s="1152"/>
    </row>
    <row r="3" spans="1:6" ht="20.100000000000001" customHeight="1">
      <c r="B3" s="710" t="s">
        <v>996</v>
      </c>
      <c r="C3" s="1152"/>
      <c r="D3" s="355"/>
      <c r="E3" s="355"/>
      <c r="F3" s="1152"/>
    </row>
    <row r="4" spans="1:6" s="108" customFormat="1" ht="20.100000000000001" customHeight="1">
      <c r="A4" s="1623"/>
      <c r="B4" s="1075" t="s">
        <v>44</v>
      </c>
      <c r="C4" s="1152"/>
      <c r="D4" s="355"/>
      <c r="E4" s="355"/>
      <c r="F4" s="1152"/>
    </row>
    <row r="5" spans="1:6" ht="50.1" customHeight="1">
      <c r="B5" s="357"/>
      <c r="C5" s="1350" t="s">
        <v>81</v>
      </c>
      <c r="D5" s="358" t="s">
        <v>82</v>
      </c>
      <c r="E5" s="359" t="s">
        <v>83</v>
      </c>
      <c r="F5" s="1359" t="s">
        <v>365</v>
      </c>
    </row>
    <row r="6" spans="1:6" ht="5.0999999999999996" customHeight="1" thickBot="1">
      <c r="B6" s="357"/>
      <c r="C6" s="726"/>
      <c r="D6" s="339"/>
      <c r="E6" s="339"/>
      <c r="F6" s="727"/>
    </row>
    <row r="7" spans="1:6" ht="24.95" customHeight="1">
      <c r="B7" s="821" t="s">
        <v>790</v>
      </c>
      <c r="C7" s="1365">
        <v>30</v>
      </c>
      <c r="D7" s="824">
        <v>284</v>
      </c>
      <c r="E7" s="825">
        <v>2273</v>
      </c>
      <c r="F7" s="1360">
        <v>2557</v>
      </c>
    </row>
    <row r="8" spans="1:6" ht="24.95" customHeight="1" thickBot="1">
      <c r="B8" s="822" t="s">
        <v>799</v>
      </c>
      <c r="C8" s="1366">
        <v>0</v>
      </c>
      <c r="D8" s="1201">
        <v>4</v>
      </c>
      <c r="E8" s="1202">
        <v>83</v>
      </c>
      <c r="F8" s="1361">
        <v>87</v>
      </c>
    </row>
    <row r="9" spans="1:6" ht="24.95" customHeight="1" thickBot="1">
      <c r="B9" s="823" t="s">
        <v>380</v>
      </c>
      <c r="C9" s="1367">
        <v>3</v>
      </c>
      <c r="D9" s="364">
        <v>71</v>
      </c>
      <c r="E9" s="365">
        <v>654</v>
      </c>
      <c r="F9" s="1362">
        <v>725</v>
      </c>
    </row>
    <row r="10" spans="1:6" ht="24.95" customHeight="1" thickBot="1">
      <c r="B10" s="821" t="s">
        <v>384</v>
      </c>
      <c r="C10" s="1365">
        <v>6</v>
      </c>
      <c r="D10" s="824">
        <v>73</v>
      </c>
      <c r="E10" s="825">
        <v>1365</v>
      </c>
      <c r="F10" s="1360">
        <v>1438</v>
      </c>
    </row>
    <row r="11" spans="1:6" ht="24.95" customHeight="1" thickBot="1">
      <c r="B11" s="823" t="s">
        <v>371</v>
      </c>
      <c r="C11" s="1367">
        <v>2</v>
      </c>
      <c r="D11" s="364">
        <v>28</v>
      </c>
      <c r="E11" s="365">
        <v>267</v>
      </c>
      <c r="F11" s="1362">
        <v>295</v>
      </c>
    </row>
    <row r="12" spans="1:6" ht="24.95" customHeight="1" thickBot="1">
      <c r="B12" s="823" t="s">
        <v>372</v>
      </c>
      <c r="C12" s="1368">
        <v>5</v>
      </c>
      <c r="D12" s="826">
        <v>89</v>
      </c>
      <c r="E12" s="827">
        <v>1016</v>
      </c>
      <c r="F12" s="1363">
        <v>1105</v>
      </c>
    </row>
    <row r="13" spans="1:6" ht="24.95" customHeight="1" thickBot="1">
      <c r="B13" s="823" t="s">
        <v>373</v>
      </c>
      <c r="C13" s="1368">
        <v>22</v>
      </c>
      <c r="D13" s="826">
        <v>341</v>
      </c>
      <c r="E13" s="827">
        <v>2503</v>
      </c>
      <c r="F13" s="1363">
        <v>2844</v>
      </c>
    </row>
    <row r="14" spans="1:6" ht="24.95" customHeight="1" thickBot="1">
      <c r="B14" s="823" t="s">
        <v>652</v>
      </c>
      <c r="C14" s="1368">
        <v>7</v>
      </c>
      <c r="D14" s="826">
        <v>121</v>
      </c>
      <c r="E14" s="827">
        <v>2541</v>
      </c>
      <c r="F14" s="1363">
        <v>2662</v>
      </c>
    </row>
    <row r="15" spans="1:6" ht="24.95" customHeight="1" thickBot="1">
      <c r="B15" s="823" t="s">
        <v>653</v>
      </c>
      <c r="C15" s="1368">
        <v>1</v>
      </c>
      <c r="D15" s="826">
        <v>19</v>
      </c>
      <c r="E15" s="827">
        <v>225</v>
      </c>
      <c r="F15" s="1363">
        <v>244</v>
      </c>
    </row>
    <row r="16" spans="1:6" ht="24.95" customHeight="1" thickBot="1">
      <c r="B16" s="823" t="s">
        <v>374</v>
      </c>
      <c r="C16" s="1368">
        <v>0</v>
      </c>
      <c r="D16" s="826">
        <v>4</v>
      </c>
      <c r="E16" s="827">
        <v>22</v>
      </c>
      <c r="F16" s="1363">
        <v>26</v>
      </c>
    </row>
    <row r="17" spans="1:6" ht="24.95" customHeight="1" thickBot="1">
      <c r="B17" s="823" t="s">
        <v>375</v>
      </c>
      <c r="C17" s="1368">
        <v>0</v>
      </c>
      <c r="D17" s="826">
        <v>0</v>
      </c>
      <c r="E17" s="827">
        <v>0</v>
      </c>
      <c r="F17" s="1363">
        <v>0</v>
      </c>
    </row>
    <row r="18" spans="1:6" ht="24.95" customHeight="1" thickBot="1">
      <c r="B18" s="823" t="s">
        <v>376</v>
      </c>
      <c r="C18" s="1368">
        <v>0</v>
      </c>
      <c r="D18" s="826">
        <v>6</v>
      </c>
      <c r="E18" s="827">
        <v>138</v>
      </c>
      <c r="F18" s="1363">
        <v>144</v>
      </c>
    </row>
    <row r="19" spans="1:6" ht="24.95" customHeight="1" thickBot="1">
      <c r="B19" s="823" t="s">
        <v>377</v>
      </c>
      <c r="C19" s="1368">
        <v>0</v>
      </c>
      <c r="D19" s="826">
        <v>0</v>
      </c>
      <c r="E19" s="827">
        <v>0</v>
      </c>
      <c r="F19" s="1363">
        <v>0</v>
      </c>
    </row>
    <row r="20" spans="1:6" ht="24.95" customHeight="1" thickBot="1">
      <c r="B20" s="823" t="s">
        <v>378</v>
      </c>
      <c r="C20" s="1368">
        <v>0</v>
      </c>
      <c r="D20" s="826">
        <v>0</v>
      </c>
      <c r="E20" s="827">
        <v>1</v>
      </c>
      <c r="F20" s="1363">
        <v>1</v>
      </c>
    </row>
    <row r="21" spans="1:6" ht="24.95" customHeight="1" thickBot="1">
      <c r="B21" s="823" t="s">
        <v>379</v>
      </c>
      <c r="C21" s="1368">
        <v>0</v>
      </c>
      <c r="D21" s="826">
        <v>0</v>
      </c>
      <c r="E21" s="827">
        <v>33</v>
      </c>
      <c r="F21" s="1363">
        <v>33</v>
      </c>
    </row>
    <row r="22" spans="1:6" ht="24.95" customHeight="1" thickBot="1">
      <c r="B22" s="823" t="s">
        <v>58</v>
      </c>
      <c r="C22" s="1368">
        <v>1</v>
      </c>
      <c r="D22" s="826">
        <v>11</v>
      </c>
      <c r="E22" s="827">
        <v>63</v>
      </c>
      <c r="F22" s="1363">
        <v>74</v>
      </c>
    </row>
    <row r="23" spans="1:6" ht="24.95" customHeight="1">
      <c r="B23" s="1675" t="s">
        <v>790</v>
      </c>
      <c r="C23" s="1517">
        <f>C7</f>
        <v>30</v>
      </c>
      <c r="D23" s="1518">
        <f>D7</f>
        <v>284</v>
      </c>
      <c r="E23" s="1538">
        <f>E7</f>
        <v>2273</v>
      </c>
      <c r="F23" s="1682">
        <f>F7</f>
        <v>2557</v>
      </c>
    </row>
    <row r="24" spans="1:6" ht="24.95" customHeight="1">
      <c r="B24" s="1676" t="s">
        <v>381</v>
      </c>
      <c r="C24" s="1519">
        <f>SUM(C9:C22)</f>
        <v>47</v>
      </c>
      <c r="D24" s="1520">
        <f>SUM(D9:D22)</f>
        <v>763</v>
      </c>
      <c r="E24" s="1539">
        <f>SUM(E9:E22)</f>
        <v>8828</v>
      </c>
      <c r="F24" s="1679">
        <f>SUM(F9:F22)</f>
        <v>9591</v>
      </c>
    </row>
    <row r="25" spans="1:6" ht="24.95" customHeight="1">
      <c r="B25" s="1677" t="s">
        <v>367</v>
      </c>
      <c r="C25" s="1521">
        <f>C23+C24</f>
        <v>77</v>
      </c>
      <c r="D25" s="1522">
        <f>D23+D24</f>
        <v>1047</v>
      </c>
      <c r="E25" s="1540">
        <f>E23+E24</f>
        <v>11101</v>
      </c>
      <c r="F25" s="1680">
        <f>F23+F24</f>
        <v>12148</v>
      </c>
    </row>
    <row r="26" spans="1:6" s="83" customFormat="1" ht="20.100000000000001" customHeight="1">
      <c r="B26" s="105" t="s">
        <v>92</v>
      </c>
      <c r="C26" s="1369"/>
      <c r="D26" s="304"/>
      <c r="E26" s="362"/>
      <c r="F26" s="729"/>
    </row>
    <row r="27" spans="1:6" s="636" customFormat="1">
      <c r="A27" s="1681"/>
      <c r="B27" s="1153" t="s">
        <v>382</v>
      </c>
      <c r="C27" s="1152"/>
      <c r="D27" s="1152"/>
      <c r="E27" s="1152"/>
      <c r="F27" s="1152"/>
    </row>
    <row r="28" spans="1:6"/>
    <row r="29" spans="1:6"/>
    <row r="30" spans="1:6"/>
    <row r="31" spans="1:6"/>
    <row r="32" spans="1: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H56"/>
  <sheetViews>
    <sheetView showGridLines="0" zoomScaleNormal="100" workbookViewId="0">
      <pane ySplit="5" topLeftCell="A39" activePane="bottomLeft" state="frozen"/>
      <selection activeCell="Q15" sqref="Q15"/>
      <selection pane="bottomLeft" activeCell="E55" sqref="E55"/>
    </sheetView>
  </sheetViews>
  <sheetFormatPr baseColWidth="10" defaultColWidth="9.140625" defaultRowHeight="12.75"/>
  <cols>
    <col min="1" max="1" width="1.7109375" style="1" customWidth="1"/>
    <col min="2" max="2" width="11.42578125" style="123" customWidth="1"/>
    <col min="3" max="3" width="21.42578125" style="123" customWidth="1"/>
    <col min="4" max="4" width="11.7109375" style="1085" customWidth="1"/>
    <col min="5" max="5" width="11.7109375" style="731" customWidth="1"/>
    <col min="6" max="7" width="11.7109375" style="722" customWidth="1"/>
    <col min="8" max="8" width="11.7109375" style="731" customWidth="1"/>
  </cols>
  <sheetData>
    <row r="1" spans="1:8" ht="20.100000000000001" customHeight="1">
      <c r="B1" s="343" t="s">
        <v>364</v>
      </c>
      <c r="C1" s="343"/>
      <c r="D1" s="828"/>
      <c r="E1" s="723"/>
      <c r="F1" s="717"/>
      <c r="G1" s="717"/>
      <c r="H1" s="723"/>
    </row>
    <row r="2" spans="1:8" ht="20.100000000000001" customHeight="1">
      <c r="B2" s="343" t="s">
        <v>829</v>
      </c>
      <c r="C2" s="345"/>
      <c r="D2" s="1081"/>
      <c r="E2" s="723"/>
      <c r="F2" s="717"/>
      <c r="G2" s="717"/>
      <c r="H2" s="723"/>
    </row>
    <row r="3" spans="1:8" ht="20.100000000000001" customHeight="1">
      <c r="B3" s="709" t="s">
        <v>996</v>
      </c>
      <c r="C3" s="346"/>
      <c r="D3" s="1081"/>
      <c r="E3" s="723"/>
      <c r="F3" s="717"/>
      <c r="G3" s="717"/>
      <c r="H3" s="723"/>
    </row>
    <row r="4" spans="1:8" s="635" customFormat="1" ht="20.100000000000001" customHeight="1">
      <c r="A4" s="1663"/>
      <c r="B4" s="112" t="s">
        <v>44</v>
      </c>
      <c r="C4" s="1165"/>
      <c r="D4" s="1166"/>
      <c r="E4" s="1167"/>
      <c r="F4" s="1168"/>
      <c r="G4" s="1168"/>
      <c r="H4" s="1167"/>
    </row>
    <row r="5" spans="1:8" ht="50.1" customHeight="1">
      <c r="B5" s="2140"/>
      <c r="C5" s="2140"/>
      <c r="D5" s="1082"/>
      <c r="E5" s="724" t="s">
        <v>81</v>
      </c>
      <c r="F5" s="718" t="s">
        <v>82</v>
      </c>
      <c r="G5" s="719" t="s">
        <v>83</v>
      </c>
      <c r="H5" s="725" t="s">
        <v>365</v>
      </c>
    </row>
    <row r="6" spans="1:8" s="1420" customFormat="1" ht="3.75" customHeight="1" thickBot="1">
      <c r="A6" s="1683"/>
      <c r="B6" s="2159"/>
      <c r="C6" s="2159"/>
      <c r="D6" s="1418"/>
      <c r="E6" s="1587"/>
      <c r="F6" s="1419"/>
      <c r="G6" s="1419"/>
      <c r="H6" s="1690"/>
    </row>
    <row r="7" spans="1:8" s="286" customFormat="1" ht="12.75" customHeight="1" thickBot="1">
      <c r="A7" s="1665"/>
      <c r="B7" s="2138" t="s">
        <v>790</v>
      </c>
      <c r="C7" s="2138"/>
      <c r="D7" s="1087" t="s">
        <v>798</v>
      </c>
      <c r="E7" s="1373">
        <f>E9-E8</f>
        <v>304</v>
      </c>
      <c r="F7" s="1200">
        <f t="shared" ref="F7:H7" si="0">F9-F8</f>
        <v>2192</v>
      </c>
      <c r="G7" s="1200">
        <f t="shared" si="0"/>
        <v>5630</v>
      </c>
      <c r="H7" s="1373">
        <f t="shared" si="0"/>
        <v>7822</v>
      </c>
    </row>
    <row r="8" spans="1:8" s="286" customFormat="1" ht="12.75" customHeight="1" thickBot="1">
      <c r="A8" s="1665"/>
      <c r="B8" s="2138"/>
      <c r="C8" s="2138"/>
      <c r="D8" s="1088" t="s">
        <v>366</v>
      </c>
      <c r="E8" s="1372">
        <v>3</v>
      </c>
      <c r="F8" s="637">
        <v>35</v>
      </c>
      <c r="G8" s="637">
        <v>189</v>
      </c>
      <c r="H8" s="1692">
        <v>224</v>
      </c>
    </row>
    <row r="9" spans="1:8" s="286" customFormat="1" ht="12.75" customHeight="1" thickBot="1">
      <c r="A9" s="1665"/>
      <c r="B9" s="2138"/>
      <c r="C9" s="2138"/>
      <c r="D9" s="1083" t="s">
        <v>367</v>
      </c>
      <c r="E9" s="1351">
        <v>307</v>
      </c>
      <c r="F9" s="639">
        <v>2227</v>
      </c>
      <c r="G9" s="639">
        <v>5819</v>
      </c>
      <c r="H9" s="1693">
        <v>8046</v>
      </c>
    </row>
    <row r="10" spans="1:8" s="286" customFormat="1" ht="12.75" customHeight="1" thickBot="1">
      <c r="A10" s="1665"/>
      <c r="B10" s="2138" t="s">
        <v>383</v>
      </c>
      <c r="C10" s="2138"/>
      <c r="D10" s="1087" t="s">
        <v>369</v>
      </c>
      <c r="E10" s="1373">
        <v>32</v>
      </c>
      <c r="F10" s="640">
        <v>356</v>
      </c>
      <c r="G10" s="640">
        <v>1556</v>
      </c>
      <c r="H10" s="1691">
        <v>1912</v>
      </c>
    </row>
    <row r="11" spans="1:8" s="286" customFormat="1" ht="12.75" customHeight="1" thickBot="1">
      <c r="A11" s="1665"/>
      <c r="B11" s="2138"/>
      <c r="C11" s="2138"/>
      <c r="D11" s="1089" t="s">
        <v>370</v>
      </c>
      <c r="E11" s="1372">
        <v>1</v>
      </c>
      <c r="F11" s="637">
        <v>20</v>
      </c>
      <c r="G11" s="637">
        <v>84</v>
      </c>
      <c r="H11" s="1692">
        <v>104</v>
      </c>
    </row>
    <row r="12" spans="1:8" s="286" customFormat="1" ht="12.75" customHeight="1" thickBot="1">
      <c r="A12" s="1665"/>
      <c r="B12" s="2138"/>
      <c r="C12" s="2138"/>
      <c r="D12" s="1083" t="s">
        <v>367</v>
      </c>
      <c r="E12" s="1351">
        <v>33</v>
      </c>
      <c r="F12" s="639">
        <v>376</v>
      </c>
      <c r="G12" s="639">
        <v>1640</v>
      </c>
      <c r="H12" s="1693">
        <v>2016</v>
      </c>
    </row>
    <row r="13" spans="1:8" s="286" customFormat="1" ht="12.75" customHeight="1" thickBot="1">
      <c r="A13" s="1665"/>
      <c r="B13" s="2138" t="s">
        <v>384</v>
      </c>
      <c r="C13" s="2138"/>
      <c r="D13" s="1087" t="s">
        <v>369</v>
      </c>
      <c r="E13" s="1373">
        <v>82</v>
      </c>
      <c r="F13" s="640">
        <v>713</v>
      </c>
      <c r="G13" s="640">
        <v>2906</v>
      </c>
      <c r="H13" s="1691">
        <v>3619</v>
      </c>
    </row>
    <row r="14" spans="1:8" s="286" customFormat="1" ht="12.75" customHeight="1" thickBot="1">
      <c r="A14" s="1665"/>
      <c r="B14" s="2138"/>
      <c r="C14" s="2138"/>
      <c r="D14" s="1089" t="s">
        <v>370</v>
      </c>
      <c r="E14" s="1372">
        <v>1</v>
      </c>
      <c r="F14" s="637">
        <v>5</v>
      </c>
      <c r="G14" s="637">
        <v>30</v>
      </c>
      <c r="H14" s="1692">
        <v>35</v>
      </c>
    </row>
    <row r="15" spans="1:8" s="286" customFormat="1" ht="12.75" customHeight="1" thickBot="1">
      <c r="A15" s="1665"/>
      <c r="B15" s="2138"/>
      <c r="C15" s="2138"/>
      <c r="D15" s="1083" t="s">
        <v>367</v>
      </c>
      <c r="E15" s="1351">
        <v>83</v>
      </c>
      <c r="F15" s="639">
        <v>718</v>
      </c>
      <c r="G15" s="639">
        <v>2936</v>
      </c>
      <c r="H15" s="1693">
        <v>3654</v>
      </c>
    </row>
    <row r="16" spans="1:8" s="286" customFormat="1" ht="12.75" customHeight="1" thickBot="1">
      <c r="A16" s="1665"/>
      <c r="B16" s="2138" t="s">
        <v>371</v>
      </c>
      <c r="C16" s="2138"/>
      <c r="D16" s="1087" t="s">
        <v>369</v>
      </c>
      <c r="E16" s="1373">
        <v>12</v>
      </c>
      <c r="F16" s="640">
        <v>123</v>
      </c>
      <c r="G16" s="640">
        <v>446</v>
      </c>
      <c r="H16" s="1691">
        <v>569</v>
      </c>
    </row>
    <row r="17" spans="1:8" s="286" customFormat="1" ht="12.75" customHeight="1" thickBot="1">
      <c r="A17" s="1665"/>
      <c r="B17" s="2138"/>
      <c r="C17" s="2138"/>
      <c r="D17" s="1089" t="s">
        <v>370</v>
      </c>
      <c r="E17" s="1372">
        <v>0</v>
      </c>
      <c r="F17" s="637">
        <v>0</v>
      </c>
      <c r="G17" s="637">
        <v>12</v>
      </c>
      <c r="H17" s="1692">
        <v>12</v>
      </c>
    </row>
    <row r="18" spans="1:8" s="286" customFormat="1" ht="12.75" customHeight="1" thickBot="1">
      <c r="A18" s="1665"/>
      <c r="B18" s="2138"/>
      <c r="C18" s="2138"/>
      <c r="D18" s="1083" t="s">
        <v>367</v>
      </c>
      <c r="E18" s="1351">
        <v>12</v>
      </c>
      <c r="F18" s="639">
        <v>123</v>
      </c>
      <c r="G18" s="639">
        <v>458</v>
      </c>
      <c r="H18" s="1693">
        <v>581</v>
      </c>
    </row>
    <row r="19" spans="1:8" s="286" customFormat="1" ht="12.75" customHeight="1" thickBot="1">
      <c r="A19" s="1665"/>
      <c r="B19" s="2138" t="s">
        <v>372</v>
      </c>
      <c r="C19" s="2138"/>
      <c r="D19" s="1087" t="s">
        <v>369</v>
      </c>
      <c r="E19" s="1373">
        <v>37</v>
      </c>
      <c r="F19" s="640">
        <v>929</v>
      </c>
      <c r="G19" s="640">
        <v>2584</v>
      </c>
      <c r="H19" s="1691">
        <v>3513</v>
      </c>
    </row>
    <row r="20" spans="1:8" s="286" customFormat="1" ht="12.75" customHeight="1" thickBot="1">
      <c r="A20" s="1665"/>
      <c r="B20" s="2138"/>
      <c r="C20" s="2138"/>
      <c r="D20" s="1089" t="s">
        <v>370</v>
      </c>
      <c r="E20" s="1372">
        <v>2</v>
      </c>
      <c r="F20" s="637">
        <v>75</v>
      </c>
      <c r="G20" s="637">
        <v>304</v>
      </c>
      <c r="H20" s="1692">
        <v>379</v>
      </c>
    </row>
    <row r="21" spans="1:8" s="286" customFormat="1" ht="12.75" customHeight="1" thickBot="1">
      <c r="A21" s="1665"/>
      <c r="B21" s="2138"/>
      <c r="C21" s="2138"/>
      <c r="D21" s="1083" t="s">
        <v>367</v>
      </c>
      <c r="E21" s="1351">
        <v>39</v>
      </c>
      <c r="F21" s="639">
        <v>1004</v>
      </c>
      <c r="G21" s="639">
        <v>2888</v>
      </c>
      <c r="H21" s="1693">
        <v>3892</v>
      </c>
    </row>
    <row r="22" spans="1:8" s="286" customFormat="1" ht="12.75" customHeight="1" thickBot="1">
      <c r="A22" s="1665"/>
      <c r="B22" s="2138" t="s">
        <v>373</v>
      </c>
      <c r="C22" s="2138"/>
      <c r="D22" s="1087" t="s">
        <v>369</v>
      </c>
      <c r="E22" s="1373">
        <v>188</v>
      </c>
      <c r="F22" s="640">
        <v>1779</v>
      </c>
      <c r="G22" s="640">
        <v>4339</v>
      </c>
      <c r="H22" s="1691">
        <v>6118</v>
      </c>
    </row>
    <row r="23" spans="1:8" s="286" customFormat="1" ht="12.75" customHeight="1" thickBot="1">
      <c r="A23" s="1665"/>
      <c r="B23" s="2138"/>
      <c r="C23" s="2138"/>
      <c r="D23" s="1089" t="s">
        <v>370</v>
      </c>
      <c r="E23" s="1372">
        <v>10</v>
      </c>
      <c r="F23" s="637">
        <v>140</v>
      </c>
      <c r="G23" s="637">
        <v>450</v>
      </c>
      <c r="H23" s="1692">
        <v>590</v>
      </c>
    </row>
    <row r="24" spans="1:8" s="286" customFormat="1" ht="12.75" customHeight="1" thickBot="1">
      <c r="A24" s="1665"/>
      <c r="B24" s="2138"/>
      <c r="C24" s="2138"/>
      <c r="D24" s="1090" t="s">
        <v>367</v>
      </c>
      <c r="E24" s="1351">
        <v>198</v>
      </c>
      <c r="F24" s="639">
        <v>1919</v>
      </c>
      <c r="G24" s="639">
        <v>4789</v>
      </c>
      <c r="H24" s="1693">
        <v>6708</v>
      </c>
    </row>
    <row r="25" spans="1:8" s="286" customFormat="1" ht="12.75" customHeight="1" thickBot="1">
      <c r="A25" s="1665"/>
      <c r="B25" s="2139" t="s">
        <v>652</v>
      </c>
      <c r="C25" s="2139"/>
      <c r="D25" s="1087" t="s">
        <v>369</v>
      </c>
      <c r="E25" s="1373">
        <v>246</v>
      </c>
      <c r="F25" s="640">
        <v>1016</v>
      </c>
      <c r="G25" s="640">
        <v>6800</v>
      </c>
      <c r="H25" s="1691">
        <v>7816</v>
      </c>
    </row>
    <row r="26" spans="1:8" s="286" customFormat="1" ht="12.75" customHeight="1" thickBot="1">
      <c r="A26" s="1665"/>
      <c r="B26" s="2139"/>
      <c r="C26" s="2139"/>
      <c r="D26" s="1089" t="s">
        <v>370</v>
      </c>
      <c r="E26" s="1372">
        <v>69</v>
      </c>
      <c r="F26" s="637">
        <v>528</v>
      </c>
      <c r="G26" s="637">
        <v>3194</v>
      </c>
      <c r="H26" s="1692">
        <v>3722</v>
      </c>
    </row>
    <row r="27" spans="1:8" s="286" customFormat="1" ht="12.75" customHeight="1" thickBot="1">
      <c r="A27" s="1665"/>
      <c r="B27" s="2139"/>
      <c r="C27" s="2139"/>
      <c r="D27" s="1090" t="s">
        <v>367</v>
      </c>
      <c r="E27" s="1351">
        <v>315</v>
      </c>
      <c r="F27" s="639">
        <v>1544</v>
      </c>
      <c r="G27" s="639">
        <v>9994</v>
      </c>
      <c r="H27" s="1693">
        <v>11538</v>
      </c>
    </row>
    <row r="28" spans="1:8" s="286" customFormat="1" ht="12.75" customHeight="1" thickBot="1">
      <c r="A28" s="1665"/>
      <c r="B28" s="2139" t="s">
        <v>653</v>
      </c>
      <c r="C28" s="2139"/>
      <c r="D28" s="1087" t="s">
        <v>369</v>
      </c>
      <c r="E28" s="1373">
        <v>8</v>
      </c>
      <c r="F28" s="640">
        <v>65</v>
      </c>
      <c r="G28" s="640">
        <v>541</v>
      </c>
      <c r="H28" s="1691">
        <v>606</v>
      </c>
    </row>
    <row r="29" spans="1:8" s="286" customFormat="1" ht="12.75" customHeight="1" thickBot="1">
      <c r="A29" s="1665"/>
      <c r="B29" s="2139"/>
      <c r="C29" s="2139"/>
      <c r="D29" s="1089" t="s">
        <v>370</v>
      </c>
      <c r="E29" s="1372">
        <v>1</v>
      </c>
      <c r="F29" s="637">
        <v>32</v>
      </c>
      <c r="G29" s="637">
        <v>181</v>
      </c>
      <c r="H29" s="1692">
        <v>213</v>
      </c>
    </row>
    <row r="30" spans="1:8" s="286" customFormat="1" ht="12.75" customHeight="1" thickBot="1">
      <c r="A30" s="1665"/>
      <c r="B30" s="2139"/>
      <c r="C30" s="2139"/>
      <c r="D30" s="1090" t="s">
        <v>367</v>
      </c>
      <c r="E30" s="1351">
        <v>9</v>
      </c>
      <c r="F30" s="639">
        <v>97</v>
      </c>
      <c r="G30" s="639">
        <v>722</v>
      </c>
      <c r="H30" s="1693">
        <v>819</v>
      </c>
    </row>
    <row r="31" spans="1:8" s="286" customFormat="1" ht="12.75" customHeight="1" thickBot="1">
      <c r="A31" s="1665"/>
      <c r="B31" s="2138" t="s">
        <v>374</v>
      </c>
      <c r="C31" s="2138"/>
      <c r="D31" s="1087" t="s">
        <v>369</v>
      </c>
      <c r="E31" s="1373">
        <v>6</v>
      </c>
      <c r="F31" s="640">
        <v>12</v>
      </c>
      <c r="G31" s="640">
        <v>33</v>
      </c>
      <c r="H31" s="1691">
        <v>45</v>
      </c>
    </row>
    <row r="32" spans="1:8" s="286" customFormat="1" ht="12.75" customHeight="1" thickBot="1">
      <c r="A32" s="1665"/>
      <c r="B32" s="2138"/>
      <c r="C32" s="2138"/>
      <c r="D32" s="1089" t="s">
        <v>370</v>
      </c>
      <c r="E32" s="1372">
        <v>0</v>
      </c>
      <c r="F32" s="637">
        <v>3</v>
      </c>
      <c r="G32" s="637">
        <v>14</v>
      </c>
      <c r="H32" s="1692">
        <v>17</v>
      </c>
    </row>
    <row r="33" spans="1:8" s="286" customFormat="1" ht="12.75" customHeight="1" thickBot="1">
      <c r="A33" s="1665"/>
      <c r="B33" s="2138"/>
      <c r="C33" s="2138"/>
      <c r="D33" s="1090" t="s">
        <v>367</v>
      </c>
      <c r="E33" s="1351">
        <v>6</v>
      </c>
      <c r="F33" s="639">
        <v>15</v>
      </c>
      <c r="G33" s="639">
        <v>47</v>
      </c>
      <c r="H33" s="1693">
        <v>62</v>
      </c>
    </row>
    <row r="34" spans="1:8" s="286" customFormat="1" ht="12.75" customHeight="1" thickBot="1">
      <c r="A34" s="1665"/>
      <c r="B34" s="2138" t="s">
        <v>375</v>
      </c>
      <c r="C34" s="2138"/>
      <c r="D34" s="1087" t="s">
        <v>369</v>
      </c>
      <c r="E34" s="1373">
        <v>0</v>
      </c>
      <c r="F34" s="640">
        <v>1</v>
      </c>
      <c r="G34" s="640">
        <v>5</v>
      </c>
      <c r="H34" s="1691">
        <v>6</v>
      </c>
    </row>
    <row r="35" spans="1:8" s="286" customFormat="1" ht="12.75" customHeight="1" thickBot="1">
      <c r="A35" s="1665"/>
      <c r="B35" s="2138"/>
      <c r="C35" s="2138"/>
      <c r="D35" s="1089" t="s">
        <v>370</v>
      </c>
      <c r="E35" s="1372">
        <v>0</v>
      </c>
      <c r="F35" s="637">
        <v>0</v>
      </c>
      <c r="G35" s="637">
        <v>1</v>
      </c>
      <c r="H35" s="1692">
        <v>1</v>
      </c>
    </row>
    <row r="36" spans="1:8" s="286" customFormat="1" ht="12.75" customHeight="1" thickBot="1">
      <c r="A36" s="1665"/>
      <c r="B36" s="2138"/>
      <c r="C36" s="2138"/>
      <c r="D36" s="1090" t="s">
        <v>367</v>
      </c>
      <c r="E36" s="1351">
        <v>0</v>
      </c>
      <c r="F36" s="639">
        <v>1</v>
      </c>
      <c r="G36" s="639">
        <v>6</v>
      </c>
      <c r="H36" s="1693">
        <v>7</v>
      </c>
    </row>
    <row r="37" spans="1:8" s="286" customFormat="1" ht="12.75" customHeight="1" thickBot="1">
      <c r="A37" s="1665"/>
      <c r="B37" s="2139" t="s">
        <v>376</v>
      </c>
      <c r="C37" s="2139"/>
      <c r="D37" s="1087" t="s">
        <v>369</v>
      </c>
      <c r="E37" s="1373">
        <v>0</v>
      </c>
      <c r="F37" s="640">
        <v>5</v>
      </c>
      <c r="G37" s="640">
        <v>69</v>
      </c>
      <c r="H37" s="1691">
        <v>74</v>
      </c>
    </row>
    <row r="38" spans="1:8" s="286" customFormat="1" ht="12.75" customHeight="1" thickBot="1">
      <c r="A38" s="1665"/>
      <c r="B38" s="2139"/>
      <c r="C38" s="2139"/>
      <c r="D38" s="1089" t="s">
        <v>370</v>
      </c>
      <c r="E38" s="1372">
        <v>1</v>
      </c>
      <c r="F38" s="637">
        <v>5</v>
      </c>
      <c r="G38" s="637">
        <v>251</v>
      </c>
      <c r="H38" s="1692">
        <v>256</v>
      </c>
    </row>
    <row r="39" spans="1:8" s="286" customFormat="1" ht="12.75" customHeight="1" thickBot="1">
      <c r="A39" s="1665"/>
      <c r="B39" s="2139"/>
      <c r="C39" s="2139"/>
      <c r="D39" s="1090" t="s">
        <v>367</v>
      </c>
      <c r="E39" s="1351">
        <v>1</v>
      </c>
      <c r="F39" s="639">
        <v>10</v>
      </c>
      <c r="G39" s="639">
        <v>320</v>
      </c>
      <c r="H39" s="1693">
        <v>330</v>
      </c>
    </row>
    <row r="40" spans="1:8" s="286" customFormat="1" ht="12.75" customHeight="1" thickBot="1">
      <c r="A40" s="1665"/>
      <c r="B40" s="2139" t="s">
        <v>377</v>
      </c>
      <c r="C40" s="2139"/>
      <c r="D40" s="1087" t="s">
        <v>369</v>
      </c>
      <c r="E40" s="1373">
        <v>0</v>
      </c>
      <c r="F40" s="640">
        <v>1</v>
      </c>
      <c r="G40" s="640">
        <v>4</v>
      </c>
      <c r="H40" s="1691">
        <v>5</v>
      </c>
    </row>
    <row r="41" spans="1:8" s="286" customFormat="1" ht="12.75" customHeight="1" thickBot="1">
      <c r="A41" s="1665"/>
      <c r="B41" s="2139"/>
      <c r="C41" s="2139"/>
      <c r="D41" s="1089" t="s">
        <v>370</v>
      </c>
      <c r="E41" s="1372">
        <v>0</v>
      </c>
      <c r="F41" s="637">
        <v>0</v>
      </c>
      <c r="G41" s="637">
        <v>12</v>
      </c>
      <c r="H41" s="1692">
        <v>12</v>
      </c>
    </row>
    <row r="42" spans="1:8" s="286" customFormat="1" ht="12.75" customHeight="1" thickBot="1">
      <c r="A42" s="1665"/>
      <c r="B42" s="2139"/>
      <c r="C42" s="2139"/>
      <c r="D42" s="1090" t="s">
        <v>367</v>
      </c>
      <c r="E42" s="1351">
        <v>0</v>
      </c>
      <c r="F42" s="639">
        <v>1</v>
      </c>
      <c r="G42" s="639">
        <v>16</v>
      </c>
      <c r="H42" s="1693">
        <v>17</v>
      </c>
    </row>
    <row r="43" spans="1:8" s="286" customFormat="1" ht="12.75" customHeight="1" thickBot="1">
      <c r="A43" s="1665"/>
      <c r="B43" s="2139" t="s">
        <v>378</v>
      </c>
      <c r="C43" s="2139"/>
      <c r="D43" s="1087" t="s">
        <v>369</v>
      </c>
      <c r="E43" s="1373">
        <v>6</v>
      </c>
      <c r="F43" s="640">
        <v>3</v>
      </c>
      <c r="G43" s="640">
        <v>2</v>
      </c>
      <c r="H43" s="1691">
        <v>5</v>
      </c>
    </row>
    <row r="44" spans="1:8" s="286" customFormat="1" ht="12.75" customHeight="1" thickBot="1">
      <c r="A44" s="1665"/>
      <c r="B44" s="2139"/>
      <c r="C44" s="2139"/>
      <c r="D44" s="1089" t="s">
        <v>370</v>
      </c>
      <c r="E44" s="1372">
        <v>0</v>
      </c>
      <c r="F44" s="637">
        <v>2</v>
      </c>
      <c r="G44" s="637">
        <v>0</v>
      </c>
      <c r="H44" s="1692">
        <v>2</v>
      </c>
    </row>
    <row r="45" spans="1:8" s="286" customFormat="1" ht="12.75" customHeight="1" thickBot="1">
      <c r="A45" s="1665"/>
      <c r="B45" s="2139"/>
      <c r="C45" s="2139"/>
      <c r="D45" s="1090" t="s">
        <v>367</v>
      </c>
      <c r="E45" s="1351">
        <v>6</v>
      </c>
      <c r="F45" s="639">
        <v>5</v>
      </c>
      <c r="G45" s="639">
        <v>2</v>
      </c>
      <c r="H45" s="1693">
        <v>7</v>
      </c>
    </row>
    <row r="46" spans="1:8" s="286" customFormat="1" ht="12.75" customHeight="1" thickBot="1">
      <c r="A46" s="1665"/>
      <c r="B46" s="2139" t="s">
        <v>379</v>
      </c>
      <c r="C46" s="2139"/>
      <c r="D46" s="1087" t="s">
        <v>369</v>
      </c>
      <c r="E46" s="1373">
        <v>2</v>
      </c>
      <c r="F46" s="640">
        <v>26</v>
      </c>
      <c r="G46" s="640">
        <v>115</v>
      </c>
      <c r="H46" s="1691">
        <v>141</v>
      </c>
    </row>
    <row r="47" spans="1:8" s="286" customFormat="1" ht="12.75" customHeight="1" thickBot="1">
      <c r="A47" s="1665"/>
      <c r="B47" s="2139"/>
      <c r="C47" s="2139"/>
      <c r="D47" s="1089" t="s">
        <v>370</v>
      </c>
      <c r="E47" s="1372">
        <v>2</v>
      </c>
      <c r="F47" s="637">
        <v>13</v>
      </c>
      <c r="G47" s="637">
        <v>40</v>
      </c>
      <c r="H47" s="1692">
        <v>53</v>
      </c>
    </row>
    <row r="48" spans="1:8" s="286" customFormat="1" ht="12.75" customHeight="1" thickBot="1">
      <c r="A48" s="1665"/>
      <c r="B48" s="2139"/>
      <c r="C48" s="2139"/>
      <c r="D48" s="1090" t="s">
        <v>367</v>
      </c>
      <c r="E48" s="1351">
        <v>4</v>
      </c>
      <c r="F48" s="639">
        <v>39</v>
      </c>
      <c r="G48" s="639">
        <v>155</v>
      </c>
      <c r="H48" s="1693">
        <v>194</v>
      </c>
    </row>
    <row r="49" spans="1:8" s="286" customFormat="1" ht="12.75" customHeight="1" thickBot="1">
      <c r="A49" s="1665"/>
      <c r="B49" s="2139" t="s">
        <v>58</v>
      </c>
      <c r="C49" s="2139"/>
      <c r="D49" s="1087" t="s">
        <v>369</v>
      </c>
      <c r="E49" s="1373">
        <v>7</v>
      </c>
      <c r="F49" s="1584">
        <v>66</v>
      </c>
      <c r="G49" s="640">
        <v>155</v>
      </c>
      <c r="H49" s="1691">
        <v>221</v>
      </c>
    </row>
    <row r="50" spans="1:8" s="286" customFormat="1" ht="12.75" customHeight="1" thickBot="1">
      <c r="A50" s="1665"/>
      <c r="B50" s="2139"/>
      <c r="C50" s="2139"/>
      <c r="D50" s="1089" t="s">
        <v>370</v>
      </c>
      <c r="E50" s="1372">
        <v>1</v>
      </c>
      <c r="F50" s="1583">
        <v>14</v>
      </c>
      <c r="G50" s="637">
        <v>66</v>
      </c>
      <c r="H50" s="1692">
        <v>80</v>
      </c>
    </row>
    <row r="51" spans="1:8" s="286" customFormat="1" ht="12.75" customHeight="1">
      <c r="A51" s="1665"/>
      <c r="B51" s="2142"/>
      <c r="C51" s="2142"/>
      <c r="D51" s="1715" t="s">
        <v>367</v>
      </c>
      <c r="E51" s="728">
        <v>8</v>
      </c>
      <c r="F51" s="1716">
        <v>80</v>
      </c>
      <c r="G51" s="1716">
        <v>221</v>
      </c>
      <c r="H51" s="728">
        <v>301</v>
      </c>
    </row>
    <row r="52" spans="1:8" s="286" customFormat="1" ht="12.75" customHeight="1">
      <c r="A52" s="1665"/>
      <c r="B52" s="2143" t="s">
        <v>90</v>
      </c>
      <c r="C52" s="2144"/>
      <c r="D52" s="1092" t="s">
        <v>790</v>
      </c>
      <c r="E52" s="1516">
        <v>307</v>
      </c>
      <c r="F52" s="1503">
        <v>2227</v>
      </c>
      <c r="G52" s="1504">
        <v>5819</v>
      </c>
      <c r="H52" s="1513">
        <v>8046</v>
      </c>
    </row>
    <row r="53" spans="1:8" s="286" customFormat="1" ht="12.75" customHeight="1">
      <c r="A53" s="1665"/>
      <c r="B53" s="2145"/>
      <c r="C53" s="2146"/>
      <c r="D53" s="1093" t="s">
        <v>369</v>
      </c>
      <c r="E53" s="1514">
        <v>626</v>
      </c>
      <c r="F53" s="1507">
        <v>5095</v>
      </c>
      <c r="G53" s="1508">
        <v>19555</v>
      </c>
      <c r="H53" s="1687">
        <v>24650</v>
      </c>
    </row>
    <row r="54" spans="1:8" s="286" customFormat="1" ht="12.75" customHeight="1">
      <c r="A54" s="1665"/>
      <c r="B54" s="2145"/>
      <c r="C54" s="2146"/>
      <c r="D54" s="1093" t="s">
        <v>370</v>
      </c>
      <c r="E54" s="1514">
        <v>88</v>
      </c>
      <c r="F54" s="1507">
        <v>837</v>
      </c>
      <c r="G54" s="1508">
        <v>4639</v>
      </c>
      <c r="H54" s="1687">
        <v>5476</v>
      </c>
    </row>
    <row r="55" spans="1:8" s="286" customFormat="1" ht="12.75" customHeight="1">
      <c r="A55" s="1665"/>
      <c r="B55" s="2147"/>
      <c r="C55" s="2148"/>
      <c r="D55" s="1094" t="s">
        <v>367</v>
      </c>
      <c r="E55" s="1515">
        <v>1021</v>
      </c>
      <c r="F55" s="1510">
        <v>8159</v>
      </c>
      <c r="G55" s="1511">
        <v>30013</v>
      </c>
      <c r="H55" s="1688">
        <v>38172</v>
      </c>
    </row>
    <row r="56" spans="1:8" s="83" customFormat="1" ht="20.100000000000001" customHeight="1">
      <c r="B56" s="105" t="s">
        <v>92</v>
      </c>
      <c r="C56" s="175"/>
      <c r="D56" s="1091"/>
      <c r="E56" s="729"/>
      <c r="F56" s="721"/>
      <c r="G56" s="721"/>
      <c r="H56" s="730"/>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H57"/>
  <sheetViews>
    <sheetView showGridLines="0" zoomScaleNormal="100" workbookViewId="0">
      <pane ySplit="5" topLeftCell="A41" activePane="bottomLeft" state="frozen"/>
      <selection activeCell="Q15" sqref="Q15"/>
      <selection pane="bottomLeft" activeCell="E55" sqref="E55"/>
    </sheetView>
  </sheetViews>
  <sheetFormatPr baseColWidth="10" defaultColWidth="10.7109375" defaultRowHeight="12.75"/>
  <cols>
    <col min="1" max="1" width="1.7109375" style="1" customWidth="1"/>
    <col min="2" max="2" width="11.42578125" style="123" customWidth="1"/>
    <col min="3" max="3" width="21.42578125" style="123" customWidth="1"/>
    <col min="4" max="4" width="11.7109375" customWidth="1"/>
    <col min="5" max="5" width="11.7109375" style="731" customWidth="1"/>
    <col min="6" max="6" width="11.7109375" style="231" customWidth="1"/>
    <col min="7" max="7" width="11.7109375" style="722" customWidth="1"/>
    <col min="8" max="8" width="11.7109375" style="731" customWidth="1"/>
  </cols>
  <sheetData>
    <row r="1" spans="1:8" ht="20.100000000000001" customHeight="1">
      <c r="B1" s="343" t="s">
        <v>364</v>
      </c>
      <c r="C1" s="343"/>
      <c r="D1" s="343"/>
      <c r="E1" s="723"/>
      <c r="F1" s="344"/>
      <c r="G1" s="717"/>
      <c r="H1" s="723"/>
    </row>
    <row r="2" spans="1:8" ht="20.100000000000001" customHeight="1">
      <c r="B2" s="343" t="s">
        <v>828</v>
      </c>
      <c r="C2" s="345"/>
      <c r="D2" s="196"/>
      <c r="E2" s="723"/>
      <c r="F2" s="344"/>
      <c r="G2" s="717"/>
      <c r="H2" s="723"/>
    </row>
    <row r="3" spans="1:8" ht="20.100000000000001" customHeight="1">
      <c r="B3" s="709" t="s">
        <v>996</v>
      </c>
      <c r="C3" s="346"/>
      <c r="D3" s="196"/>
      <c r="E3" s="723"/>
      <c r="F3" s="344"/>
      <c r="G3" s="717"/>
      <c r="H3" s="723"/>
    </row>
    <row r="4" spans="1:8" ht="20.100000000000001" customHeight="1" thickBot="1">
      <c r="B4" s="112" t="s">
        <v>44</v>
      </c>
      <c r="C4" s="347"/>
      <c r="D4" s="347"/>
      <c r="E4" s="723"/>
      <c r="F4" s="344"/>
      <c r="G4" s="717"/>
      <c r="H4" s="723"/>
    </row>
    <row r="5" spans="1:8" ht="50.1" customHeight="1" thickTop="1" thickBot="1">
      <c r="B5" s="2140"/>
      <c r="C5" s="2140"/>
      <c r="D5" s="338"/>
      <c r="E5" s="1371" t="s">
        <v>81</v>
      </c>
      <c r="F5" s="742" t="s">
        <v>82</v>
      </c>
      <c r="G5" s="743" t="s">
        <v>83</v>
      </c>
      <c r="H5" s="1689" t="s">
        <v>365</v>
      </c>
    </row>
    <row r="6" spans="1:8" ht="5.0999999999999996" customHeight="1" thickTop="1" thickBot="1">
      <c r="B6" s="2140"/>
      <c r="C6" s="2140"/>
      <c r="D6" s="367"/>
      <c r="E6" s="1587"/>
      <c r="F6" s="1419"/>
      <c r="G6" s="1419"/>
      <c r="H6" s="1690"/>
    </row>
    <row r="7" spans="1:8" s="286" customFormat="1" ht="12.75" customHeight="1" thickBot="1">
      <c r="A7" s="1665"/>
      <c r="B7" s="2138" t="s">
        <v>790</v>
      </c>
      <c r="C7" s="2138"/>
      <c r="D7" s="799" t="s">
        <v>798</v>
      </c>
      <c r="E7" s="1373">
        <f>E9-E8</f>
        <v>92</v>
      </c>
      <c r="F7" s="1200">
        <f t="shared" ref="F7:H7" si="0">F9-F8</f>
        <v>225</v>
      </c>
      <c r="G7" s="1200">
        <f t="shared" si="0"/>
        <v>172</v>
      </c>
      <c r="H7" s="1373">
        <f t="shared" si="0"/>
        <v>397</v>
      </c>
    </row>
    <row r="8" spans="1:8" s="286" customFormat="1" ht="12.75" customHeight="1" thickBot="1">
      <c r="A8" s="1665"/>
      <c r="B8" s="2138"/>
      <c r="C8" s="2138"/>
      <c r="D8" s="800" t="s">
        <v>366</v>
      </c>
      <c r="E8" s="1372">
        <v>1</v>
      </c>
      <c r="F8" s="637">
        <v>2</v>
      </c>
      <c r="G8" s="637">
        <v>5</v>
      </c>
      <c r="H8" s="1692">
        <v>7</v>
      </c>
    </row>
    <row r="9" spans="1:8" s="286" customFormat="1" ht="12.75" customHeight="1" thickBot="1">
      <c r="A9" s="1665"/>
      <c r="B9" s="2138"/>
      <c r="C9" s="2138"/>
      <c r="D9" s="1083" t="s">
        <v>367</v>
      </c>
      <c r="E9" s="1351">
        <v>93</v>
      </c>
      <c r="F9" s="639">
        <v>227</v>
      </c>
      <c r="G9" s="639">
        <v>177</v>
      </c>
      <c r="H9" s="1693">
        <v>404</v>
      </c>
    </row>
    <row r="10" spans="1:8" s="286" customFormat="1" ht="12.75" customHeight="1" thickBot="1">
      <c r="A10" s="1665"/>
      <c r="B10" s="2149" t="s">
        <v>383</v>
      </c>
      <c r="C10" s="2149"/>
      <c r="D10" s="799" t="s">
        <v>369</v>
      </c>
      <c r="E10" s="1373">
        <v>10</v>
      </c>
      <c r="F10" s="640">
        <v>30</v>
      </c>
      <c r="G10" s="640">
        <v>34</v>
      </c>
      <c r="H10" s="1691">
        <v>64</v>
      </c>
    </row>
    <row r="11" spans="1:8" s="286" customFormat="1" ht="12.75" customHeight="1" thickBot="1">
      <c r="A11" s="1665"/>
      <c r="B11" s="2149"/>
      <c r="C11" s="2149"/>
      <c r="D11" s="800" t="s">
        <v>370</v>
      </c>
      <c r="E11" s="1372">
        <v>1</v>
      </c>
      <c r="F11" s="370">
        <v>0</v>
      </c>
      <c r="G11" s="637">
        <v>0</v>
      </c>
      <c r="H11" s="1692">
        <v>0</v>
      </c>
    </row>
    <row r="12" spans="1:8" s="286" customFormat="1" ht="12.75" customHeight="1" thickBot="1">
      <c r="A12" s="1665"/>
      <c r="B12" s="2149"/>
      <c r="C12" s="2149"/>
      <c r="D12" s="1083" t="s">
        <v>367</v>
      </c>
      <c r="E12" s="1351">
        <v>11</v>
      </c>
      <c r="F12" s="372">
        <v>30</v>
      </c>
      <c r="G12" s="639">
        <v>34</v>
      </c>
      <c r="H12" s="1693">
        <v>64</v>
      </c>
    </row>
    <row r="13" spans="1:8" s="286" customFormat="1" ht="12.75" customHeight="1" thickBot="1">
      <c r="A13" s="1665"/>
      <c r="B13" s="2138" t="s">
        <v>384</v>
      </c>
      <c r="C13" s="2138"/>
      <c r="D13" s="799" t="s">
        <v>369</v>
      </c>
      <c r="E13" s="1373">
        <v>107</v>
      </c>
      <c r="F13" s="641">
        <v>446</v>
      </c>
      <c r="G13" s="641">
        <v>269</v>
      </c>
      <c r="H13" s="1691">
        <v>715</v>
      </c>
    </row>
    <row r="14" spans="1:8" s="286" customFormat="1" ht="12.75" customHeight="1" thickBot="1">
      <c r="A14" s="1665"/>
      <c r="B14" s="2138"/>
      <c r="C14" s="2138"/>
      <c r="D14" s="800" t="s">
        <v>370</v>
      </c>
      <c r="E14" s="1372">
        <v>0</v>
      </c>
      <c r="F14" s="637">
        <v>1</v>
      </c>
      <c r="G14" s="637">
        <v>0</v>
      </c>
      <c r="H14" s="1692">
        <v>1</v>
      </c>
    </row>
    <row r="15" spans="1:8" s="286" customFormat="1" ht="12.75" customHeight="1" thickBot="1">
      <c r="A15" s="1665"/>
      <c r="B15" s="2138"/>
      <c r="C15" s="2138"/>
      <c r="D15" s="1083" t="s">
        <v>367</v>
      </c>
      <c r="E15" s="1351">
        <v>107</v>
      </c>
      <c r="F15" s="639">
        <v>447</v>
      </c>
      <c r="G15" s="639">
        <v>269</v>
      </c>
      <c r="H15" s="1693">
        <v>716</v>
      </c>
    </row>
    <row r="16" spans="1:8" s="286" customFormat="1" ht="12.75" customHeight="1" thickBot="1">
      <c r="A16" s="1665"/>
      <c r="B16" s="2138" t="s">
        <v>371</v>
      </c>
      <c r="C16" s="2138"/>
      <c r="D16" s="799" t="s">
        <v>369</v>
      </c>
      <c r="E16" s="1373">
        <v>17</v>
      </c>
      <c r="F16" s="641">
        <v>46</v>
      </c>
      <c r="G16" s="641">
        <v>24</v>
      </c>
      <c r="H16" s="1691">
        <v>70</v>
      </c>
    </row>
    <row r="17" spans="1:8" s="286" customFormat="1" ht="12.75" customHeight="1" thickBot="1">
      <c r="A17" s="1665"/>
      <c r="B17" s="2138"/>
      <c r="C17" s="2138"/>
      <c r="D17" s="800" t="s">
        <v>370</v>
      </c>
      <c r="E17" s="1372">
        <v>0</v>
      </c>
      <c r="F17" s="637">
        <v>0</v>
      </c>
      <c r="G17" s="637">
        <v>0</v>
      </c>
      <c r="H17" s="1692">
        <v>0</v>
      </c>
    </row>
    <row r="18" spans="1:8" s="286" customFormat="1" ht="12.75" customHeight="1" thickBot="1">
      <c r="A18" s="1665"/>
      <c r="B18" s="2138"/>
      <c r="C18" s="2138"/>
      <c r="D18" s="1083" t="s">
        <v>367</v>
      </c>
      <c r="E18" s="1351">
        <v>17</v>
      </c>
      <c r="F18" s="639">
        <v>46</v>
      </c>
      <c r="G18" s="639">
        <v>24</v>
      </c>
      <c r="H18" s="1693">
        <v>70</v>
      </c>
    </row>
    <row r="19" spans="1:8" s="286" customFormat="1" ht="12.75" customHeight="1" thickBot="1">
      <c r="A19" s="1665"/>
      <c r="B19" s="2138" t="s">
        <v>372</v>
      </c>
      <c r="C19" s="2138"/>
      <c r="D19" s="799" t="s">
        <v>369</v>
      </c>
      <c r="E19" s="1373">
        <v>52</v>
      </c>
      <c r="F19" s="641">
        <v>497</v>
      </c>
      <c r="G19" s="641">
        <v>317</v>
      </c>
      <c r="H19" s="1691">
        <v>814</v>
      </c>
    </row>
    <row r="20" spans="1:8" s="286" customFormat="1" ht="12.75" customHeight="1" thickBot="1">
      <c r="A20" s="1665"/>
      <c r="B20" s="2138"/>
      <c r="C20" s="2138"/>
      <c r="D20" s="800" t="s">
        <v>370</v>
      </c>
      <c r="E20" s="1372">
        <v>2</v>
      </c>
      <c r="F20" s="637">
        <v>46</v>
      </c>
      <c r="G20" s="637">
        <v>44</v>
      </c>
      <c r="H20" s="1692">
        <v>90</v>
      </c>
    </row>
    <row r="21" spans="1:8" s="286" customFormat="1" ht="12.75" customHeight="1" thickBot="1">
      <c r="A21" s="1665"/>
      <c r="B21" s="2138"/>
      <c r="C21" s="2138"/>
      <c r="D21" s="1083" t="s">
        <v>367</v>
      </c>
      <c r="E21" s="1351">
        <v>54</v>
      </c>
      <c r="F21" s="639">
        <v>543</v>
      </c>
      <c r="G21" s="639">
        <v>361</v>
      </c>
      <c r="H21" s="1693">
        <v>904</v>
      </c>
    </row>
    <row r="22" spans="1:8" s="286" customFormat="1" ht="12.75" customHeight="1" thickBot="1">
      <c r="A22" s="1665"/>
      <c r="B22" s="2149" t="s">
        <v>373</v>
      </c>
      <c r="C22" s="2149"/>
      <c r="D22" s="799" t="s">
        <v>369</v>
      </c>
      <c r="E22" s="1373">
        <v>349</v>
      </c>
      <c r="F22" s="640">
        <v>1821</v>
      </c>
      <c r="G22" s="640">
        <v>1110</v>
      </c>
      <c r="H22" s="1691">
        <v>2931</v>
      </c>
    </row>
    <row r="23" spans="1:8" s="286" customFormat="1" ht="12.75" customHeight="1" thickBot="1">
      <c r="A23" s="1665"/>
      <c r="B23" s="2149"/>
      <c r="C23" s="2149"/>
      <c r="D23" s="800" t="s">
        <v>370</v>
      </c>
      <c r="E23" s="1372">
        <v>22</v>
      </c>
      <c r="F23" s="637">
        <v>161</v>
      </c>
      <c r="G23" s="637">
        <v>154</v>
      </c>
      <c r="H23" s="1692">
        <v>315</v>
      </c>
    </row>
    <row r="24" spans="1:8" s="286" customFormat="1" ht="12.75" customHeight="1" thickBot="1">
      <c r="A24" s="1665"/>
      <c r="B24" s="2149"/>
      <c r="C24" s="2149"/>
      <c r="D24" s="1083" t="s">
        <v>367</v>
      </c>
      <c r="E24" s="1351">
        <v>371</v>
      </c>
      <c r="F24" s="639">
        <v>1982</v>
      </c>
      <c r="G24" s="639">
        <v>1264</v>
      </c>
      <c r="H24" s="1693">
        <v>3246</v>
      </c>
    </row>
    <row r="25" spans="1:8" s="286" customFormat="1" ht="12.75" customHeight="1" thickBot="1">
      <c r="A25" s="1665"/>
      <c r="B25" s="2151" t="s">
        <v>652</v>
      </c>
      <c r="C25" s="2151"/>
      <c r="D25" s="799" t="s">
        <v>369</v>
      </c>
      <c r="E25" s="1373">
        <v>811</v>
      </c>
      <c r="F25" s="640">
        <v>3336</v>
      </c>
      <c r="G25" s="640">
        <v>4998</v>
      </c>
      <c r="H25" s="1691">
        <v>8334</v>
      </c>
    </row>
    <row r="26" spans="1:8" s="286" customFormat="1" ht="12.75" customHeight="1" thickBot="1">
      <c r="A26" s="1665"/>
      <c r="B26" s="2151"/>
      <c r="C26" s="2151"/>
      <c r="D26" s="800" t="s">
        <v>370</v>
      </c>
      <c r="E26" s="1372">
        <v>246</v>
      </c>
      <c r="F26" s="637">
        <v>1541</v>
      </c>
      <c r="G26" s="637">
        <v>2602</v>
      </c>
      <c r="H26" s="1692">
        <v>4143</v>
      </c>
    </row>
    <row r="27" spans="1:8" s="286" customFormat="1" ht="12.75" customHeight="1" thickBot="1">
      <c r="A27" s="1665"/>
      <c r="B27" s="2151"/>
      <c r="C27" s="2151"/>
      <c r="D27" s="1083" t="s">
        <v>367</v>
      </c>
      <c r="E27" s="1351">
        <v>1057</v>
      </c>
      <c r="F27" s="639">
        <v>4877</v>
      </c>
      <c r="G27" s="639">
        <v>7600</v>
      </c>
      <c r="H27" s="1693">
        <v>12477</v>
      </c>
    </row>
    <row r="28" spans="1:8" s="286" customFormat="1" ht="12.75" customHeight="1" thickBot="1">
      <c r="A28" s="1665"/>
      <c r="B28" s="2151" t="s">
        <v>653</v>
      </c>
      <c r="C28" s="2151"/>
      <c r="D28" s="799" t="s">
        <v>369</v>
      </c>
      <c r="E28" s="1373">
        <v>79</v>
      </c>
      <c r="F28" s="640">
        <v>231</v>
      </c>
      <c r="G28" s="640">
        <v>456</v>
      </c>
      <c r="H28" s="1691">
        <v>687</v>
      </c>
    </row>
    <row r="29" spans="1:8" s="286" customFormat="1" ht="12.75" customHeight="1" thickBot="1">
      <c r="A29" s="1665"/>
      <c r="B29" s="2151"/>
      <c r="C29" s="2151"/>
      <c r="D29" s="800" t="s">
        <v>370</v>
      </c>
      <c r="E29" s="1372">
        <v>14</v>
      </c>
      <c r="F29" s="637">
        <v>78</v>
      </c>
      <c r="G29" s="637">
        <v>156</v>
      </c>
      <c r="H29" s="1692">
        <v>234</v>
      </c>
    </row>
    <row r="30" spans="1:8" s="286" customFormat="1" ht="12.75" customHeight="1" thickBot="1">
      <c r="A30" s="1665"/>
      <c r="B30" s="2151"/>
      <c r="C30" s="2151"/>
      <c r="D30" s="1083" t="s">
        <v>367</v>
      </c>
      <c r="E30" s="1351">
        <v>93</v>
      </c>
      <c r="F30" s="639">
        <v>309</v>
      </c>
      <c r="G30" s="639">
        <v>612</v>
      </c>
      <c r="H30" s="1693">
        <v>921</v>
      </c>
    </row>
    <row r="31" spans="1:8" s="286" customFormat="1" ht="12.75" customHeight="1" thickBot="1">
      <c r="A31" s="1665"/>
      <c r="B31" s="2149" t="s">
        <v>374</v>
      </c>
      <c r="C31" s="2149"/>
      <c r="D31" s="799" t="s">
        <v>369</v>
      </c>
      <c r="E31" s="1373">
        <v>14</v>
      </c>
      <c r="F31" s="640">
        <v>40</v>
      </c>
      <c r="G31" s="640">
        <v>119</v>
      </c>
      <c r="H31" s="1691">
        <v>159</v>
      </c>
    </row>
    <row r="32" spans="1:8" s="286" customFormat="1" ht="12.75" customHeight="1" thickBot="1">
      <c r="A32" s="1665"/>
      <c r="B32" s="2149"/>
      <c r="C32" s="2149"/>
      <c r="D32" s="800" t="s">
        <v>370</v>
      </c>
      <c r="E32" s="1372">
        <v>2</v>
      </c>
      <c r="F32" s="637">
        <v>6</v>
      </c>
      <c r="G32" s="637">
        <v>8</v>
      </c>
      <c r="H32" s="1692">
        <v>14</v>
      </c>
    </row>
    <row r="33" spans="1:8" s="286" customFormat="1" ht="12.75" customHeight="1" thickBot="1">
      <c r="A33" s="1665"/>
      <c r="B33" s="2149"/>
      <c r="C33" s="2149"/>
      <c r="D33" s="1083" t="s">
        <v>367</v>
      </c>
      <c r="E33" s="1351">
        <v>16</v>
      </c>
      <c r="F33" s="639">
        <v>46</v>
      </c>
      <c r="G33" s="639">
        <v>127</v>
      </c>
      <c r="H33" s="1693">
        <v>173</v>
      </c>
    </row>
    <row r="34" spans="1:8" s="286" customFormat="1" ht="12.75" customHeight="1" thickBot="1">
      <c r="A34" s="1665"/>
      <c r="B34" s="2149" t="s">
        <v>375</v>
      </c>
      <c r="C34" s="2149"/>
      <c r="D34" s="799" t="s">
        <v>369</v>
      </c>
      <c r="E34" s="1373">
        <v>5</v>
      </c>
      <c r="F34" s="640">
        <v>17</v>
      </c>
      <c r="G34" s="640">
        <v>34</v>
      </c>
      <c r="H34" s="1691">
        <v>51</v>
      </c>
    </row>
    <row r="35" spans="1:8" s="286" customFormat="1" ht="12.75" customHeight="1" thickBot="1">
      <c r="A35" s="1665"/>
      <c r="B35" s="2149"/>
      <c r="C35" s="2149"/>
      <c r="D35" s="800" t="s">
        <v>370</v>
      </c>
      <c r="E35" s="1372">
        <v>1</v>
      </c>
      <c r="F35" s="637">
        <v>0</v>
      </c>
      <c r="G35" s="637">
        <v>0</v>
      </c>
      <c r="H35" s="1692">
        <v>0</v>
      </c>
    </row>
    <row r="36" spans="1:8" s="286" customFormat="1" ht="12.75" customHeight="1" thickBot="1">
      <c r="A36" s="1665"/>
      <c r="B36" s="2149"/>
      <c r="C36" s="2149"/>
      <c r="D36" s="1083" t="s">
        <v>367</v>
      </c>
      <c r="E36" s="1351">
        <v>6</v>
      </c>
      <c r="F36" s="639">
        <v>17</v>
      </c>
      <c r="G36" s="639">
        <v>34</v>
      </c>
      <c r="H36" s="1693">
        <v>51</v>
      </c>
    </row>
    <row r="37" spans="1:8" s="286" customFormat="1" ht="12.75" customHeight="1" thickBot="1">
      <c r="A37" s="1665"/>
      <c r="B37" s="2151" t="s">
        <v>376</v>
      </c>
      <c r="C37" s="2151"/>
      <c r="D37" s="799" t="s">
        <v>369</v>
      </c>
      <c r="E37" s="1373">
        <v>1</v>
      </c>
      <c r="F37" s="640">
        <v>2</v>
      </c>
      <c r="G37" s="640">
        <v>5</v>
      </c>
      <c r="H37" s="1691">
        <v>7</v>
      </c>
    </row>
    <row r="38" spans="1:8" s="286" customFormat="1" ht="12.75" customHeight="1" thickBot="1">
      <c r="A38" s="1665"/>
      <c r="B38" s="2151"/>
      <c r="C38" s="2151"/>
      <c r="D38" s="800" t="s">
        <v>370</v>
      </c>
      <c r="E38" s="1372">
        <v>2</v>
      </c>
      <c r="F38" s="637">
        <v>3</v>
      </c>
      <c r="G38" s="637">
        <v>51</v>
      </c>
      <c r="H38" s="1692">
        <v>54</v>
      </c>
    </row>
    <row r="39" spans="1:8" s="286" customFormat="1" ht="12.75" customHeight="1" thickBot="1">
      <c r="A39" s="1665"/>
      <c r="B39" s="2151"/>
      <c r="C39" s="2151"/>
      <c r="D39" s="1083" t="s">
        <v>367</v>
      </c>
      <c r="E39" s="1351">
        <v>3</v>
      </c>
      <c r="F39" s="639">
        <v>5</v>
      </c>
      <c r="G39" s="639">
        <v>56</v>
      </c>
      <c r="H39" s="1693">
        <v>61</v>
      </c>
    </row>
    <row r="40" spans="1:8" s="286" customFormat="1" ht="12.75" customHeight="1" thickBot="1">
      <c r="A40" s="1665"/>
      <c r="B40" s="2151" t="s">
        <v>377</v>
      </c>
      <c r="C40" s="2151"/>
      <c r="D40" s="799" t="s">
        <v>369</v>
      </c>
      <c r="E40" s="1373">
        <v>0</v>
      </c>
      <c r="F40" s="640">
        <v>6</v>
      </c>
      <c r="G40" s="640">
        <v>10</v>
      </c>
      <c r="H40" s="1691">
        <v>16</v>
      </c>
    </row>
    <row r="41" spans="1:8" s="286" customFormat="1" ht="12.75" customHeight="1" thickBot="1">
      <c r="A41" s="1665"/>
      <c r="B41" s="2151"/>
      <c r="C41" s="2151"/>
      <c r="D41" s="800" t="s">
        <v>370</v>
      </c>
      <c r="E41" s="1372">
        <v>0</v>
      </c>
      <c r="F41" s="637">
        <v>3</v>
      </c>
      <c r="G41" s="637">
        <v>41</v>
      </c>
      <c r="H41" s="1692">
        <v>44</v>
      </c>
    </row>
    <row r="42" spans="1:8" s="286" customFormat="1" ht="12.75" customHeight="1" thickBot="1">
      <c r="A42" s="1665"/>
      <c r="B42" s="2151"/>
      <c r="C42" s="2151"/>
      <c r="D42" s="1083" t="s">
        <v>367</v>
      </c>
      <c r="E42" s="1351">
        <v>0</v>
      </c>
      <c r="F42" s="639">
        <v>9</v>
      </c>
      <c r="G42" s="639">
        <v>51</v>
      </c>
      <c r="H42" s="1693">
        <v>60</v>
      </c>
    </row>
    <row r="43" spans="1:8" s="286" customFormat="1" ht="12.75" customHeight="1" thickBot="1">
      <c r="A43" s="1665"/>
      <c r="B43" s="2151" t="s">
        <v>378</v>
      </c>
      <c r="C43" s="2151"/>
      <c r="D43" s="799" t="s">
        <v>369</v>
      </c>
      <c r="E43" s="1373">
        <v>10</v>
      </c>
      <c r="F43" s="640">
        <v>28</v>
      </c>
      <c r="G43" s="640">
        <v>15</v>
      </c>
      <c r="H43" s="1691">
        <v>43</v>
      </c>
    </row>
    <row r="44" spans="1:8" s="286" customFormat="1" ht="12.75" customHeight="1" thickBot="1">
      <c r="A44" s="1665"/>
      <c r="B44" s="2151"/>
      <c r="C44" s="2151"/>
      <c r="D44" s="800" t="s">
        <v>370</v>
      </c>
      <c r="E44" s="1372">
        <v>2</v>
      </c>
      <c r="F44" s="637">
        <v>4</v>
      </c>
      <c r="G44" s="637">
        <v>3</v>
      </c>
      <c r="H44" s="1692">
        <v>7</v>
      </c>
    </row>
    <row r="45" spans="1:8" s="286" customFormat="1" ht="12.75" customHeight="1" thickBot="1">
      <c r="A45" s="1665"/>
      <c r="B45" s="2151"/>
      <c r="C45" s="2151"/>
      <c r="D45" s="1083" t="s">
        <v>367</v>
      </c>
      <c r="E45" s="1351">
        <v>12</v>
      </c>
      <c r="F45" s="639">
        <v>32</v>
      </c>
      <c r="G45" s="639">
        <v>18</v>
      </c>
      <c r="H45" s="1693">
        <v>50</v>
      </c>
    </row>
    <row r="46" spans="1:8" s="286" customFormat="1" ht="12.75" customHeight="1" thickBot="1">
      <c r="A46" s="1665"/>
      <c r="B46" s="2151" t="s">
        <v>379</v>
      </c>
      <c r="C46" s="2151"/>
      <c r="D46" s="799" t="s">
        <v>369</v>
      </c>
      <c r="E46" s="1373">
        <v>19</v>
      </c>
      <c r="F46" s="640">
        <v>31</v>
      </c>
      <c r="G46" s="640">
        <v>40</v>
      </c>
      <c r="H46" s="1691">
        <v>71</v>
      </c>
    </row>
    <row r="47" spans="1:8" s="286" customFormat="1" ht="12.75" customHeight="1" thickBot="1">
      <c r="A47" s="1665"/>
      <c r="B47" s="2151"/>
      <c r="C47" s="2151"/>
      <c r="D47" s="800" t="s">
        <v>370</v>
      </c>
      <c r="E47" s="1372">
        <v>0</v>
      </c>
      <c r="F47" s="637">
        <v>8</v>
      </c>
      <c r="G47" s="637">
        <v>18</v>
      </c>
      <c r="H47" s="1692">
        <v>26</v>
      </c>
    </row>
    <row r="48" spans="1:8" s="286" customFormat="1" ht="12.75" customHeight="1" thickBot="1">
      <c r="A48" s="1665"/>
      <c r="B48" s="2151"/>
      <c r="C48" s="2151"/>
      <c r="D48" s="1083" t="s">
        <v>367</v>
      </c>
      <c r="E48" s="1351">
        <v>19</v>
      </c>
      <c r="F48" s="639">
        <v>39</v>
      </c>
      <c r="G48" s="639">
        <v>58</v>
      </c>
      <c r="H48" s="1693">
        <v>97</v>
      </c>
    </row>
    <row r="49" spans="1:8" s="286" customFormat="1" ht="12.75" customHeight="1" thickBot="1">
      <c r="A49" s="1665"/>
      <c r="B49" s="2151" t="s">
        <v>58</v>
      </c>
      <c r="C49" s="2151"/>
      <c r="D49" s="799" t="s">
        <v>369</v>
      </c>
      <c r="E49" s="1373">
        <v>17</v>
      </c>
      <c r="F49" s="640">
        <v>66</v>
      </c>
      <c r="G49" s="640">
        <v>41</v>
      </c>
      <c r="H49" s="1691">
        <v>107</v>
      </c>
    </row>
    <row r="50" spans="1:8" s="286" customFormat="1" ht="12.75" customHeight="1" thickBot="1">
      <c r="A50" s="1665"/>
      <c r="B50" s="2151"/>
      <c r="C50" s="2151"/>
      <c r="D50" s="800" t="s">
        <v>370</v>
      </c>
      <c r="E50" s="1372">
        <v>1</v>
      </c>
      <c r="F50" s="637">
        <v>29</v>
      </c>
      <c r="G50" s="637">
        <v>30</v>
      </c>
      <c r="H50" s="1692">
        <v>59</v>
      </c>
    </row>
    <row r="51" spans="1:8" s="286" customFormat="1" ht="12.75" customHeight="1">
      <c r="A51" s="1665"/>
      <c r="B51" s="2152"/>
      <c r="C51" s="2152"/>
      <c r="D51" s="1084" t="s">
        <v>367</v>
      </c>
      <c r="E51" s="728">
        <v>18</v>
      </c>
      <c r="F51" s="1585">
        <v>95</v>
      </c>
      <c r="G51" s="1585">
        <v>71</v>
      </c>
      <c r="H51" s="1694">
        <v>166</v>
      </c>
    </row>
    <row r="52" spans="1:8" s="286" customFormat="1">
      <c r="A52" s="1665"/>
      <c r="B52" s="2153" t="s">
        <v>90</v>
      </c>
      <c r="C52" s="2160"/>
      <c r="D52" s="1501" t="s">
        <v>790</v>
      </c>
      <c r="E52" s="1516">
        <f>E9</f>
        <v>93</v>
      </c>
      <c r="F52" s="1503">
        <f>F9</f>
        <v>227</v>
      </c>
      <c r="G52" s="1504">
        <f>G9</f>
        <v>177</v>
      </c>
      <c r="H52" s="1513">
        <f>H9</f>
        <v>404</v>
      </c>
    </row>
    <row r="53" spans="1:8" s="286" customFormat="1">
      <c r="A53" s="1665"/>
      <c r="B53" s="2155"/>
      <c r="C53" s="2161"/>
      <c r="D53" s="1505" t="s">
        <v>369</v>
      </c>
      <c r="E53" s="1514">
        <f>E10+E13+E16+E19+E22+E25+E28++E31+E34+E37+E40+E43+E46+E49</f>
        <v>1491</v>
      </c>
      <c r="F53" s="1507">
        <f>F10+F13+F16+F19+F22+F25+F28++F31+F34+F37+F40+F43+F46+F49</f>
        <v>6597</v>
      </c>
      <c r="G53" s="1508">
        <f>G10+G13+G16+G19+G22+G25+G28++G31+G34+G37+G40+G43+G46+G49</f>
        <v>7472</v>
      </c>
      <c r="H53" s="1687">
        <f>H10+H13+H16+H19+H22+H25+H28++H31+H34+H37+H40+H43+H46+H49</f>
        <v>14069</v>
      </c>
    </row>
    <row r="54" spans="1:8" s="286" customFormat="1">
      <c r="A54" s="1665"/>
      <c r="B54" s="2155"/>
      <c r="C54" s="2161"/>
      <c r="D54" s="1505" t="s">
        <v>370</v>
      </c>
      <c r="E54" s="1514">
        <f>E11+E14+E17+E20+E23+E26+E29+E32+E35+E38+E41+E44+E47+E50</f>
        <v>293</v>
      </c>
      <c r="F54" s="1507">
        <f>F11+F14+F17+F20+F23+F26+F29+F32+F35+F38+F41+F44+F47+F50</f>
        <v>1880</v>
      </c>
      <c r="G54" s="1508">
        <f>G11+G14+G17+G20+G23+G26+G29+G32+G35+G38+G41+G44+G47+G50</f>
        <v>3107</v>
      </c>
      <c r="H54" s="1687">
        <f>H11+H14+H17+H20+H23+H26+H29+H32+H35+H38+H41+H44+H47+H50</f>
        <v>4987</v>
      </c>
    </row>
    <row r="55" spans="1:8" s="286" customFormat="1">
      <c r="A55" s="1665"/>
      <c r="B55" s="2157"/>
      <c r="C55" s="2162"/>
      <c r="D55" s="1509" t="s">
        <v>367</v>
      </c>
      <c r="E55" s="1515">
        <f>SUM(E52:E54)</f>
        <v>1877</v>
      </c>
      <c r="F55" s="1510">
        <f>SUM(F52:F54)</f>
        <v>8704</v>
      </c>
      <c r="G55" s="1511">
        <f>SUM(G52:G54)</f>
        <v>10756</v>
      </c>
      <c r="H55" s="1688">
        <f>SUM(H52:H54)</f>
        <v>19460</v>
      </c>
    </row>
    <row r="56" spans="1:8" s="83" customFormat="1" ht="20.100000000000001" customHeight="1">
      <c r="B56" s="105" t="s">
        <v>92</v>
      </c>
      <c r="C56" s="175"/>
      <c r="D56" s="729"/>
      <c r="E56" s="729"/>
      <c r="F56" s="147"/>
      <c r="G56" s="721"/>
      <c r="H56" s="730"/>
    </row>
    <row r="57" spans="1:8" ht="20.100000000000001" customHeight="1">
      <c r="D57" s="636"/>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scale="99" firstPageNumber="0" orientation="portrait" r:id="rId1"/>
  <headerFooter>
    <oddFooter>&amp;C&amp;F&amp;R&amp;A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H56"/>
  <sheetViews>
    <sheetView showGridLines="0" zoomScaleNormal="100" workbookViewId="0">
      <pane ySplit="5" topLeftCell="A39" activePane="bottomLeft" state="frozen"/>
      <selection activeCell="Q15" sqref="Q15"/>
      <selection pane="bottomLeft" activeCell="J49" sqref="J49"/>
    </sheetView>
  </sheetViews>
  <sheetFormatPr baseColWidth="10" defaultColWidth="9.140625" defaultRowHeight="12.75"/>
  <cols>
    <col min="1" max="1" width="1.7109375" style="1" customWidth="1"/>
    <col min="2" max="2" width="11.42578125" style="123" customWidth="1"/>
    <col min="3" max="3" width="21.42578125" style="123" customWidth="1"/>
    <col min="4" max="4" width="11.7109375" customWidth="1"/>
    <col min="5" max="5" width="11.7109375" style="731" customWidth="1"/>
    <col min="6" max="6" width="11.7109375" style="231" customWidth="1"/>
    <col min="7" max="7" width="11.7109375" style="722" customWidth="1"/>
    <col min="8" max="8" width="11.7109375" style="731" customWidth="1"/>
  </cols>
  <sheetData>
    <row r="1" spans="1:8" ht="20.100000000000001" customHeight="1">
      <c r="B1" s="343" t="s">
        <v>364</v>
      </c>
      <c r="C1" s="343"/>
      <c r="D1" s="343"/>
      <c r="E1" s="723"/>
      <c r="F1" s="344"/>
      <c r="G1" s="344"/>
      <c r="H1" s="723"/>
    </row>
    <row r="2" spans="1:8" ht="20.100000000000001" customHeight="1">
      <c r="B2" s="771" t="s">
        <v>627</v>
      </c>
      <c r="C2" s="366"/>
      <c r="D2" s="377"/>
      <c r="E2" s="723"/>
      <c r="F2" s="378"/>
      <c r="G2" s="378"/>
      <c r="H2" s="723"/>
    </row>
    <row r="3" spans="1:8" ht="20.100000000000001" customHeight="1">
      <c r="B3" s="709" t="s">
        <v>996</v>
      </c>
      <c r="C3" s="346"/>
      <c r="D3" s="196"/>
      <c r="E3" s="723"/>
      <c r="F3" s="344"/>
      <c r="G3" s="344"/>
      <c r="H3" s="723"/>
    </row>
    <row r="4" spans="1:8" ht="20.100000000000001" customHeight="1" thickBot="1">
      <c r="B4" s="112" t="s">
        <v>44</v>
      </c>
      <c r="C4" s="347"/>
      <c r="D4" s="347"/>
      <c r="E4" s="723"/>
      <c r="F4" s="344"/>
      <c r="G4" s="344"/>
      <c r="H4" s="723"/>
    </row>
    <row r="5" spans="1:8" ht="50.1" customHeight="1" thickTop="1" thickBot="1">
      <c r="B5" s="2140"/>
      <c r="C5" s="2140"/>
      <c r="D5" s="338"/>
      <c r="E5" s="1371" t="s">
        <v>81</v>
      </c>
      <c r="F5" s="742" t="s">
        <v>82</v>
      </c>
      <c r="G5" s="744" t="s">
        <v>83</v>
      </c>
      <c r="H5" s="1689" t="s">
        <v>84</v>
      </c>
    </row>
    <row r="6" spans="1:8" s="1" customFormat="1" ht="5.0999999999999996" customHeight="1" thickTop="1" thickBot="1">
      <c r="B6" s="2140"/>
      <c r="C6" s="2140"/>
      <c r="D6" s="367"/>
      <c r="E6" s="1587"/>
      <c r="F6" s="1419"/>
      <c r="G6" s="1419"/>
      <c r="H6" s="1690"/>
    </row>
    <row r="7" spans="1:8" s="286" customFormat="1" ht="12.75" customHeight="1" thickBot="1">
      <c r="A7" s="1665"/>
      <c r="B7" s="2138" t="s">
        <v>790</v>
      </c>
      <c r="C7" s="2138"/>
      <c r="D7" s="797" t="s">
        <v>798</v>
      </c>
      <c r="E7" s="1373">
        <f>E9-E8</f>
        <v>39</v>
      </c>
      <c r="F7" s="1373">
        <f t="shared" ref="F7:H7" si="0">F9-F8</f>
        <v>28</v>
      </c>
      <c r="G7" s="1373">
        <f t="shared" si="0"/>
        <v>22</v>
      </c>
      <c r="H7" s="1373">
        <f t="shared" si="0"/>
        <v>50</v>
      </c>
    </row>
    <row r="8" spans="1:8" s="286" customFormat="1" ht="12.75" customHeight="1" thickBot="1">
      <c r="A8" s="1665"/>
      <c r="B8" s="2138"/>
      <c r="C8" s="2138"/>
      <c r="D8" s="798" t="s">
        <v>366</v>
      </c>
      <c r="E8" s="1372">
        <v>0</v>
      </c>
      <c r="F8" s="1583">
        <v>0</v>
      </c>
      <c r="G8" s="637">
        <v>0</v>
      </c>
      <c r="H8" s="1692">
        <v>0</v>
      </c>
    </row>
    <row r="9" spans="1:8" s="286" customFormat="1" ht="12.75" customHeight="1" thickBot="1">
      <c r="A9" s="1665"/>
      <c r="B9" s="2138"/>
      <c r="C9" s="2138"/>
      <c r="D9" s="1083" t="s">
        <v>367</v>
      </c>
      <c r="E9" s="1351">
        <v>39</v>
      </c>
      <c r="F9" s="639">
        <v>28</v>
      </c>
      <c r="G9" s="639">
        <v>22</v>
      </c>
      <c r="H9" s="1693">
        <v>50</v>
      </c>
    </row>
    <row r="10" spans="1:8" s="286" customFormat="1" ht="12.75" customHeight="1" thickBot="1">
      <c r="A10" s="1665"/>
      <c r="B10" s="2149" t="s">
        <v>383</v>
      </c>
      <c r="C10" s="2149"/>
      <c r="D10" s="797" t="s">
        <v>369</v>
      </c>
      <c r="E10" s="1373">
        <v>0</v>
      </c>
      <c r="F10" s="1584">
        <v>0</v>
      </c>
      <c r="G10" s="640">
        <v>1</v>
      </c>
      <c r="H10" s="1691">
        <v>1</v>
      </c>
    </row>
    <row r="11" spans="1:8" s="286" customFormat="1" ht="12.75" customHeight="1" thickBot="1">
      <c r="A11" s="1665"/>
      <c r="B11" s="2149"/>
      <c r="C11" s="2149"/>
      <c r="D11" s="798" t="s">
        <v>370</v>
      </c>
      <c r="E11" s="1372">
        <v>0</v>
      </c>
      <c r="F11" s="1583">
        <v>0</v>
      </c>
      <c r="G11" s="637">
        <v>0</v>
      </c>
      <c r="H11" s="1692">
        <v>0</v>
      </c>
    </row>
    <row r="12" spans="1:8" s="286" customFormat="1" ht="12.75" customHeight="1" thickBot="1">
      <c r="A12" s="1665"/>
      <c r="B12" s="2149"/>
      <c r="C12" s="2149"/>
      <c r="D12" s="1083" t="s">
        <v>367</v>
      </c>
      <c r="E12" s="1351">
        <v>1</v>
      </c>
      <c r="F12" s="638">
        <v>0</v>
      </c>
      <c r="G12" s="639">
        <v>0</v>
      </c>
      <c r="H12" s="1693">
        <v>0</v>
      </c>
    </row>
    <row r="13" spans="1:8" s="286" customFormat="1" ht="12.75" customHeight="1">
      <c r="A13" s="1665"/>
      <c r="B13" s="2169" t="s">
        <v>384</v>
      </c>
      <c r="C13" s="2170"/>
      <c r="D13" s="797" t="s">
        <v>369</v>
      </c>
      <c r="E13" s="1373">
        <v>2</v>
      </c>
      <c r="F13" s="641">
        <v>1</v>
      </c>
      <c r="G13" s="641">
        <v>3</v>
      </c>
      <c r="H13" s="1691">
        <v>4</v>
      </c>
    </row>
    <row r="14" spans="1:8" s="286" customFormat="1" ht="12.75" customHeight="1">
      <c r="A14" s="1665"/>
      <c r="B14" s="2171"/>
      <c r="C14" s="2172"/>
      <c r="D14" s="798" t="s">
        <v>370</v>
      </c>
      <c r="E14" s="1372">
        <v>0</v>
      </c>
      <c r="F14" s="1583">
        <v>0</v>
      </c>
      <c r="G14" s="637">
        <v>0</v>
      </c>
      <c r="H14" s="1692">
        <v>0</v>
      </c>
    </row>
    <row r="15" spans="1:8" s="286" customFormat="1" ht="12.75" customHeight="1" thickBot="1">
      <c r="A15" s="1665"/>
      <c r="B15" s="2173"/>
      <c r="C15" s="2174"/>
      <c r="D15" s="1084" t="s">
        <v>367</v>
      </c>
      <c r="E15" s="728">
        <v>2</v>
      </c>
      <c r="F15" s="1585">
        <v>1</v>
      </c>
      <c r="G15" s="1586">
        <v>3</v>
      </c>
      <c r="H15" s="1694">
        <v>4</v>
      </c>
    </row>
    <row r="16" spans="1:8" s="286" customFormat="1" ht="12.75" customHeight="1" thickBot="1">
      <c r="A16" s="1665"/>
      <c r="B16" s="2149" t="s">
        <v>371</v>
      </c>
      <c r="C16" s="2149"/>
      <c r="D16" s="797" t="s">
        <v>369</v>
      </c>
      <c r="E16" s="1373">
        <v>0</v>
      </c>
      <c r="F16" s="1584">
        <v>0</v>
      </c>
      <c r="G16" s="640">
        <v>0</v>
      </c>
      <c r="H16" s="1691">
        <v>0</v>
      </c>
    </row>
    <row r="17" spans="1:8" s="286" customFormat="1" ht="12.75" customHeight="1" thickBot="1">
      <c r="A17" s="1665"/>
      <c r="B17" s="2149"/>
      <c r="C17" s="2149"/>
      <c r="D17" s="798" t="s">
        <v>370</v>
      </c>
      <c r="E17" s="1372">
        <v>0</v>
      </c>
      <c r="F17" s="1583">
        <v>0</v>
      </c>
      <c r="G17" s="637">
        <v>0</v>
      </c>
      <c r="H17" s="1692">
        <v>0</v>
      </c>
    </row>
    <row r="18" spans="1:8" s="286" customFormat="1" ht="12.75" customHeight="1" thickBot="1">
      <c r="A18" s="1665"/>
      <c r="B18" s="2149"/>
      <c r="C18" s="2149"/>
      <c r="D18" s="1083" t="s">
        <v>367</v>
      </c>
      <c r="E18" s="1351">
        <v>0</v>
      </c>
      <c r="F18" s="638">
        <v>0</v>
      </c>
      <c r="G18" s="639">
        <v>0</v>
      </c>
      <c r="H18" s="1693">
        <v>0</v>
      </c>
    </row>
    <row r="19" spans="1:8" s="286" customFormat="1" ht="12.75" customHeight="1">
      <c r="A19" s="1665"/>
      <c r="B19" s="2163" t="s">
        <v>372</v>
      </c>
      <c r="C19" s="2164"/>
      <c r="D19" s="797" t="s">
        <v>369</v>
      </c>
      <c r="E19" s="1373">
        <v>2</v>
      </c>
      <c r="F19" s="1584">
        <v>7</v>
      </c>
      <c r="G19" s="640">
        <v>8</v>
      </c>
      <c r="H19" s="1691">
        <v>15</v>
      </c>
    </row>
    <row r="20" spans="1:8" s="286" customFormat="1" ht="12.75" customHeight="1">
      <c r="A20" s="1665"/>
      <c r="B20" s="2165"/>
      <c r="C20" s="2166"/>
      <c r="D20" s="798" t="s">
        <v>370</v>
      </c>
      <c r="E20" s="1372">
        <v>0</v>
      </c>
      <c r="F20" s="1583">
        <v>0</v>
      </c>
      <c r="G20" s="637">
        <v>1</v>
      </c>
      <c r="H20" s="1692">
        <v>1</v>
      </c>
    </row>
    <row r="21" spans="1:8" s="286" customFormat="1" ht="12.75" customHeight="1" thickBot="1">
      <c r="A21" s="1665"/>
      <c r="B21" s="2167"/>
      <c r="C21" s="2168"/>
      <c r="D21" s="1083" t="s">
        <v>367</v>
      </c>
      <c r="E21" s="1351">
        <v>2</v>
      </c>
      <c r="F21" s="638">
        <v>7</v>
      </c>
      <c r="G21" s="639">
        <v>9</v>
      </c>
      <c r="H21" s="1693">
        <v>16</v>
      </c>
    </row>
    <row r="22" spans="1:8" s="286" customFormat="1" ht="12.75" customHeight="1" thickBot="1">
      <c r="A22" s="1665"/>
      <c r="B22" s="2149" t="s">
        <v>373</v>
      </c>
      <c r="C22" s="2149"/>
      <c r="D22" s="797" t="s">
        <v>369</v>
      </c>
      <c r="E22" s="1373">
        <v>38</v>
      </c>
      <c r="F22" s="1584">
        <v>240</v>
      </c>
      <c r="G22" s="640">
        <v>1079</v>
      </c>
      <c r="H22" s="1691">
        <v>1319</v>
      </c>
    </row>
    <row r="23" spans="1:8" s="286" customFormat="1" ht="12.75" customHeight="1" thickBot="1">
      <c r="A23" s="1665"/>
      <c r="B23" s="2149"/>
      <c r="C23" s="2149"/>
      <c r="D23" s="798" t="s">
        <v>370</v>
      </c>
      <c r="E23" s="1372">
        <v>4</v>
      </c>
      <c r="F23" s="1583">
        <v>22</v>
      </c>
      <c r="G23" s="637">
        <v>78</v>
      </c>
      <c r="H23" s="1692">
        <v>100</v>
      </c>
    </row>
    <row r="24" spans="1:8" s="286" customFormat="1" ht="12.75" customHeight="1" thickBot="1">
      <c r="A24" s="1665"/>
      <c r="B24" s="2149"/>
      <c r="C24" s="2149"/>
      <c r="D24" s="1083" t="s">
        <v>367</v>
      </c>
      <c r="E24" s="1351">
        <v>42</v>
      </c>
      <c r="F24" s="638">
        <v>262</v>
      </c>
      <c r="G24" s="639">
        <v>1157</v>
      </c>
      <c r="H24" s="1693">
        <v>1419</v>
      </c>
    </row>
    <row r="25" spans="1:8" s="286" customFormat="1" ht="12.75" customHeight="1" thickBot="1">
      <c r="A25" s="1665"/>
      <c r="B25" s="2151" t="s">
        <v>652</v>
      </c>
      <c r="C25" s="2151"/>
      <c r="D25" s="797" t="s">
        <v>369</v>
      </c>
      <c r="E25" s="1373">
        <v>92</v>
      </c>
      <c r="F25" s="1584">
        <v>405</v>
      </c>
      <c r="G25" s="640">
        <v>2670</v>
      </c>
      <c r="H25" s="1691">
        <v>3075</v>
      </c>
    </row>
    <row r="26" spans="1:8" s="286" customFormat="1" ht="12.75" customHeight="1" thickBot="1">
      <c r="A26" s="1665"/>
      <c r="B26" s="2151"/>
      <c r="C26" s="2151"/>
      <c r="D26" s="798" t="s">
        <v>370</v>
      </c>
      <c r="E26" s="1372">
        <v>48</v>
      </c>
      <c r="F26" s="1583">
        <v>343</v>
      </c>
      <c r="G26" s="637">
        <v>1487</v>
      </c>
      <c r="H26" s="1692">
        <v>1830</v>
      </c>
    </row>
    <row r="27" spans="1:8" s="286" customFormat="1" ht="12.75" customHeight="1" thickBot="1">
      <c r="A27" s="1665"/>
      <c r="B27" s="2151"/>
      <c r="C27" s="2151"/>
      <c r="D27" s="1083" t="s">
        <v>367</v>
      </c>
      <c r="E27" s="1351">
        <v>140</v>
      </c>
      <c r="F27" s="638">
        <v>748</v>
      </c>
      <c r="G27" s="639">
        <v>4157</v>
      </c>
      <c r="H27" s="1693">
        <v>4905</v>
      </c>
    </row>
    <row r="28" spans="1:8" s="286" customFormat="1" ht="12.75" customHeight="1" thickBot="1">
      <c r="A28" s="1665"/>
      <c r="B28" s="2151" t="s">
        <v>653</v>
      </c>
      <c r="C28" s="2151"/>
      <c r="D28" s="797" t="s">
        <v>369</v>
      </c>
      <c r="E28" s="1373">
        <v>18</v>
      </c>
      <c r="F28" s="1584">
        <v>49</v>
      </c>
      <c r="G28" s="640">
        <v>308</v>
      </c>
      <c r="H28" s="1691">
        <v>357</v>
      </c>
    </row>
    <row r="29" spans="1:8" s="286" customFormat="1" ht="12.75" customHeight="1" thickBot="1">
      <c r="A29" s="1665"/>
      <c r="B29" s="2151"/>
      <c r="C29" s="2151"/>
      <c r="D29" s="798" t="s">
        <v>370</v>
      </c>
      <c r="E29" s="1372">
        <v>5</v>
      </c>
      <c r="F29" s="1583">
        <v>30</v>
      </c>
      <c r="G29" s="637">
        <v>92</v>
      </c>
      <c r="H29" s="1692">
        <v>122</v>
      </c>
    </row>
    <row r="30" spans="1:8" s="286" customFormat="1" ht="12.75" customHeight="1" thickBot="1">
      <c r="A30" s="1665"/>
      <c r="B30" s="2151"/>
      <c r="C30" s="2151"/>
      <c r="D30" s="1083" t="s">
        <v>367</v>
      </c>
      <c r="E30" s="1351">
        <v>23</v>
      </c>
      <c r="F30" s="638">
        <v>79</v>
      </c>
      <c r="G30" s="639">
        <v>400</v>
      </c>
      <c r="H30" s="1693">
        <v>479</v>
      </c>
    </row>
    <row r="31" spans="1:8" s="286" customFormat="1" ht="12.75" customHeight="1" thickBot="1">
      <c r="A31" s="1665"/>
      <c r="B31" s="2149" t="s">
        <v>374</v>
      </c>
      <c r="C31" s="2149"/>
      <c r="D31" s="797" t="s">
        <v>369</v>
      </c>
      <c r="E31" s="1373">
        <v>8</v>
      </c>
      <c r="F31" s="1584">
        <v>32</v>
      </c>
      <c r="G31" s="640">
        <v>52</v>
      </c>
      <c r="H31" s="1691">
        <v>84</v>
      </c>
    </row>
    <row r="32" spans="1:8" s="286" customFormat="1" ht="12.75" customHeight="1" thickBot="1">
      <c r="A32" s="1665"/>
      <c r="B32" s="2149"/>
      <c r="C32" s="2149"/>
      <c r="D32" s="798" t="s">
        <v>370</v>
      </c>
      <c r="E32" s="1372">
        <v>0</v>
      </c>
      <c r="F32" s="1583">
        <v>4</v>
      </c>
      <c r="G32" s="637">
        <v>4</v>
      </c>
      <c r="H32" s="1692">
        <v>8</v>
      </c>
    </row>
    <row r="33" spans="1:8" s="286" customFormat="1" ht="12.75" customHeight="1" thickBot="1">
      <c r="A33" s="1665"/>
      <c r="B33" s="2149"/>
      <c r="C33" s="2149"/>
      <c r="D33" s="1083" t="s">
        <v>367</v>
      </c>
      <c r="E33" s="1351">
        <v>8</v>
      </c>
      <c r="F33" s="638">
        <v>36</v>
      </c>
      <c r="G33" s="639">
        <v>56</v>
      </c>
      <c r="H33" s="1693">
        <v>92</v>
      </c>
    </row>
    <row r="34" spans="1:8" s="286" customFormat="1" ht="12.75" customHeight="1" thickBot="1">
      <c r="A34" s="1665"/>
      <c r="B34" s="2149" t="s">
        <v>375</v>
      </c>
      <c r="C34" s="2149"/>
      <c r="D34" s="797" t="s">
        <v>369</v>
      </c>
      <c r="E34" s="1373">
        <v>7</v>
      </c>
      <c r="F34" s="1584">
        <v>14</v>
      </c>
      <c r="G34" s="640">
        <v>20</v>
      </c>
      <c r="H34" s="1691">
        <v>34</v>
      </c>
    </row>
    <row r="35" spans="1:8" s="286" customFormat="1" ht="12.75" customHeight="1" thickBot="1">
      <c r="A35" s="1665"/>
      <c r="B35" s="2149"/>
      <c r="C35" s="2149"/>
      <c r="D35" s="798" t="s">
        <v>370</v>
      </c>
      <c r="E35" s="1372">
        <v>2</v>
      </c>
      <c r="F35" s="1583">
        <v>3</v>
      </c>
      <c r="G35" s="637">
        <v>0</v>
      </c>
      <c r="H35" s="1692">
        <v>3</v>
      </c>
    </row>
    <row r="36" spans="1:8" s="286" customFormat="1" ht="12.75" customHeight="1" thickBot="1">
      <c r="A36" s="1665"/>
      <c r="B36" s="2149"/>
      <c r="C36" s="2149"/>
      <c r="D36" s="1083" t="s">
        <v>367</v>
      </c>
      <c r="E36" s="1351">
        <v>9</v>
      </c>
      <c r="F36" s="638">
        <v>17</v>
      </c>
      <c r="G36" s="639">
        <v>20</v>
      </c>
      <c r="H36" s="1693">
        <v>37</v>
      </c>
    </row>
    <row r="37" spans="1:8" s="286" customFormat="1" ht="12.75" customHeight="1" thickBot="1">
      <c r="A37" s="1665"/>
      <c r="B37" s="2151" t="s">
        <v>376</v>
      </c>
      <c r="C37" s="2151"/>
      <c r="D37" s="797" t="s">
        <v>369</v>
      </c>
      <c r="E37" s="1373">
        <v>1</v>
      </c>
      <c r="F37" s="1584">
        <v>0</v>
      </c>
      <c r="G37" s="640">
        <v>1</v>
      </c>
      <c r="H37" s="1691">
        <v>1</v>
      </c>
    </row>
    <row r="38" spans="1:8" s="286" customFormat="1" ht="12.75" customHeight="1" thickBot="1">
      <c r="A38" s="1665"/>
      <c r="B38" s="2151"/>
      <c r="C38" s="2151"/>
      <c r="D38" s="798" t="s">
        <v>370</v>
      </c>
      <c r="E38" s="1372">
        <v>0</v>
      </c>
      <c r="F38" s="1583">
        <v>0</v>
      </c>
      <c r="G38" s="637">
        <v>0</v>
      </c>
      <c r="H38" s="1692">
        <v>0</v>
      </c>
    </row>
    <row r="39" spans="1:8" s="286" customFormat="1" ht="12.75" customHeight="1" thickBot="1">
      <c r="A39" s="1665"/>
      <c r="B39" s="2151"/>
      <c r="C39" s="2151"/>
      <c r="D39" s="1083" t="s">
        <v>367</v>
      </c>
      <c r="E39" s="1351">
        <v>1</v>
      </c>
      <c r="F39" s="638">
        <v>0</v>
      </c>
      <c r="G39" s="639">
        <v>1</v>
      </c>
      <c r="H39" s="1693">
        <v>1</v>
      </c>
    </row>
    <row r="40" spans="1:8" s="286" customFormat="1" ht="12.75" customHeight="1" thickBot="1">
      <c r="A40" s="1665"/>
      <c r="B40" s="2151" t="s">
        <v>377</v>
      </c>
      <c r="C40" s="2151"/>
      <c r="D40" s="797" t="s">
        <v>369</v>
      </c>
      <c r="E40" s="1373">
        <v>0</v>
      </c>
      <c r="F40" s="1584">
        <v>0</v>
      </c>
      <c r="G40" s="640">
        <v>0</v>
      </c>
      <c r="H40" s="1691">
        <v>0</v>
      </c>
    </row>
    <row r="41" spans="1:8" s="286" customFormat="1" ht="12.75" customHeight="1" thickBot="1">
      <c r="A41" s="1665"/>
      <c r="B41" s="2151"/>
      <c r="C41" s="2151"/>
      <c r="D41" s="798" t="s">
        <v>370</v>
      </c>
      <c r="E41" s="1372">
        <v>0</v>
      </c>
      <c r="F41" s="1583">
        <v>0</v>
      </c>
      <c r="G41" s="637">
        <v>5</v>
      </c>
      <c r="H41" s="1692">
        <v>5</v>
      </c>
    </row>
    <row r="42" spans="1:8" s="286" customFormat="1" ht="12.75" customHeight="1" thickBot="1">
      <c r="A42" s="1665"/>
      <c r="B42" s="2151"/>
      <c r="C42" s="2151"/>
      <c r="D42" s="1083" t="s">
        <v>367</v>
      </c>
      <c r="E42" s="1351">
        <v>0</v>
      </c>
      <c r="F42" s="638">
        <v>0</v>
      </c>
      <c r="G42" s="639">
        <v>5</v>
      </c>
      <c r="H42" s="1693">
        <v>5</v>
      </c>
    </row>
    <row r="43" spans="1:8" s="286" customFormat="1" ht="12.75" customHeight="1" thickBot="1">
      <c r="A43" s="1665"/>
      <c r="B43" s="2151" t="s">
        <v>378</v>
      </c>
      <c r="C43" s="2151"/>
      <c r="D43" s="797" t="s">
        <v>369</v>
      </c>
      <c r="E43" s="1373">
        <v>0</v>
      </c>
      <c r="F43" s="1584">
        <v>0</v>
      </c>
      <c r="G43" s="640">
        <v>1</v>
      </c>
      <c r="H43" s="1691">
        <v>1</v>
      </c>
    </row>
    <row r="44" spans="1:8" s="286" customFormat="1" ht="12.75" customHeight="1" thickBot="1">
      <c r="A44" s="1665"/>
      <c r="B44" s="2151"/>
      <c r="C44" s="2151"/>
      <c r="D44" s="798" t="s">
        <v>370</v>
      </c>
      <c r="E44" s="1372">
        <v>0</v>
      </c>
      <c r="F44" s="1583">
        <v>0</v>
      </c>
      <c r="G44" s="637">
        <v>0</v>
      </c>
      <c r="H44" s="1692">
        <v>0</v>
      </c>
    </row>
    <row r="45" spans="1:8" s="286" customFormat="1" ht="12.75" customHeight="1" thickBot="1">
      <c r="A45" s="1665"/>
      <c r="B45" s="2151"/>
      <c r="C45" s="2151"/>
      <c r="D45" s="1083" t="s">
        <v>367</v>
      </c>
      <c r="E45" s="1351">
        <v>0</v>
      </c>
      <c r="F45" s="638">
        <v>0</v>
      </c>
      <c r="G45" s="639">
        <v>1</v>
      </c>
      <c r="H45" s="1693">
        <v>1</v>
      </c>
    </row>
    <row r="46" spans="1:8" s="286" customFormat="1" ht="12.75" customHeight="1" thickBot="1">
      <c r="A46" s="1665"/>
      <c r="B46" s="2151" t="s">
        <v>379</v>
      </c>
      <c r="C46" s="2151"/>
      <c r="D46" s="797" t="s">
        <v>369</v>
      </c>
      <c r="E46" s="1373">
        <v>0</v>
      </c>
      <c r="F46" s="640">
        <v>1</v>
      </c>
      <c r="G46" s="640">
        <v>3</v>
      </c>
      <c r="H46" s="1691">
        <v>4</v>
      </c>
    </row>
    <row r="47" spans="1:8" s="286" customFormat="1" ht="12.75" customHeight="1" thickBot="1">
      <c r="A47" s="1665"/>
      <c r="B47" s="2151"/>
      <c r="C47" s="2151"/>
      <c r="D47" s="798" t="s">
        <v>370</v>
      </c>
      <c r="E47" s="1372">
        <v>0</v>
      </c>
      <c r="F47" s="637">
        <v>0</v>
      </c>
      <c r="G47" s="637">
        <v>0</v>
      </c>
      <c r="H47" s="1692">
        <v>0</v>
      </c>
    </row>
    <row r="48" spans="1:8" s="286" customFormat="1" ht="12.75" customHeight="1" thickBot="1">
      <c r="A48" s="1665"/>
      <c r="B48" s="2151"/>
      <c r="C48" s="2151"/>
      <c r="D48" s="1083" t="s">
        <v>367</v>
      </c>
      <c r="E48" s="1351">
        <v>0</v>
      </c>
      <c r="F48" s="639">
        <v>1</v>
      </c>
      <c r="G48" s="639">
        <v>3</v>
      </c>
      <c r="H48" s="1693">
        <v>4</v>
      </c>
    </row>
    <row r="49" spans="1:8" s="286" customFormat="1" ht="12.75" customHeight="1" thickBot="1">
      <c r="A49" s="1665"/>
      <c r="B49" s="2151" t="s">
        <v>58</v>
      </c>
      <c r="C49" s="2151"/>
      <c r="D49" s="797" t="s">
        <v>369</v>
      </c>
      <c r="E49" s="1373">
        <v>0</v>
      </c>
      <c r="F49" s="640">
        <v>3</v>
      </c>
      <c r="G49" s="640">
        <v>10</v>
      </c>
      <c r="H49" s="1691">
        <v>13</v>
      </c>
    </row>
    <row r="50" spans="1:8" s="286" customFormat="1" ht="12.75" customHeight="1" thickBot="1">
      <c r="A50" s="1665"/>
      <c r="B50" s="2151"/>
      <c r="C50" s="2151"/>
      <c r="D50" s="798" t="s">
        <v>370</v>
      </c>
      <c r="E50" s="1372">
        <v>3</v>
      </c>
      <c r="F50" s="637">
        <v>6</v>
      </c>
      <c r="G50" s="637">
        <v>9</v>
      </c>
      <c r="H50" s="1692">
        <v>15</v>
      </c>
    </row>
    <row r="51" spans="1:8" s="286" customFormat="1" ht="12.75" customHeight="1">
      <c r="A51" s="1665"/>
      <c r="B51" s="2152"/>
      <c r="C51" s="2152"/>
      <c r="D51" s="1084" t="s">
        <v>367</v>
      </c>
      <c r="E51" s="728">
        <v>3</v>
      </c>
      <c r="F51" s="1585">
        <v>9</v>
      </c>
      <c r="G51" s="1585">
        <v>19</v>
      </c>
      <c r="H51" s="1694">
        <v>28</v>
      </c>
    </row>
    <row r="52" spans="1:8" s="286" customFormat="1">
      <c r="A52" s="1665"/>
      <c r="B52" s="2153" t="s">
        <v>90</v>
      </c>
      <c r="C52" s="2160"/>
      <c r="D52" s="1501" t="s">
        <v>790</v>
      </c>
      <c r="E52" s="1516">
        <v>39</v>
      </c>
      <c r="F52" s="1503">
        <v>28</v>
      </c>
      <c r="G52" s="1504">
        <v>22</v>
      </c>
      <c r="H52" s="1513">
        <v>50</v>
      </c>
    </row>
    <row r="53" spans="1:8" s="286" customFormat="1">
      <c r="A53" s="1665"/>
      <c r="B53" s="2155"/>
      <c r="C53" s="2161"/>
      <c r="D53" s="1505" t="s">
        <v>369</v>
      </c>
      <c r="E53" s="1516">
        <f t="shared" ref="E53:H54" si="1">E10+E13+E16+E19+E22+E25+E28+E31+E34+E37+E40+E43+E46+E49</f>
        <v>168</v>
      </c>
      <c r="F53" s="1503">
        <f t="shared" si="1"/>
        <v>752</v>
      </c>
      <c r="G53" s="1504">
        <f t="shared" si="1"/>
        <v>4156</v>
      </c>
      <c r="H53" s="1513">
        <f t="shared" si="1"/>
        <v>4908</v>
      </c>
    </row>
    <row r="54" spans="1:8" s="286" customFormat="1">
      <c r="A54" s="1665"/>
      <c r="B54" s="2155"/>
      <c r="C54" s="2161"/>
      <c r="D54" s="1505" t="s">
        <v>370</v>
      </c>
      <c r="E54" s="1516">
        <f t="shared" si="1"/>
        <v>62</v>
      </c>
      <c r="F54" s="1503">
        <f t="shared" si="1"/>
        <v>408</v>
      </c>
      <c r="G54" s="1504">
        <f>G11+G14+G17+G20+G23+G26+G29+G32+G35+G38+G41+G44+G47+G50</f>
        <v>1676</v>
      </c>
      <c r="H54" s="1513">
        <f t="shared" si="1"/>
        <v>2084</v>
      </c>
    </row>
    <row r="55" spans="1:8" s="286" customFormat="1">
      <c r="A55" s="1665"/>
      <c r="B55" s="2157"/>
      <c r="C55" s="2162"/>
      <c r="D55" s="1509" t="s">
        <v>367</v>
      </c>
      <c r="E55" s="1708">
        <f>SUM(E52:E54)</f>
        <v>269</v>
      </c>
      <c r="F55" s="1709">
        <f>SUM(F52:F54)</f>
        <v>1188</v>
      </c>
      <c r="G55" s="1710">
        <f>SUM(G52:G54)</f>
        <v>5854</v>
      </c>
      <c r="H55" s="1711">
        <f>SUM(H52:H54)</f>
        <v>7042</v>
      </c>
    </row>
    <row r="56" spans="1:8" s="83" customFormat="1" ht="20.100000000000001" customHeight="1">
      <c r="B56" s="105" t="s">
        <v>92</v>
      </c>
      <c r="C56" s="175"/>
      <c r="D56" s="729"/>
      <c r="E56" s="147"/>
      <c r="F56" s="147"/>
      <c r="G56" s="721"/>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68"/>
  <sheetViews>
    <sheetView showGridLines="0" topLeftCell="A40" zoomScaleNormal="100" workbookViewId="0">
      <selection activeCell="D68" sqref="D68"/>
    </sheetView>
  </sheetViews>
  <sheetFormatPr baseColWidth="10" defaultColWidth="9.140625" defaultRowHeight="12.75"/>
  <cols>
    <col min="1" max="1" width="1.7109375" style="4" customWidth="1"/>
    <col min="2" max="2" width="40.7109375" style="5" customWidth="1"/>
    <col min="3" max="3" width="13.28515625" style="6" customWidth="1"/>
    <col min="4" max="4" width="13.28515625" style="7" customWidth="1"/>
    <col min="5" max="5" width="13.28515625" style="8" customWidth="1"/>
    <col min="6" max="6" width="13.28515625" style="2028" customWidth="1"/>
    <col min="7" max="7" width="11.7109375" style="9" customWidth="1"/>
    <col min="8" max="8" width="11.7109375" style="1647" customWidth="1"/>
    <col min="9" max="9" width="11.7109375" customWidth="1"/>
  </cols>
  <sheetData>
    <row r="1" spans="2:9" s="876" customFormat="1" ht="20.100000000000001" customHeight="1">
      <c r="B1" s="2087" t="s">
        <v>43</v>
      </c>
      <c r="C1" s="877"/>
      <c r="D1" s="877"/>
      <c r="E1" s="877"/>
      <c r="F1" s="2016"/>
      <c r="G1" s="877"/>
      <c r="H1" s="1639"/>
    </row>
    <row r="2" spans="2:9" s="11" customFormat="1" ht="20.100000000000001" customHeight="1">
      <c r="B2" s="12"/>
      <c r="C2" s="13"/>
      <c r="D2" s="14"/>
      <c r="E2" s="15"/>
      <c r="F2" s="2017"/>
      <c r="G2" s="15"/>
      <c r="H2" s="1235"/>
    </row>
    <row r="3" spans="2:9" s="11" customFormat="1" ht="20.100000000000001" customHeight="1">
      <c r="B3" s="15" t="s">
        <v>1000</v>
      </c>
      <c r="C3" s="16"/>
      <c r="D3" s="17"/>
      <c r="F3" s="2018"/>
      <c r="H3" s="23"/>
    </row>
    <row r="4" spans="2:9" s="18" customFormat="1" ht="20.100000000000001" customHeight="1">
      <c r="B4" s="19" t="s">
        <v>44</v>
      </c>
      <c r="C4" s="20"/>
      <c r="D4" s="21"/>
      <c r="F4" s="2019"/>
      <c r="H4" s="1640"/>
    </row>
    <row r="5" spans="2:9" s="23" customFormat="1" ht="63.75" customHeight="1" thickBot="1">
      <c r="B5" s="24"/>
      <c r="C5" s="2100" t="s">
        <v>1011</v>
      </c>
      <c r="D5" s="2101" t="s">
        <v>1012</v>
      </c>
      <c r="E5" s="2102" t="s">
        <v>1013</v>
      </c>
      <c r="F5" s="2102"/>
      <c r="G5" s="2103" t="s">
        <v>45</v>
      </c>
      <c r="H5" s="2103" t="s">
        <v>1014</v>
      </c>
      <c r="I5" s="2099" t="s">
        <v>46</v>
      </c>
    </row>
    <row r="6" spans="2:9" s="10" customFormat="1" ht="15.95" customHeight="1" thickTop="1" thickBot="1">
      <c r="B6" s="24" t="s">
        <v>47</v>
      </c>
      <c r="C6" s="2100"/>
      <c r="D6" s="2101"/>
      <c r="E6" s="607" t="s">
        <v>48</v>
      </c>
      <c r="F6" s="607" t="s">
        <v>49</v>
      </c>
      <c r="G6" s="2101"/>
      <c r="H6" s="2101"/>
      <c r="I6" s="2099"/>
    </row>
    <row r="7" spans="2:9" s="25" customFormat="1" ht="19.5" customHeight="1" thickTop="1" thickBot="1">
      <c r="B7" s="610" t="s">
        <v>50</v>
      </c>
      <c r="C7" s="1648">
        <v>3167</v>
      </c>
      <c r="D7" s="608">
        <v>0.93201883460859325</v>
      </c>
      <c r="E7" s="609">
        <v>-77</v>
      </c>
      <c r="F7" s="1649">
        <v>-2.3736128236744758E-2</v>
      </c>
      <c r="G7" s="1649">
        <v>-0.18737474949899799</v>
      </c>
      <c r="H7" s="2046">
        <v>-0.20666332665330661</v>
      </c>
      <c r="I7" s="1641">
        <v>-0.51138310893512851</v>
      </c>
    </row>
    <row r="8" spans="2:9" ht="20.100000000000001" customHeight="1" thickTop="1" thickBot="1">
      <c r="B8" s="611" t="s">
        <v>51</v>
      </c>
      <c r="C8" s="1650">
        <v>231</v>
      </c>
      <c r="D8" s="813">
        <v>6.7981165391406709E-2</v>
      </c>
      <c r="E8" s="2014">
        <v>-23</v>
      </c>
      <c r="F8" s="1651">
        <v>-9.055118110236221E-2</v>
      </c>
      <c r="G8" s="1651">
        <v>-9.6085409252669035E-2</v>
      </c>
      <c r="H8" s="1651">
        <v>-0.17793594306049823</v>
      </c>
      <c r="I8" s="815" t="s">
        <v>52</v>
      </c>
    </row>
    <row r="9" spans="2:9" ht="20.100000000000001" customHeight="1" thickTop="1" thickBot="1">
      <c r="B9" s="611" t="s">
        <v>53</v>
      </c>
      <c r="C9" s="1652">
        <v>3398</v>
      </c>
      <c r="D9" s="814">
        <v>1</v>
      </c>
      <c r="E9" s="2015">
        <v>-100</v>
      </c>
      <c r="F9" s="1651">
        <v>-2.8587764436821039E-2</v>
      </c>
      <c r="G9" s="1651">
        <v>-0.18137140182541539</v>
      </c>
      <c r="H9" s="2047">
        <v>-0.20477416335127546</v>
      </c>
      <c r="I9" s="1177" t="s">
        <v>52</v>
      </c>
    </row>
    <row r="10" spans="2:9" s="26" customFormat="1" ht="12.75" customHeight="1" thickTop="1">
      <c r="B10" s="24"/>
      <c r="C10" s="27"/>
      <c r="D10" s="27"/>
      <c r="E10" s="27"/>
      <c r="F10" s="2020"/>
      <c r="G10" s="27"/>
      <c r="H10" s="24"/>
    </row>
    <row r="11" spans="2:9" s="28" customFormat="1" ht="18" customHeight="1">
      <c r="B11" s="612" t="s">
        <v>54</v>
      </c>
      <c r="C11" s="613"/>
      <c r="D11" s="613"/>
      <c r="E11" s="614"/>
      <c r="F11" s="2021"/>
      <c r="G11" s="615"/>
      <c r="H11" s="1642"/>
      <c r="I11" s="615"/>
    </row>
    <row r="12" spans="2:9" s="29" customFormat="1" ht="18" customHeight="1">
      <c r="B12" s="30" t="s">
        <v>55</v>
      </c>
      <c r="C12" s="31"/>
      <c r="D12" s="32"/>
      <c r="E12" s="33"/>
      <c r="F12" s="2022"/>
      <c r="G12" s="34"/>
      <c r="H12" s="56"/>
    </row>
    <row r="13" spans="2:9" s="26" customFormat="1" ht="15" customHeight="1">
      <c r="B13" s="35" t="s">
        <v>717</v>
      </c>
      <c r="C13" s="36">
        <v>439</v>
      </c>
      <c r="D13" s="37">
        <v>0.13861698768550679</v>
      </c>
      <c r="E13" s="38">
        <v>-44</v>
      </c>
      <c r="F13" s="2023">
        <v>-9.1097308488612833E-2</v>
      </c>
      <c r="G13" s="39">
        <v>-4.1237113402061857E-3</v>
      </c>
      <c r="H13" s="53">
        <v>-9.4845360824742264E-2</v>
      </c>
      <c r="I13" s="40">
        <v>-0.42806603773584906</v>
      </c>
    </row>
    <row r="14" spans="2:9" ht="15" customHeight="1">
      <c r="B14" s="41" t="s">
        <v>864</v>
      </c>
      <c r="C14" s="42">
        <v>221</v>
      </c>
      <c r="D14" s="43">
        <v>6.978212819703189E-2</v>
      </c>
      <c r="E14" s="44">
        <v>34</v>
      </c>
      <c r="F14" s="2024">
        <v>0.18181818181818182</v>
      </c>
      <c r="G14" s="45">
        <v>0.27210884353741499</v>
      </c>
      <c r="H14" s="54">
        <v>0.50340136054421769</v>
      </c>
      <c r="I14" s="46">
        <v>-0.46153846153846156</v>
      </c>
    </row>
    <row r="15" spans="2:9" s="26" customFormat="1" ht="15" customHeight="1">
      <c r="B15" s="2055" t="s">
        <v>380</v>
      </c>
      <c r="C15" s="2056">
        <v>44</v>
      </c>
      <c r="D15" s="2057">
        <v>1.3893274392169246E-2</v>
      </c>
      <c r="E15" s="2058">
        <v>34</v>
      </c>
      <c r="F15" s="2059">
        <v>3.4</v>
      </c>
      <c r="G15" s="2068" t="s">
        <v>52</v>
      </c>
      <c r="H15" s="2061" t="s">
        <v>52</v>
      </c>
      <c r="I15" s="2061" t="s">
        <v>52</v>
      </c>
    </row>
    <row r="16" spans="2:9" ht="15" customHeight="1">
      <c r="B16" s="41" t="s">
        <v>56</v>
      </c>
      <c r="C16" s="42">
        <v>95</v>
      </c>
      <c r="D16" s="43">
        <v>2.9996842437638144E-2</v>
      </c>
      <c r="E16" s="44">
        <v>-39</v>
      </c>
      <c r="F16" s="2024">
        <v>-0.29104477611940299</v>
      </c>
      <c r="G16" s="45">
        <v>-0.45967741935483869</v>
      </c>
      <c r="H16" s="54">
        <v>-0.61693548387096775</v>
      </c>
      <c r="I16" s="46">
        <v>-0.46203904555314534</v>
      </c>
    </row>
    <row r="17" spans="2:9" s="26" customFormat="1" ht="15" customHeight="1">
      <c r="B17" s="35" t="s">
        <v>57</v>
      </c>
      <c r="C17" s="36">
        <v>611</v>
      </c>
      <c r="D17" s="37">
        <v>0.19292706030944112</v>
      </c>
      <c r="E17" s="38">
        <v>-4</v>
      </c>
      <c r="F17" s="2023">
        <v>-6.5040650406504065E-3</v>
      </c>
      <c r="G17" s="39">
        <v>-0.12642045454545456</v>
      </c>
      <c r="H17" s="53">
        <v>-0.13210227272727273</v>
      </c>
      <c r="I17" s="40">
        <v>-0.25659978880675821</v>
      </c>
    </row>
    <row r="18" spans="2:9" ht="15" customHeight="1">
      <c r="B18" s="41" t="s">
        <v>449</v>
      </c>
      <c r="C18" s="42">
        <v>1512</v>
      </c>
      <c r="D18" s="43">
        <v>0.47742342911272495</v>
      </c>
      <c r="E18" s="44">
        <v>-110</v>
      </c>
      <c r="F18" s="2024">
        <v>-6.7817509247842175E-2</v>
      </c>
      <c r="G18" s="46">
        <v>-0.23382144544166272</v>
      </c>
      <c r="H18" s="54">
        <v>-0.28578176665092109</v>
      </c>
      <c r="I18" s="46">
        <v>-0.60437301438983371</v>
      </c>
    </row>
    <row r="19" spans="2:9" s="26" customFormat="1" ht="15" customHeight="1">
      <c r="B19" s="35" t="s">
        <v>659</v>
      </c>
      <c r="C19" s="36">
        <v>125</v>
      </c>
      <c r="D19" s="37">
        <v>3.9469529523208084E-2</v>
      </c>
      <c r="E19" s="38">
        <v>27</v>
      </c>
      <c r="F19" s="2023">
        <v>0.27551020408163263</v>
      </c>
      <c r="G19" s="39">
        <v>-0.32876712328767121</v>
      </c>
      <c r="H19" s="53">
        <v>-0.14383561643835616</v>
      </c>
      <c r="I19" s="40">
        <v>0.82499999999999996</v>
      </c>
    </row>
    <row r="20" spans="2:9" ht="15" customHeight="1">
      <c r="B20" s="41" t="s">
        <v>451</v>
      </c>
      <c r="C20" s="42">
        <v>45</v>
      </c>
      <c r="D20" s="43">
        <v>1.4209030628354911E-2</v>
      </c>
      <c r="E20" s="44">
        <v>9</v>
      </c>
      <c r="F20" s="2024">
        <v>0.25</v>
      </c>
      <c r="G20" s="45">
        <v>-0.44615384615384618</v>
      </c>
      <c r="H20" s="54">
        <v>-0.30769230769230771</v>
      </c>
      <c r="I20" s="46">
        <v>-0.47580645161290325</v>
      </c>
    </row>
    <row r="21" spans="2:9" s="26" customFormat="1" ht="15" customHeight="1">
      <c r="B21" s="35" t="s">
        <v>815</v>
      </c>
      <c r="C21" s="36">
        <v>5</v>
      </c>
      <c r="D21" s="37">
        <v>1.5787811809283233E-3</v>
      </c>
      <c r="E21" s="38">
        <v>1</v>
      </c>
      <c r="F21" s="2023">
        <v>0.25</v>
      </c>
      <c r="G21" s="39">
        <v>0</v>
      </c>
      <c r="H21" s="53">
        <v>0.25</v>
      </c>
      <c r="I21" s="40">
        <v>-0.8</v>
      </c>
    </row>
    <row r="22" spans="2:9" ht="15" customHeight="1">
      <c r="B22" s="41" t="s">
        <v>379</v>
      </c>
      <c r="C22" s="42">
        <v>23</v>
      </c>
      <c r="D22" s="43">
        <v>7.2623934322702871E-3</v>
      </c>
      <c r="E22" s="44">
        <v>6</v>
      </c>
      <c r="F22" s="2024">
        <v>0.35294117647058826</v>
      </c>
      <c r="G22" s="45">
        <v>-0.43333333333333335</v>
      </c>
      <c r="H22" s="54">
        <v>-0.23333333333333334</v>
      </c>
      <c r="I22" s="46">
        <v>7.1428571428571425E-2</v>
      </c>
    </row>
    <row r="23" spans="2:9" s="26" customFormat="1" ht="15" customHeight="1">
      <c r="B23" s="35" t="s">
        <v>58</v>
      </c>
      <c r="C23" s="36">
        <v>47</v>
      </c>
      <c r="D23" s="37">
        <v>1.4840543100726239E-2</v>
      </c>
      <c r="E23" s="38">
        <v>9</v>
      </c>
      <c r="F23" s="2023">
        <v>0.23684210526315788</v>
      </c>
      <c r="G23" s="39">
        <v>-0.17391304347826086</v>
      </c>
      <c r="H23" s="39">
        <v>2.1739130434782608E-2</v>
      </c>
      <c r="I23" s="40">
        <v>0.21052631578947367</v>
      </c>
    </row>
    <row r="24" spans="2:9" s="29" customFormat="1" ht="18" customHeight="1">
      <c r="B24" s="30" t="s">
        <v>911</v>
      </c>
      <c r="C24" s="31"/>
      <c r="D24" s="32"/>
      <c r="E24" s="33"/>
      <c r="F24" s="2022"/>
      <c r="G24" s="34"/>
      <c r="H24" s="56"/>
    </row>
    <row r="25" spans="2:9" ht="15" customHeight="1">
      <c r="B25" s="2055" t="s">
        <v>879</v>
      </c>
      <c r="C25" s="2056">
        <v>49</v>
      </c>
      <c r="D25" s="2057">
        <v>1.5472055573097568E-2</v>
      </c>
      <c r="E25" s="2058">
        <v>-12</v>
      </c>
      <c r="F25" s="2059">
        <v>-0.19672131147540983</v>
      </c>
      <c r="G25" s="2060">
        <v>-0.45045045045045046</v>
      </c>
      <c r="H25" s="2061">
        <v>-0.55855855855855852</v>
      </c>
      <c r="I25" s="2063">
        <v>-0.6975476839237057</v>
      </c>
    </row>
    <row r="26" spans="2:9" s="26" customFormat="1" ht="15" customHeight="1">
      <c r="B26" s="2062" t="s">
        <v>866</v>
      </c>
      <c r="C26" s="2049">
        <v>116</v>
      </c>
      <c r="D26" s="2050">
        <v>3.6627723397537101E-2</v>
      </c>
      <c r="E26" s="2051">
        <v>24</v>
      </c>
      <c r="F26" s="2052">
        <v>0.2608695652173913</v>
      </c>
      <c r="G26" s="2053">
        <v>-0.48888888888888887</v>
      </c>
      <c r="H26" s="2054">
        <v>-0.35555555555555557</v>
      </c>
      <c r="I26" s="2064">
        <v>-0.49152542372881358</v>
      </c>
    </row>
    <row r="27" spans="2:9" ht="15" customHeight="1">
      <c r="B27" s="35" t="s">
        <v>60</v>
      </c>
      <c r="C27" s="36">
        <v>497</v>
      </c>
      <c r="D27" s="37">
        <v>0.15693084938427534</v>
      </c>
      <c r="E27" s="38">
        <v>-52</v>
      </c>
      <c r="F27" s="2023">
        <v>-9.4717668488160295E-2</v>
      </c>
      <c r="G27" s="39">
        <v>-0.33935018050541516</v>
      </c>
      <c r="H27" s="53">
        <v>-0.4019253910950662</v>
      </c>
      <c r="I27" s="2066">
        <v>-0.52405498281786944</v>
      </c>
    </row>
    <row r="28" spans="2:9" s="26" customFormat="1" ht="15" customHeight="1">
      <c r="B28" s="41" t="s">
        <v>61</v>
      </c>
      <c r="C28" s="42">
        <v>465</v>
      </c>
      <c r="D28" s="43">
        <v>0.14682664982633406</v>
      </c>
      <c r="E28" s="44">
        <v>-51</v>
      </c>
      <c r="F28" s="2024">
        <v>-9.8837209302325577E-2</v>
      </c>
      <c r="G28" s="45">
        <v>-0.26704545454545453</v>
      </c>
      <c r="H28" s="54">
        <v>-0.33948863636363635</v>
      </c>
      <c r="I28" s="2067">
        <v>-0.56137071651090342</v>
      </c>
    </row>
    <row r="29" spans="2:9" ht="15" customHeight="1">
      <c r="B29" s="35" t="s">
        <v>62</v>
      </c>
      <c r="C29" s="36">
        <v>365</v>
      </c>
      <c r="D29" s="37">
        <v>0.1152510262077676</v>
      </c>
      <c r="E29" s="38">
        <v>-18</v>
      </c>
      <c r="F29" s="2023">
        <v>-4.6997389033942558E-2</v>
      </c>
      <c r="G29" s="39">
        <v>-0.29724770642201837</v>
      </c>
      <c r="H29" s="53">
        <v>-0.33027522935779818</v>
      </c>
      <c r="I29" s="2066">
        <v>-0.50045829514207152</v>
      </c>
    </row>
    <row r="30" spans="2:9" s="26" customFormat="1" ht="15" customHeight="1">
      <c r="B30" s="41" t="s">
        <v>63</v>
      </c>
      <c r="C30" s="42">
        <v>393</v>
      </c>
      <c r="D30" s="43">
        <v>0.12409220082096621</v>
      </c>
      <c r="E30" s="44">
        <v>11</v>
      </c>
      <c r="F30" s="2024">
        <v>2.8795811518324606E-2</v>
      </c>
      <c r="G30" s="45">
        <v>-0.24356435643564356</v>
      </c>
      <c r="H30" s="54">
        <v>-0.22178217821782178</v>
      </c>
      <c r="I30" s="2067">
        <v>-0.451330875730246</v>
      </c>
    </row>
    <row r="31" spans="2:9" ht="15" customHeight="1">
      <c r="B31" s="35" t="s">
        <v>64</v>
      </c>
      <c r="C31" s="36">
        <v>395</v>
      </c>
      <c r="D31" s="37">
        <v>0.12472371329333755</v>
      </c>
      <c r="E31" s="38">
        <v>-17</v>
      </c>
      <c r="F31" s="2023">
        <v>-4.12621359223301E-2</v>
      </c>
      <c r="G31" s="39">
        <v>0.1737891737891738</v>
      </c>
      <c r="H31" s="39">
        <v>0.12535612535612536</v>
      </c>
      <c r="I31" s="2066">
        <v>-0.40301046007313551</v>
      </c>
    </row>
    <row r="32" spans="2:9" s="26" customFormat="1" ht="15" customHeight="1">
      <c r="B32" s="41" t="s">
        <v>65</v>
      </c>
      <c r="C32" s="42">
        <v>370</v>
      </c>
      <c r="D32" s="43">
        <v>0.11682980738869593</v>
      </c>
      <c r="E32" s="44">
        <v>53</v>
      </c>
      <c r="F32" s="2024">
        <v>0.16719242902208201</v>
      </c>
      <c r="G32" s="45">
        <v>0.20075757575757575</v>
      </c>
      <c r="H32" s="45">
        <v>0.40151515151515149</v>
      </c>
      <c r="I32" s="2067">
        <v>-0.58161648177496039</v>
      </c>
    </row>
    <row r="33" spans="2:9" ht="15" customHeight="1">
      <c r="B33" s="35" t="s">
        <v>66</v>
      </c>
      <c r="C33" s="36">
        <v>517</v>
      </c>
      <c r="D33" s="37">
        <v>0.16324597410798863</v>
      </c>
      <c r="E33" s="38">
        <v>-15</v>
      </c>
      <c r="F33" s="2023">
        <v>-2.819548872180451E-2</v>
      </c>
      <c r="G33" s="39">
        <v>6.4000000000000001E-2</v>
      </c>
      <c r="H33" s="53">
        <v>3.4000000000000002E-2</v>
      </c>
      <c r="I33" s="2066">
        <v>-0.31224209078404402</v>
      </c>
    </row>
    <row r="34" spans="2:9" s="29" customFormat="1" ht="18" customHeight="1">
      <c r="B34" s="30" t="s">
        <v>69</v>
      </c>
      <c r="C34" s="31"/>
      <c r="D34" s="32"/>
      <c r="E34" s="33"/>
      <c r="F34" s="2022"/>
      <c r="G34" s="34"/>
      <c r="H34" s="56"/>
    </row>
    <row r="35" spans="2:9" ht="15" customHeight="1">
      <c r="B35" s="35" t="s">
        <v>70</v>
      </c>
      <c r="C35" s="36">
        <v>2457</v>
      </c>
      <c r="D35" s="37">
        <v>0.77581307230817809</v>
      </c>
      <c r="E35" s="38">
        <v>-52</v>
      </c>
      <c r="F35" s="2023">
        <v>-2.072538860103627E-2</v>
      </c>
      <c r="G35" s="39">
        <v>-0.17439947351102336</v>
      </c>
      <c r="H35" s="53">
        <v>-0.19151036525172754</v>
      </c>
      <c r="I35" s="40">
        <v>-0.50960142004195574</v>
      </c>
    </row>
    <row r="36" spans="2:9" s="29" customFormat="1" ht="15" customHeight="1">
      <c r="B36" s="52" t="s">
        <v>71</v>
      </c>
      <c r="C36" s="42">
        <v>710</v>
      </c>
      <c r="D36" s="43">
        <v>0.22418692769182191</v>
      </c>
      <c r="E36" s="44">
        <v>-25</v>
      </c>
      <c r="F36" s="2024">
        <v>-3.4013605442176874E-2</v>
      </c>
      <c r="G36" s="45">
        <v>-0.22875131164742918</v>
      </c>
      <c r="H36" s="54">
        <v>-0.25498426023084997</v>
      </c>
      <c r="I36" s="46">
        <v>-0.51722391084093211</v>
      </c>
    </row>
    <row r="37" spans="2:9" s="29" customFormat="1" ht="18" customHeight="1">
      <c r="B37" s="30" t="s">
        <v>67</v>
      </c>
      <c r="C37" s="31"/>
      <c r="D37" s="32"/>
      <c r="E37" s="33"/>
      <c r="F37" s="2022"/>
      <c r="G37" s="34"/>
      <c r="H37" s="56"/>
    </row>
    <row r="38" spans="2:9" ht="15" customHeight="1">
      <c r="B38" s="35" t="s">
        <v>68</v>
      </c>
      <c r="C38" s="36">
        <v>269</v>
      </c>
      <c r="D38" s="37">
        <v>8.4938427533943789E-2</v>
      </c>
      <c r="E38" s="38">
        <v>6</v>
      </c>
      <c r="F38" s="2023">
        <v>2.2813688212927757E-2</v>
      </c>
      <c r="G38" s="39">
        <v>2.734375E-2</v>
      </c>
      <c r="H38" s="53">
        <v>5.078125E-2</v>
      </c>
      <c r="I38" s="40">
        <v>-0.56239316239316239</v>
      </c>
    </row>
    <row r="39" spans="2:9" s="26" customFormat="1" ht="15" customHeight="1">
      <c r="B39" s="41" t="s">
        <v>672</v>
      </c>
      <c r="C39" s="42">
        <v>1877</v>
      </c>
      <c r="D39" s="43">
        <v>0.59267445532049257</v>
      </c>
      <c r="E39" s="44">
        <v>-67</v>
      </c>
      <c r="F39" s="2024">
        <v>-3.446502057613169E-2</v>
      </c>
      <c r="G39" s="45">
        <v>-0.25316941990011527</v>
      </c>
      <c r="H39" s="54">
        <v>-0.27890895121014214</v>
      </c>
      <c r="I39" s="46">
        <v>-0.50896057347670254</v>
      </c>
    </row>
    <row r="40" spans="2:9" ht="15" customHeight="1">
      <c r="B40" s="35" t="s">
        <v>671</v>
      </c>
      <c r="C40" s="36">
        <v>1021</v>
      </c>
      <c r="D40" s="37">
        <v>0.32238711714556362</v>
      </c>
      <c r="E40" s="38">
        <v>-16</v>
      </c>
      <c r="F40" s="2023">
        <v>-1.5429122468659595E-2</v>
      </c>
      <c r="G40" s="39">
        <v>-8.4730803177405126E-2</v>
      </c>
      <c r="H40" s="53">
        <v>-9.8852603706972644E-2</v>
      </c>
      <c r="I40" s="40">
        <v>-0.50394045534150611</v>
      </c>
    </row>
    <row r="41" spans="2:9" s="29" customFormat="1" ht="15">
      <c r="B41" s="30" t="s">
        <v>962</v>
      </c>
      <c r="C41" s="31"/>
      <c r="D41" s="32"/>
      <c r="E41" s="33"/>
      <c r="F41" s="2022"/>
      <c r="G41" s="34"/>
      <c r="H41" s="56"/>
    </row>
    <row r="42" spans="2:9">
      <c r="B42" s="35" t="s">
        <v>72</v>
      </c>
      <c r="C42" s="36">
        <v>2285</v>
      </c>
      <c r="D42" s="37">
        <v>0.72150299968424381</v>
      </c>
      <c r="E42" s="38">
        <v>-17</v>
      </c>
      <c r="F42" s="2023">
        <v>-7.3848827106863593E-3</v>
      </c>
      <c r="G42" s="39">
        <v>-0.18800705467372134</v>
      </c>
      <c r="H42" s="53">
        <v>-0.19400352733686066</v>
      </c>
      <c r="I42" s="40">
        <v>-0.48974082073434128</v>
      </c>
    </row>
    <row r="43" spans="2:9" s="26" customFormat="1">
      <c r="B43" s="41" t="s">
        <v>73</v>
      </c>
      <c r="C43" s="42">
        <v>443</v>
      </c>
      <c r="D43" s="43">
        <v>0.13988001263024943</v>
      </c>
      <c r="E43" s="44">
        <v>-16</v>
      </c>
      <c r="F43" s="2024">
        <v>-3.4858387799564274E-2</v>
      </c>
      <c r="G43" s="45">
        <v>-0.3169642857142857</v>
      </c>
      <c r="H43" s="54">
        <v>-0.34077380952380953</v>
      </c>
      <c r="I43" s="46">
        <v>-0.61969439728353137</v>
      </c>
    </row>
    <row r="44" spans="2:9">
      <c r="B44" s="35" t="s">
        <v>963</v>
      </c>
      <c r="C44" s="36">
        <v>1991</v>
      </c>
      <c r="D44" s="37">
        <v>0.62867066624565837</v>
      </c>
      <c r="E44" s="38">
        <v>47</v>
      </c>
      <c r="F44" s="2023">
        <v>2.4176954732510289E-2</v>
      </c>
      <c r="G44" s="39">
        <v>-6.8965517241379309E-2</v>
      </c>
      <c r="H44" s="53">
        <v>-4.6455938697318011E-2</v>
      </c>
      <c r="I44" s="53" t="s">
        <v>52</v>
      </c>
    </row>
    <row r="45" spans="2:9" s="29" customFormat="1" ht="15">
      <c r="B45" s="41" t="s">
        <v>964</v>
      </c>
      <c r="C45" s="42">
        <v>1176</v>
      </c>
      <c r="D45" s="43">
        <v>0.37132933375434163</v>
      </c>
      <c r="E45" s="44">
        <v>-122</v>
      </c>
      <c r="F45" s="2024">
        <v>-9.3990755007704166E-2</v>
      </c>
      <c r="G45" s="45">
        <v>-0.31720147290899525</v>
      </c>
      <c r="H45" s="54">
        <v>-0.38137822198842714</v>
      </c>
      <c r="I45" s="54" t="s">
        <v>52</v>
      </c>
    </row>
    <row r="46" spans="2:9" s="29" customFormat="1" ht="15">
      <c r="B46" s="30" t="s">
        <v>965</v>
      </c>
      <c r="C46" s="31"/>
      <c r="D46" s="32"/>
      <c r="E46" s="33"/>
      <c r="F46" s="2022"/>
      <c r="G46" s="34"/>
      <c r="H46" s="56"/>
    </row>
    <row r="47" spans="2:9" s="29" customFormat="1" ht="15">
      <c r="B47" s="35" t="s">
        <v>966</v>
      </c>
      <c r="C47" s="36">
        <v>444</v>
      </c>
      <c r="D47" s="37">
        <v>0.14019576886643512</v>
      </c>
      <c r="E47" s="38">
        <v>-51</v>
      </c>
      <c r="F47" s="2023">
        <v>-0.10303030303030303</v>
      </c>
      <c r="G47" s="39">
        <v>8.1466395112016286E-3</v>
      </c>
      <c r="H47" s="2065">
        <v>-9.5723014256619138E-2</v>
      </c>
      <c r="I47" s="53">
        <v>-0.43105446118192353</v>
      </c>
    </row>
    <row r="48" spans="2:9" s="29" customFormat="1" ht="15">
      <c r="B48" s="41" t="s">
        <v>967</v>
      </c>
      <c r="C48" s="42">
        <v>1339</v>
      </c>
      <c r="D48" s="43">
        <v>0.42279760025260499</v>
      </c>
      <c r="E48" s="44">
        <v>43</v>
      </c>
      <c r="F48" s="2024">
        <v>3.3179012345679014E-2</v>
      </c>
      <c r="G48" s="45">
        <v>-0.1567989590110605</v>
      </c>
      <c r="H48" s="54">
        <v>-0.12882238126219908</v>
      </c>
      <c r="I48" s="54">
        <v>-0.46724436741767766</v>
      </c>
    </row>
    <row r="49" spans="2:9" s="29" customFormat="1" ht="15">
      <c r="B49" s="35" t="s">
        <v>968</v>
      </c>
      <c r="C49" s="36">
        <v>1181</v>
      </c>
      <c r="D49" s="37">
        <v>0.37290811493526999</v>
      </c>
      <c r="E49" s="38">
        <v>-62</v>
      </c>
      <c r="F49" s="2023">
        <v>-4.9879324215607403E-2</v>
      </c>
      <c r="G49" s="39">
        <v>-0.25120481927710842</v>
      </c>
      <c r="H49" s="53">
        <v>-0.2885542168674699</v>
      </c>
      <c r="I49" s="53">
        <v>-0.53054298642533937</v>
      </c>
    </row>
    <row r="50" spans="2:9" s="29" customFormat="1" ht="15">
      <c r="B50" s="41" t="s">
        <v>969</v>
      </c>
      <c r="C50" s="42">
        <v>203</v>
      </c>
      <c r="D50" s="43">
        <v>6.4098515945689924E-2</v>
      </c>
      <c r="E50" s="44">
        <v>-7</v>
      </c>
      <c r="F50" s="2024">
        <v>-3.3333333333333333E-2</v>
      </c>
      <c r="G50" s="45">
        <v>-0.30921052631578949</v>
      </c>
      <c r="H50" s="54">
        <v>-0.33223684210526316</v>
      </c>
      <c r="I50" s="54">
        <v>-0.61809045226130654</v>
      </c>
    </row>
    <row r="51" spans="2:9" s="26" customFormat="1" ht="18" customHeight="1">
      <c r="B51" s="55" t="s">
        <v>74</v>
      </c>
      <c r="C51" s="47"/>
      <c r="D51" s="48"/>
      <c r="E51" s="49"/>
      <c r="F51" s="2022"/>
      <c r="G51" s="50"/>
      <c r="H51" s="56"/>
      <c r="I51" s="56"/>
    </row>
    <row r="52" spans="2:9" ht="15" customHeight="1">
      <c r="B52" s="57" t="s">
        <v>970</v>
      </c>
      <c r="C52" s="2056">
        <v>80</v>
      </c>
      <c r="D52" s="2057">
        <v>2.5260498894853173E-2</v>
      </c>
      <c r="E52" s="2058">
        <v>10</v>
      </c>
      <c r="F52" s="2059">
        <v>0.14285714285714285</v>
      </c>
      <c r="G52" s="2060">
        <v>-0.48905109489051096</v>
      </c>
      <c r="H52" s="2061">
        <v>-0.41605839416058393</v>
      </c>
      <c r="I52" s="2061">
        <v>-0.53242320819112632</v>
      </c>
    </row>
    <row r="53" spans="2:9" s="26" customFormat="1" ht="15" customHeight="1">
      <c r="B53" s="2048" t="s">
        <v>971</v>
      </c>
      <c r="C53" s="2049">
        <v>589</v>
      </c>
      <c r="D53" s="2050">
        <v>0.1859804231133565</v>
      </c>
      <c r="E53" s="2051">
        <v>-11</v>
      </c>
      <c r="F53" s="2052">
        <v>-1.8333333333333333E-2</v>
      </c>
      <c r="G53" s="2053">
        <v>-0.38335046248715315</v>
      </c>
      <c r="H53" s="2054">
        <v>-0.39465570400822197</v>
      </c>
      <c r="I53" s="2054">
        <v>-0.51736111111111116</v>
      </c>
    </row>
    <row r="54" spans="2:9" ht="15" customHeight="1">
      <c r="B54" s="57" t="s">
        <v>972</v>
      </c>
      <c r="C54" s="2056">
        <v>417</v>
      </c>
      <c r="D54" s="2057">
        <v>0.13167035048942216</v>
      </c>
      <c r="E54" s="2058">
        <v>22</v>
      </c>
      <c r="F54" s="2059">
        <v>5.5696202531645568E-2</v>
      </c>
      <c r="G54" s="2060">
        <v>6.4690026954177901E-2</v>
      </c>
      <c r="H54" s="2061">
        <v>0.12398921832884097</v>
      </c>
      <c r="I54" s="2061">
        <v>-0.28790786948176583</v>
      </c>
    </row>
    <row r="55" spans="2:9" s="26" customFormat="1" ht="15" customHeight="1">
      <c r="B55" s="5" t="s">
        <v>973</v>
      </c>
      <c r="C55" s="2049">
        <v>2210</v>
      </c>
      <c r="D55" s="2050">
        <v>0.6978212819703189</v>
      </c>
      <c r="E55" s="2051">
        <v>-161</v>
      </c>
      <c r="F55" s="2052">
        <v>-6.7903838043019818E-2</v>
      </c>
      <c r="G55" s="2053">
        <v>-0.2122923588039867</v>
      </c>
      <c r="H55" s="2054">
        <v>-0.26578073089700999</v>
      </c>
      <c r="I55" s="2054">
        <v>-0.56496603555427083</v>
      </c>
    </row>
    <row r="56" spans="2:9" ht="14.25" customHeight="1">
      <c r="B56" s="57" t="s">
        <v>974</v>
      </c>
      <c r="C56" s="2056">
        <v>688</v>
      </c>
      <c r="D56" s="2057">
        <v>0.21724029049573729</v>
      </c>
      <c r="E56" s="2058">
        <v>30</v>
      </c>
      <c r="F56" s="2059">
        <v>4.5592705167173252E-2</v>
      </c>
      <c r="G56" s="2060">
        <v>-0.2932330827067669</v>
      </c>
      <c r="H56" s="2068">
        <v>-0.26100966702470463</v>
      </c>
      <c r="I56" s="2061">
        <v>-0.3</v>
      </c>
    </row>
    <row r="57" spans="2:9" s="26" customFormat="1" ht="18" customHeight="1">
      <c r="B57" s="55" t="s">
        <v>975</v>
      </c>
      <c r="C57" s="47"/>
      <c r="D57" s="48"/>
      <c r="E57" s="49"/>
      <c r="F57" s="2022"/>
      <c r="G57" s="50"/>
      <c r="H57" s="56"/>
      <c r="I57" s="56"/>
    </row>
    <row r="58" spans="2:9" ht="15" customHeight="1">
      <c r="B58" s="2069" t="s">
        <v>976</v>
      </c>
      <c r="C58" s="2056">
        <v>524.6536144578314</v>
      </c>
      <c r="D58" s="2057">
        <v>0.16566265060240967</v>
      </c>
      <c r="E58" s="2058">
        <v>13.371005762179209</v>
      </c>
      <c r="F58" s="2059">
        <v>2.6151888475710854E-2</v>
      </c>
      <c r="G58" s="2060">
        <v>-0.35458150543635802</v>
      </c>
      <c r="H58" s="2061">
        <v>-0.33770259294636845</v>
      </c>
      <c r="I58" s="2061">
        <v>-0.50689917276112306</v>
      </c>
    </row>
    <row r="59" spans="2:9" ht="15" customHeight="1">
      <c r="B59" s="2048" t="s">
        <v>977</v>
      </c>
      <c r="C59" s="2049">
        <v>1251.2129753914987</v>
      </c>
      <c r="D59" s="2050">
        <v>0.39507829977628628</v>
      </c>
      <c r="E59" s="2051">
        <v>-190.56480238627887</v>
      </c>
      <c r="F59" s="2052">
        <v>-0.13217349117420701</v>
      </c>
      <c r="G59" s="2053">
        <v>-0.36580103107984496</v>
      </c>
      <c r="H59" s="2054">
        <v>-0.4496253229011043</v>
      </c>
      <c r="I59" s="2054" t="s">
        <v>52</v>
      </c>
    </row>
    <row r="60" spans="2:9" ht="15" customHeight="1">
      <c r="B60" s="2069" t="s">
        <v>75</v>
      </c>
      <c r="C60" s="2056">
        <v>944.44944774851319</v>
      </c>
      <c r="D60" s="2057">
        <v>0.29821580288870009</v>
      </c>
      <c r="E60" s="2058">
        <v>-107.48074705668159</v>
      </c>
      <c r="F60" s="2059">
        <v>-0.10217479029260661</v>
      </c>
      <c r="G60" s="2060">
        <v>-0.20163824230518823</v>
      </c>
      <c r="H60" s="2061">
        <v>-0.28321068747529243</v>
      </c>
      <c r="I60" s="2061">
        <v>-0.47547334752840542</v>
      </c>
    </row>
    <row r="61" spans="2:9" ht="15" customHeight="1">
      <c r="B61" s="2048" t="s">
        <v>978</v>
      </c>
      <c r="C61" s="2049">
        <v>585.6182152713892</v>
      </c>
      <c r="D61" s="2050">
        <v>0.18491260349586019</v>
      </c>
      <c r="E61" s="2051">
        <v>-145.7994022548545</v>
      </c>
      <c r="F61" s="2052">
        <v>-0.1993381055654202</v>
      </c>
      <c r="G61" s="2053">
        <v>-0.33892223695748536</v>
      </c>
      <c r="H61" s="2054">
        <v>-0.47070022587380594</v>
      </c>
      <c r="I61" s="2054" t="s">
        <v>52</v>
      </c>
    </row>
    <row r="62" spans="2:9" ht="15" customHeight="1">
      <c r="B62" s="2069" t="s">
        <v>979</v>
      </c>
      <c r="C62" s="2056">
        <v>387.60808926080892</v>
      </c>
      <c r="D62" s="2057">
        <v>0.22733612273361228</v>
      </c>
      <c r="E62" s="2058">
        <v>-17.175659100921052</v>
      </c>
      <c r="F62" s="2059">
        <v>-4.2431691416554201E-2</v>
      </c>
      <c r="G62" s="2060">
        <v>-0.25116126007219464</v>
      </c>
      <c r="H62" s="2068">
        <v>-0.28293575440557256</v>
      </c>
      <c r="I62" s="2061">
        <v>-0.63556844755690389</v>
      </c>
    </row>
    <row r="63" spans="2:9" s="62" customFormat="1" ht="9.9499999999999993" customHeight="1">
      <c r="B63" s="58"/>
      <c r="C63" s="59"/>
      <c r="D63" s="60"/>
      <c r="E63" s="61"/>
      <c r="F63" s="2025"/>
      <c r="G63" s="60"/>
      <c r="H63" s="1259"/>
      <c r="I63"/>
    </row>
    <row r="64" spans="2:9" ht="20.100000000000001" customHeight="1">
      <c r="B64" s="612" t="s">
        <v>76</v>
      </c>
      <c r="C64" s="616">
        <f t="shared" ref="C64:I64" si="0">C7</f>
        <v>3167</v>
      </c>
      <c r="D64" s="2092">
        <f>D7</f>
        <v>0.93201883460859325</v>
      </c>
      <c r="E64" s="617">
        <f t="shared" si="0"/>
        <v>-77</v>
      </c>
      <c r="F64" s="2026">
        <f t="shared" si="0"/>
        <v>-2.3736128236744758E-2</v>
      </c>
      <c r="G64" s="618">
        <f t="shared" si="0"/>
        <v>-0.18737474949899799</v>
      </c>
      <c r="H64" s="1643">
        <f t="shared" si="0"/>
        <v>-0.20666332665330661</v>
      </c>
      <c r="I64" s="618">
        <f t="shared" si="0"/>
        <v>-0.51138310893512851</v>
      </c>
    </row>
    <row r="65" spans="2:9">
      <c r="B65" s="105" t="s">
        <v>92</v>
      </c>
      <c r="C65" s="880"/>
      <c r="D65" s="880"/>
      <c r="E65" s="880"/>
      <c r="F65" s="2027"/>
      <c r="G65" s="880"/>
      <c r="H65" s="1644"/>
      <c r="I65" s="880"/>
    </row>
    <row r="66" spans="2:9">
      <c r="G66" s="1178"/>
      <c r="H66" s="1645"/>
      <c r="I66" s="1179"/>
    </row>
    <row r="67" spans="2:9">
      <c r="G67" s="1178"/>
      <c r="H67" s="1646"/>
      <c r="I67" s="880"/>
    </row>
    <row r="68" spans="2:9">
      <c r="G68" s="1178"/>
      <c r="H68" s="1646"/>
      <c r="I68" s="880"/>
    </row>
  </sheetData>
  <mergeCells count="6">
    <mergeCell ref="I5:I6"/>
    <mergeCell ref="C5:C6"/>
    <mergeCell ref="D5:D6"/>
    <mergeCell ref="E5:F5"/>
    <mergeCell ref="G5:G6"/>
    <mergeCell ref="H5:H6"/>
  </mergeCells>
  <printOptions horizontalCentered="1"/>
  <pageMargins left="0.47244094488188981" right="0.47244094488188981" top="0.59055118110236227" bottom="0.47244094488188981" header="0.51181102362204722" footer="0.31496062992125984"/>
  <pageSetup paperSize="9" scale="73" firstPageNumber="0" orientation="portrait" r:id="rId1"/>
  <headerFooter>
    <oddFooter>&amp;C&amp;F&amp;R&amp;A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I61"/>
  <sheetViews>
    <sheetView showGridLines="0" zoomScaleNormal="100" workbookViewId="0">
      <pane ySplit="5" topLeftCell="A38" activePane="bottomLeft" state="frozen"/>
      <selection activeCell="Q15" sqref="Q15"/>
      <selection pane="bottomLeft" activeCell="B3" sqref="B3"/>
    </sheetView>
  </sheetViews>
  <sheetFormatPr baseColWidth="10" defaultColWidth="10.7109375" defaultRowHeight="12.75"/>
  <cols>
    <col min="1" max="1" width="1.7109375" style="1" customWidth="1"/>
    <col min="2" max="2" width="11.42578125" style="123" customWidth="1"/>
    <col min="3" max="3" width="21.42578125" style="123" customWidth="1"/>
    <col min="4" max="4" width="11.85546875" bestFit="1" customWidth="1"/>
    <col min="5" max="8" width="11.7109375" style="722" customWidth="1"/>
    <col min="9" max="9" width="10.7109375" style="1" customWidth="1"/>
  </cols>
  <sheetData>
    <row r="1" spans="1:9" ht="20.100000000000001" customHeight="1">
      <c r="B1" s="343" t="s">
        <v>364</v>
      </c>
      <c r="C1" s="343"/>
      <c r="D1" s="343"/>
      <c r="E1" s="717"/>
      <c r="F1" s="717"/>
      <c r="G1" s="717"/>
      <c r="H1" s="717"/>
    </row>
    <row r="2" spans="1:9" s="294" customFormat="1" ht="20.100000000000001" customHeight="1">
      <c r="A2" s="1718"/>
      <c r="B2" s="1756" t="s">
        <v>915</v>
      </c>
      <c r="C2" s="366"/>
      <c r="D2" s="377"/>
      <c r="E2" s="717"/>
      <c r="F2" s="717"/>
      <c r="G2" s="717"/>
      <c r="H2" s="717"/>
      <c r="I2" s="1718"/>
    </row>
    <row r="3" spans="1:9" ht="20.100000000000001" customHeight="1">
      <c r="B3" s="709" t="s">
        <v>996</v>
      </c>
      <c r="C3" s="346"/>
      <c r="D3" s="196"/>
      <c r="E3" s="717"/>
      <c r="F3" s="717"/>
      <c r="G3" s="717"/>
      <c r="H3" s="717"/>
    </row>
    <row r="4" spans="1:9" ht="20.100000000000001" customHeight="1" thickBot="1">
      <c r="B4" s="979" t="s">
        <v>44</v>
      </c>
      <c r="C4" s="347"/>
      <c r="D4" s="347"/>
      <c r="E4" s="717"/>
      <c r="F4" s="717"/>
      <c r="G4" s="717"/>
      <c r="H4" s="717"/>
    </row>
    <row r="5" spans="1:9" ht="50.1" customHeight="1" thickTop="1" thickBot="1">
      <c r="B5" s="2140"/>
      <c r="C5" s="2140"/>
      <c r="D5" s="338"/>
      <c r="E5" s="1723" t="s">
        <v>871</v>
      </c>
      <c r="F5" s="1757" t="s">
        <v>82</v>
      </c>
      <c r="G5" s="743" t="s">
        <v>83</v>
      </c>
      <c r="H5" s="1724" t="s">
        <v>872</v>
      </c>
    </row>
    <row r="6" spans="1:9" s="1" customFormat="1" ht="5.0999999999999996" customHeight="1" thickTop="1" thickBot="1">
      <c r="B6" s="2140"/>
      <c r="C6" s="2140"/>
      <c r="D6" s="367"/>
      <c r="E6" s="720"/>
      <c r="F6" s="720"/>
      <c r="G6" s="720"/>
      <c r="H6" s="720"/>
    </row>
    <row r="7" spans="1:9" ht="13.5" thickBot="1">
      <c r="B7" s="2175" t="s">
        <v>790</v>
      </c>
      <c r="C7" s="2175"/>
      <c r="D7" s="797" t="s">
        <v>798</v>
      </c>
      <c r="E7" s="1200">
        <f>E9-E8</f>
        <v>23</v>
      </c>
      <c r="F7" s="1200">
        <f t="shared" ref="F7:H7" si="0">F9-F8</f>
        <v>58</v>
      </c>
      <c r="G7" s="1200">
        <f t="shared" si="0"/>
        <v>50</v>
      </c>
      <c r="H7" s="1200">
        <f t="shared" si="0"/>
        <v>108</v>
      </c>
    </row>
    <row r="8" spans="1:9" ht="13.5" thickBot="1">
      <c r="B8" s="2175"/>
      <c r="C8" s="2175"/>
      <c r="D8" s="798" t="s">
        <v>366</v>
      </c>
      <c r="E8" s="1198">
        <v>0</v>
      </c>
      <c r="F8" s="637">
        <v>0</v>
      </c>
      <c r="G8" s="637">
        <v>0</v>
      </c>
      <c r="H8" s="1685">
        <v>0</v>
      </c>
    </row>
    <row r="9" spans="1:9" ht="13.5" thickBot="1">
      <c r="B9" s="2175"/>
      <c r="C9" s="2175"/>
      <c r="D9" s="1083" t="s">
        <v>367</v>
      </c>
      <c r="E9" s="1196">
        <v>23</v>
      </c>
      <c r="F9" s="639">
        <v>58</v>
      </c>
      <c r="G9" s="639">
        <v>50</v>
      </c>
      <c r="H9" s="1686">
        <v>108</v>
      </c>
    </row>
    <row r="10" spans="1:9" ht="13.5" thickBot="1">
      <c r="B10" s="2149" t="s">
        <v>383</v>
      </c>
      <c r="C10" s="2149"/>
      <c r="D10" s="797" t="s">
        <v>369</v>
      </c>
      <c r="E10" s="1200">
        <v>1</v>
      </c>
      <c r="F10" s="640">
        <v>3</v>
      </c>
      <c r="G10" s="640">
        <v>9</v>
      </c>
      <c r="H10" s="1684">
        <v>12</v>
      </c>
    </row>
    <row r="11" spans="1:9" ht="13.5" thickBot="1">
      <c r="B11" s="2149"/>
      <c r="C11" s="2149"/>
      <c r="D11" s="798" t="s">
        <v>370</v>
      </c>
      <c r="E11" s="1198">
        <v>0</v>
      </c>
      <c r="F11" s="1583">
        <v>0</v>
      </c>
      <c r="G11" s="637">
        <v>1</v>
      </c>
      <c r="H11" s="1685">
        <v>1</v>
      </c>
    </row>
    <row r="12" spans="1:9" ht="13.5" thickBot="1">
      <c r="B12" s="2149"/>
      <c r="C12" s="2149"/>
      <c r="D12" s="1083" t="s">
        <v>367</v>
      </c>
      <c r="E12" s="1196">
        <v>1</v>
      </c>
      <c r="F12" s="638">
        <v>3</v>
      </c>
      <c r="G12" s="639">
        <v>10</v>
      </c>
      <c r="H12" s="1686">
        <v>13</v>
      </c>
    </row>
    <row r="13" spans="1:9" ht="13.5" thickBot="1">
      <c r="B13" s="2149" t="s">
        <v>384</v>
      </c>
      <c r="C13" s="2149"/>
      <c r="D13" s="797" t="s">
        <v>369</v>
      </c>
      <c r="E13" s="1200">
        <v>0</v>
      </c>
      <c r="F13" s="640">
        <v>10</v>
      </c>
      <c r="G13" s="640">
        <v>18</v>
      </c>
      <c r="H13" s="1684">
        <v>28</v>
      </c>
    </row>
    <row r="14" spans="1:9" ht="13.5" thickBot="1">
      <c r="B14" s="2149"/>
      <c r="C14" s="2149"/>
      <c r="D14" s="798" t="s">
        <v>370</v>
      </c>
      <c r="E14" s="1198">
        <v>0</v>
      </c>
      <c r="F14" s="637">
        <v>0</v>
      </c>
      <c r="G14" s="637">
        <v>0</v>
      </c>
      <c r="H14" s="1685">
        <v>0</v>
      </c>
    </row>
    <row r="15" spans="1:9" ht="13.5" thickBot="1">
      <c r="B15" s="2149"/>
      <c r="C15" s="2149"/>
      <c r="D15" s="1083" t="s">
        <v>367</v>
      </c>
      <c r="E15" s="1196">
        <v>0</v>
      </c>
      <c r="F15" s="639">
        <v>10</v>
      </c>
      <c r="G15" s="639">
        <v>18</v>
      </c>
      <c r="H15" s="1686">
        <v>28</v>
      </c>
    </row>
    <row r="16" spans="1:9" ht="13.5" thickBot="1">
      <c r="B16" s="2149" t="s">
        <v>371</v>
      </c>
      <c r="C16" s="2149"/>
      <c r="D16" s="797" t="s">
        <v>369</v>
      </c>
      <c r="E16" s="1200">
        <v>2</v>
      </c>
      <c r="F16" s="640">
        <v>2</v>
      </c>
      <c r="G16" s="640">
        <v>1</v>
      </c>
      <c r="H16" s="1684">
        <v>3</v>
      </c>
    </row>
    <row r="17" spans="2:8" ht="13.5" thickBot="1">
      <c r="B17" s="2149"/>
      <c r="C17" s="2149"/>
      <c r="D17" s="798" t="s">
        <v>370</v>
      </c>
      <c r="E17" s="1198">
        <v>0</v>
      </c>
      <c r="F17" s="1583">
        <v>0</v>
      </c>
      <c r="G17" s="637">
        <v>0</v>
      </c>
      <c r="H17" s="1685">
        <v>0</v>
      </c>
    </row>
    <row r="18" spans="2:8" ht="13.5" thickBot="1">
      <c r="B18" s="2149"/>
      <c r="C18" s="2149"/>
      <c r="D18" s="1083" t="s">
        <v>367</v>
      </c>
      <c r="E18" s="1196">
        <v>2</v>
      </c>
      <c r="F18" s="638">
        <v>2</v>
      </c>
      <c r="G18" s="639">
        <v>1</v>
      </c>
      <c r="H18" s="1686">
        <v>3</v>
      </c>
    </row>
    <row r="19" spans="2:8" ht="13.5" thickBot="1">
      <c r="B19" s="2149" t="s">
        <v>372</v>
      </c>
      <c r="C19" s="2149"/>
      <c r="D19" s="797" t="s">
        <v>369</v>
      </c>
      <c r="E19" s="1200">
        <v>0</v>
      </c>
      <c r="F19" s="640">
        <v>24</v>
      </c>
      <c r="G19" s="640">
        <v>40</v>
      </c>
      <c r="H19" s="1684">
        <v>64</v>
      </c>
    </row>
    <row r="20" spans="2:8" ht="13.5" thickBot="1">
      <c r="B20" s="2149"/>
      <c r="C20" s="2149"/>
      <c r="D20" s="798" t="s">
        <v>370</v>
      </c>
      <c r="E20" s="1198">
        <v>0</v>
      </c>
      <c r="F20" s="637">
        <v>2</v>
      </c>
      <c r="G20" s="637">
        <v>4</v>
      </c>
      <c r="H20" s="1685">
        <v>6</v>
      </c>
    </row>
    <row r="21" spans="2:8" ht="13.5" thickBot="1">
      <c r="B21" s="2149"/>
      <c r="C21" s="2149"/>
      <c r="D21" s="1083" t="s">
        <v>367</v>
      </c>
      <c r="E21" s="1196">
        <v>0</v>
      </c>
      <c r="F21" s="639">
        <v>26</v>
      </c>
      <c r="G21" s="639">
        <v>44</v>
      </c>
      <c r="H21" s="1686">
        <v>70</v>
      </c>
    </row>
    <row r="22" spans="2:8" ht="13.5" thickBot="1">
      <c r="B22" s="2149" t="s">
        <v>373</v>
      </c>
      <c r="C22" s="2149"/>
      <c r="D22" s="797" t="s">
        <v>369</v>
      </c>
      <c r="E22" s="1200">
        <v>18</v>
      </c>
      <c r="F22" s="640">
        <v>160</v>
      </c>
      <c r="G22" s="640">
        <v>372</v>
      </c>
      <c r="H22" s="1684">
        <v>532</v>
      </c>
    </row>
    <row r="23" spans="2:8" ht="13.5" thickBot="1">
      <c r="B23" s="2149"/>
      <c r="C23" s="2149"/>
      <c r="D23" s="798" t="s">
        <v>370</v>
      </c>
      <c r="E23" s="1198">
        <v>1</v>
      </c>
      <c r="F23" s="637">
        <v>17</v>
      </c>
      <c r="G23" s="637">
        <v>20</v>
      </c>
      <c r="H23" s="1685">
        <v>37</v>
      </c>
    </row>
    <row r="24" spans="2:8" ht="13.5" thickBot="1">
      <c r="B24" s="2149"/>
      <c r="C24" s="2149"/>
      <c r="D24" s="1083" t="s">
        <v>367</v>
      </c>
      <c r="E24" s="1196">
        <v>19</v>
      </c>
      <c r="F24" s="639">
        <v>177</v>
      </c>
      <c r="G24" s="639">
        <v>392</v>
      </c>
      <c r="H24" s="1686">
        <v>569</v>
      </c>
    </row>
    <row r="25" spans="2:8" ht="13.5" thickBot="1">
      <c r="B25" s="2151" t="s">
        <v>652</v>
      </c>
      <c r="C25" s="2151"/>
      <c r="D25" s="797" t="s">
        <v>369</v>
      </c>
      <c r="E25" s="1200">
        <v>91</v>
      </c>
      <c r="F25" s="640">
        <v>337</v>
      </c>
      <c r="G25" s="640">
        <v>1274</v>
      </c>
      <c r="H25" s="1684">
        <v>1611</v>
      </c>
    </row>
    <row r="26" spans="2:8" ht="13.5" thickBot="1">
      <c r="B26" s="2151"/>
      <c r="C26" s="2151"/>
      <c r="D26" s="798" t="s">
        <v>370</v>
      </c>
      <c r="E26" s="1198">
        <v>34</v>
      </c>
      <c r="F26" s="637">
        <v>200</v>
      </c>
      <c r="G26" s="637">
        <v>595</v>
      </c>
      <c r="H26" s="1685">
        <v>795</v>
      </c>
    </row>
    <row r="27" spans="2:8" ht="13.5" thickBot="1">
      <c r="B27" s="2151"/>
      <c r="C27" s="2151"/>
      <c r="D27" s="1083" t="s">
        <v>367</v>
      </c>
      <c r="E27" s="1196">
        <v>125</v>
      </c>
      <c r="F27" s="639">
        <v>537</v>
      </c>
      <c r="G27" s="639">
        <v>1869</v>
      </c>
      <c r="H27" s="1686">
        <v>2406</v>
      </c>
    </row>
    <row r="28" spans="2:8" ht="13.5" thickBot="1">
      <c r="B28" s="2151" t="s">
        <v>653</v>
      </c>
      <c r="C28" s="2151"/>
      <c r="D28" s="797" t="s">
        <v>369</v>
      </c>
      <c r="E28" s="1200">
        <v>11</v>
      </c>
      <c r="F28" s="640">
        <v>25</v>
      </c>
      <c r="G28" s="640">
        <v>129</v>
      </c>
      <c r="H28" s="1684">
        <v>154</v>
      </c>
    </row>
    <row r="29" spans="2:8" ht="13.5" thickBot="1">
      <c r="B29" s="2151"/>
      <c r="C29" s="2151"/>
      <c r="D29" s="798" t="s">
        <v>370</v>
      </c>
      <c r="E29" s="1198">
        <v>1</v>
      </c>
      <c r="F29" s="637">
        <v>12</v>
      </c>
      <c r="G29" s="637">
        <v>40</v>
      </c>
      <c r="H29" s="1685">
        <v>52</v>
      </c>
    </row>
    <row r="30" spans="2:8" ht="13.5" thickBot="1">
      <c r="B30" s="2151"/>
      <c r="C30" s="2151"/>
      <c r="D30" s="1083" t="s">
        <v>367</v>
      </c>
      <c r="E30" s="1196">
        <v>12</v>
      </c>
      <c r="F30" s="639">
        <v>37</v>
      </c>
      <c r="G30" s="639">
        <v>169</v>
      </c>
      <c r="H30" s="1686">
        <v>206</v>
      </c>
    </row>
    <row r="31" spans="2:8" ht="13.5" thickBot="1">
      <c r="B31" s="2149" t="s">
        <v>374</v>
      </c>
      <c r="C31" s="2149"/>
      <c r="D31" s="797" t="s">
        <v>369</v>
      </c>
      <c r="E31" s="1200">
        <v>3</v>
      </c>
      <c r="F31" s="640">
        <v>13</v>
      </c>
      <c r="G31" s="640">
        <v>35</v>
      </c>
      <c r="H31" s="1684">
        <v>48</v>
      </c>
    </row>
    <row r="32" spans="2:8" ht="13.5" thickBot="1">
      <c r="B32" s="2149"/>
      <c r="C32" s="2149"/>
      <c r="D32" s="798" t="s">
        <v>370</v>
      </c>
      <c r="E32" s="1198">
        <v>1</v>
      </c>
      <c r="F32" s="637">
        <v>1</v>
      </c>
      <c r="G32" s="637">
        <v>4</v>
      </c>
      <c r="H32" s="1685">
        <v>5</v>
      </c>
    </row>
    <row r="33" spans="2:8" ht="13.5" thickBot="1">
      <c r="B33" s="2149"/>
      <c r="C33" s="2149"/>
      <c r="D33" s="1083" t="s">
        <v>367</v>
      </c>
      <c r="E33" s="1196">
        <v>4</v>
      </c>
      <c r="F33" s="639">
        <v>14</v>
      </c>
      <c r="G33" s="639">
        <v>39</v>
      </c>
      <c r="H33" s="1686">
        <v>53</v>
      </c>
    </row>
    <row r="34" spans="2:8" ht="13.5" thickBot="1">
      <c r="B34" s="2149" t="s">
        <v>375</v>
      </c>
      <c r="C34" s="2149"/>
      <c r="D34" s="797" t="s">
        <v>369</v>
      </c>
      <c r="E34" s="1200">
        <v>4</v>
      </c>
      <c r="F34" s="640">
        <v>6</v>
      </c>
      <c r="G34" s="640">
        <v>10</v>
      </c>
      <c r="H34" s="1684">
        <v>16</v>
      </c>
    </row>
    <row r="35" spans="2:8" ht="13.5" thickBot="1">
      <c r="B35" s="2149"/>
      <c r="C35" s="2149"/>
      <c r="D35" s="798" t="s">
        <v>370</v>
      </c>
      <c r="E35" s="1198">
        <v>1</v>
      </c>
      <c r="F35" s="637">
        <v>0</v>
      </c>
      <c r="G35" s="637">
        <v>0</v>
      </c>
      <c r="H35" s="1685">
        <v>0</v>
      </c>
    </row>
    <row r="36" spans="2:8" ht="13.5" thickBot="1">
      <c r="B36" s="2149"/>
      <c r="C36" s="2149"/>
      <c r="D36" s="1083" t="s">
        <v>367</v>
      </c>
      <c r="E36" s="1196">
        <v>5</v>
      </c>
      <c r="F36" s="639">
        <v>6</v>
      </c>
      <c r="G36" s="639">
        <v>10</v>
      </c>
      <c r="H36" s="1686">
        <v>16</v>
      </c>
    </row>
    <row r="37" spans="2:8" ht="13.5" thickBot="1">
      <c r="B37" s="2151" t="s">
        <v>376</v>
      </c>
      <c r="C37" s="2151"/>
      <c r="D37" s="797" t="s">
        <v>369</v>
      </c>
      <c r="E37" s="1200">
        <v>0</v>
      </c>
      <c r="F37" s="640">
        <v>3</v>
      </c>
      <c r="G37" s="640">
        <v>0</v>
      </c>
      <c r="H37" s="1684">
        <v>3</v>
      </c>
    </row>
    <row r="38" spans="2:8" ht="13.5" thickBot="1">
      <c r="B38" s="2151"/>
      <c r="C38" s="2151"/>
      <c r="D38" s="798" t="s">
        <v>370</v>
      </c>
      <c r="E38" s="1198">
        <v>0</v>
      </c>
      <c r="F38" s="637">
        <v>1</v>
      </c>
      <c r="G38" s="637">
        <v>1</v>
      </c>
      <c r="H38" s="1685">
        <v>2</v>
      </c>
    </row>
    <row r="39" spans="2:8" ht="13.5" thickBot="1">
      <c r="B39" s="2151"/>
      <c r="C39" s="2151"/>
      <c r="D39" s="1083" t="s">
        <v>367</v>
      </c>
      <c r="E39" s="1196">
        <v>0</v>
      </c>
      <c r="F39" s="639">
        <v>4</v>
      </c>
      <c r="G39" s="639">
        <v>1</v>
      </c>
      <c r="H39" s="1686">
        <v>5</v>
      </c>
    </row>
    <row r="40" spans="2:8" ht="13.5" thickBot="1">
      <c r="B40" s="2151" t="s">
        <v>377</v>
      </c>
      <c r="C40" s="2151"/>
      <c r="D40" s="797" t="s">
        <v>369</v>
      </c>
      <c r="E40" s="1200">
        <v>0</v>
      </c>
      <c r="F40" s="640">
        <v>1</v>
      </c>
      <c r="G40" s="640">
        <v>0</v>
      </c>
      <c r="H40" s="1684">
        <v>1</v>
      </c>
    </row>
    <row r="41" spans="2:8" ht="13.5" thickBot="1">
      <c r="B41" s="2151"/>
      <c r="C41" s="2151"/>
      <c r="D41" s="798" t="s">
        <v>370</v>
      </c>
      <c r="E41" s="1198">
        <v>0</v>
      </c>
      <c r="F41" s="637">
        <v>2</v>
      </c>
      <c r="G41" s="637">
        <v>4</v>
      </c>
      <c r="H41" s="1685">
        <v>6</v>
      </c>
    </row>
    <row r="42" spans="2:8" ht="13.5" thickBot="1">
      <c r="B42" s="2151"/>
      <c r="C42" s="2151"/>
      <c r="D42" s="1083" t="s">
        <v>367</v>
      </c>
      <c r="E42" s="1196">
        <v>0</v>
      </c>
      <c r="F42" s="639">
        <v>3</v>
      </c>
      <c r="G42" s="639">
        <v>4</v>
      </c>
      <c r="H42" s="1686">
        <v>7</v>
      </c>
    </row>
    <row r="43" spans="2:8" ht="13.5" thickBot="1">
      <c r="B43" s="2151" t="s">
        <v>378</v>
      </c>
      <c r="C43" s="2151"/>
      <c r="D43" s="797" t="s">
        <v>369</v>
      </c>
      <c r="E43" s="1200">
        <v>0</v>
      </c>
      <c r="F43" s="640">
        <v>0</v>
      </c>
      <c r="G43" s="640">
        <v>1</v>
      </c>
      <c r="H43" s="1684">
        <v>1</v>
      </c>
    </row>
    <row r="44" spans="2:8" ht="13.5" thickBot="1">
      <c r="B44" s="2151"/>
      <c r="C44" s="2151"/>
      <c r="D44" s="798" t="s">
        <v>370</v>
      </c>
      <c r="E44" s="1198">
        <v>0</v>
      </c>
      <c r="F44" s="1583">
        <v>0</v>
      </c>
      <c r="G44" s="637">
        <v>0</v>
      </c>
      <c r="H44" s="1685">
        <v>0</v>
      </c>
    </row>
    <row r="45" spans="2:8" ht="13.5" thickBot="1">
      <c r="B45" s="2151"/>
      <c r="C45" s="2151"/>
      <c r="D45" s="1083" t="s">
        <v>367</v>
      </c>
      <c r="E45" s="1196">
        <v>0</v>
      </c>
      <c r="F45" s="639">
        <v>0</v>
      </c>
      <c r="G45" s="639">
        <v>1</v>
      </c>
      <c r="H45" s="1686">
        <v>1</v>
      </c>
    </row>
    <row r="46" spans="2:8" ht="13.5" thickBot="1">
      <c r="B46" s="2151" t="s">
        <v>379</v>
      </c>
      <c r="C46" s="2151"/>
      <c r="D46" s="797" t="s">
        <v>369</v>
      </c>
      <c r="E46" s="1200">
        <v>0</v>
      </c>
      <c r="F46" s="640">
        <v>3</v>
      </c>
      <c r="G46" s="640">
        <v>4</v>
      </c>
      <c r="H46" s="1684">
        <v>7</v>
      </c>
    </row>
    <row r="47" spans="2:8" ht="13.5" thickBot="1">
      <c r="B47" s="2151"/>
      <c r="C47" s="2151"/>
      <c r="D47" s="798" t="s">
        <v>370</v>
      </c>
      <c r="E47" s="1198">
        <v>0</v>
      </c>
      <c r="F47" s="637">
        <v>1</v>
      </c>
      <c r="G47" s="637">
        <v>2</v>
      </c>
      <c r="H47" s="1685">
        <v>3</v>
      </c>
    </row>
    <row r="48" spans="2:8" ht="13.5" thickBot="1">
      <c r="B48" s="2151"/>
      <c r="C48" s="2151"/>
      <c r="D48" s="1083" t="s">
        <v>367</v>
      </c>
      <c r="E48" s="1196">
        <v>0</v>
      </c>
      <c r="F48" s="639">
        <v>4</v>
      </c>
      <c r="G48" s="639">
        <v>6</v>
      </c>
      <c r="H48" s="1686">
        <v>10</v>
      </c>
    </row>
    <row r="49" spans="1:9" ht="13.5" thickBot="1">
      <c r="B49" s="2151" t="s">
        <v>58</v>
      </c>
      <c r="C49" s="2151"/>
      <c r="D49" s="797" t="s">
        <v>369</v>
      </c>
      <c r="E49" s="1200">
        <v>1</v>
      </c>
      <c r="F49" s="640">
        <v>2</v>
      </c>
      <c r="G49" s="640">
        <v>6</v>
      </c>
      <c r="H49" s="1684">
        <v>8</v>
      </c>
    </row>
    <row r="50" spans="1:9" ht="13.5" thickBot="1">
      <c r="B50" s="2151"/>
      <c r="C50" s="2151"/>
      <c r="D50" s="798" t="s">
        <v>370</v>
      </c>
      <c r="E50" s="1198">
        <v>0</v>
      </c>
      <c r="F50" s="637">
        <v>1</v>
      </c>
      <c r="G50" s="637">
        <v>3</v>
      </c>
      <c r="H50" s="1685">
        <v>4</v>
      </c>
    </row>
    <row r="51" spans="1:9">
      <c r="B51" s="2152"/>
      <c r="C51" s="2152"/>
      <c r="D51" s="1084" t="s">
        <v>367</v>
      </c>
      <c r="E51" s="1716">
        <v>1</v>
      </c>
      <c r="F51" s="1585">
        <v>3</v>
      </c>
      <c r="G51" s="1585">
        <v>9</v>
      </c>
      <c r="H51" s="1717">
        <v>12</v>
      </c>
    </row>
    <row r="52" spans="1:9" s="1221" customFormat="1">
      <c r="A52" s="1656"/>
      <c r="B52" s="2153" t="s">
        <v>90</v>
      </c>
      <c r="C52" s="2160"/>
      <c r="D52" s="1501" t="s">
        <v>790</v>
      </c>
      <c r="E52" s="1502">
        <f>+E9</f>
        <v>23</v>
      </c>
      <c r="F52" s="1503">
        <f>+F9</f>
        <v>58</v>
      </c>
      <c r="G52" s="1504">
        <f>+G9</f>
        <v>50</v>
      </c>
      <c r="H52" s="1512">
        <f>+H9</f>
        <v>108</v>
      </c>
      <c r="I52" s="1656"/>
    </row>
    <row r="53" spans="1:9" s="1221" customFormat="1">
      <c r="A53" s="1656"/>
      <c r="B53" s="2155"/>
      <c r="C53" s="2161"/>
      <c r="D53" s="1505" t="s">
        <v>369</v>
      </c>
      <c r="E53" s="1506">
        <f t="shared" ref="E53:H54" si="1">+E10+E13+E16+E19+E22+E25+E28+E31+E34+E37+E40+E43+E46+E49</f>
        <v>131</v>
      </c>
      <c r="F53" s="1507">
        <f t="shared" si="1"/>
        <v>589</v>
      </c>
      <c r="G53" s="1508">
        <f t="shared" si="1"/>
        <v>1899</v>
      </c>
      <c r="H53" s="1719">
        <f t="shared" si="1"/>
        <v>2488</v>
      </c>
      <c r="I53" s="1656"/>
    </row>
    <row r="54" spans="1:9" s="1221" customFormat="1">
      <c r="A54" s="1656"/>
      <c r="B54" s="2155"/>
      <c r="C54" s="2161"/>
      <c r="D54" s="1505" t="s">
        <v>370</v>
      </c>
      <c r="E54" s="1506">
        <f t="shared" si="1"/>
        <v>38</v>
      </c>
      <c r="F54" s="1507">
        <f t="shared" si="1"/>
        <v>237</v>
      </c>
      <c r="G54" s="1508">
        <f t="shared" si="1"/>
        <v>674</v>
      </c>
      <c r="H54" s="1719">
        <f t="shared" si="1"/>
        <v>911</v>
      </c>
      <c r="I54" s="1656"/>
    </row>
    <row r="55" spans="1:9" s="1221" customFormat="1">
      <c r="A55" s="1656"/>
      <c r="B55" s="2157"/>
      <c r="C55" s="2162"/>
      <c r="D55" s="1509" t="s">
        <v>367</v>
      </c>
      <c r="E55" s="1707">
        <f>+E9+E12+E15+E18+E21+E24+E27+E30+E33+E36+E39+E42+E45+E48+E51</f>
        <v>192</v>
      </c>
      <c r="F55" s="1510">
        <f>+F9+F12+F15+F18+F21+F24+F27+F30+F33+F36+F39+F42+F45+F48+F51</f>
        <v>884</v>
      </c>
      <c r="G55" s="1511">
        <f>+G9+G12+G15+G18+G21+G24+G27+G30+G33+G36+G39+G42+G45+G48+G51</f>
        <v>2623</v>
      </c>
      <c r="H55" s="1720">
        <f>+H9+H12+H15+H18+H21+H24+H27+H30+H33+H36+H39+H42+H45+H48+H51</f>
        <v>3507</v>
      </c>
      <c r="I55" s="1656"/>
    </row>
    <row r="56" spans="1:9" s="83" customFormat="1" ht="20.100000000000001" customHeight="1">
      <c r="B56" s="105" t="s">
        <v>92</v>
      </c>
      <c r="C56" s="175"/>
      <c r="D56" s="729"/>
      <c r="E56" s="721"/>
      <c r="F56" s="721"/>
      <c r="G56" s="721"/>
      <c r="H56" s="760"/>
    </row>
    <row r="57" spans="1:9" s="1422" customFormat="1" ht="15" customHeight="1">
      <c r="B57" s="1421"/>
      <c r="D57" s="1423"/>
      <c r="E57" s="1830"/>
      <c r="F57" s="1830"/>
      <c r="G57" s="1830"/>
      <c r="H57" s="1830"/>
    </row>
    <row r="58" spans="1:9">
      <c r="E58" s="1830"/>
      <c r="F58" s="1830"/>
      <c r="G58" s="1830"/>
      <c r="H58" s="1830"/>
    </row>
    <row r="59" spans="1:9">
      <c r="E59" s="1831"/>
      <c r="F59" s="1831"/>
      <c r="G59" s="1831"/>
      <c r="H59" s="1831"/>
    </row>
    <row r="60" spans="1:9">
      <c r="E60" s="1831"/>
      <c r="F60" s="1831"/>
      <c r="G60" s="1831"/>
      <c r="H60" s="1831"/>
    </row>
    <row r="61" spans="1:9">
      <c r="E61" s="1830"/>
      <c r="F61" s="1830"/>
      <c r="G61" s="1830"/>
      <c r="H61" s="1830"/>
    </row>
  </sheetData>
  <mergeCells count="18">
    <mergeCell ref="B46:C48"/>
    <mergeCell ref="B49:C51"/>
    <mergeCell ref="B52:C55"/>
    <mergeCell ref="B16:C18"/>
    <mergeCell ref="B19:C21"/>
    <mergeCell ref="B22:C24"/>
    <mergeCell ref="B25:C27"/>
    <mergeCell ref="B28:C30"/>
    <mergeCell ref="B31:C33"/>
    <mergeCell ref="B34:C36"/>
    <mergeCell ref="B37:C39"/>
    <mergeCell ref="B40:C42"/>
    <mergeCell ref="B43:C45"/>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pageSetUpPr fitToPage="1"/>
  </sheetPr>
  <dimension ref="A1:I61"/>
  <sheetViews>
    <sheetView showGridLines="0" topLeftCell="B1" zoomScaleNormal="100" workbookViewId="0">
      <pane ySplit="5" topLeftCell="A6" activePane="bottomLeft" state="frozen"/>
      <selection activeCell="J59" sqref="J59"/>
      <selection pane="bottomLeft" activeCell="B3" sqref="B3"/>
    </sheetView>
  </sheetViews>
  <sheetFormatPr baseColWidth="10" defaultColWidth="10.7109375" defaultRowHeight="12.75"/>
  <cols>
    <col min="1" max="1" width="1.7109375" style="1" customWidth="1"/>
    <col min="2" max="2" width="11.42578125" style="123" customWidth="1"/>
    <col min="3" max="3" width="21.42578125" style="123" customWidth="1"/>
    <col min="4" max="4" width="11.85546875" style="1101" bestFit="1" customWidth="1"/>
    <col min="5" max="8" width="11.7109375" style="722" customWidth="1"/>
    <col min="9" max="9" width="11.7109375" style="1" customWidth="1"/>
  </cols>
  <sheetData>
    <row r="1" spans="1:9" ht="20.100000000000001" customHeight="1">
      <c r="B1" s="343" t="s">
        <v>364</v>
      </c>
      <c r="C1" s="343"/>
      <c r="D1" s="771"/>
      <c r="E1" s="717"/>
      <c r="F1" s="717"/>
      <c r="G1" s="717"/>
      <c r="H1" s="717"/>
    </row>
    <row r="2" spans="1:9" s="294" customFormat="1" ht="20.100000000000001" customHeight="1">
      <c r="A2" s="1718"/>
      <c r="B2" s="1729" t="s">
        <v>936</v>
      </c>
      <c r="C2" s="366"/>
      <c r="D2" s="1095"/>
      <c r="E2" s="717"/>
      <c r="F2" s="717"/>
      <c r="G2" s="717"/>
      <c r="H2" s="717"/>
      <c r="I2" s="1721"/>
    </row>
    <row r="3" spans="1:9" ht="20.100000000000001" customHeight="1">
      <c r="B3" s="709" t="s">
        <v>996</v>
      </c>
      <c r="C3" s="346"/>
      <c r="D3" s="1095"/>
      <c r="E3" s="717"/>
      <c r="F3" s="717"/>
      <c r="G3" s="717"/>
      <c r="H3" s="717"/>
    </row>
    <row r="4" spans="1:9" ht="20.100000000000001" customHeight="1" thickBot="1">
      <c r="B4" s="979" t="s">
        <v>44</v>
      </c>
      <c r="C4" s="347"/>
      <c r="D4" s="1096"/>
      <c r="E4" s="717"/>
      <c r="F4" s="717"/>
      <c r="G4" s="717"/>
      <c r="H4" s="717"/>
    </row>
    <row r="5" spans="1:9" ht="50.1" customHeight="1" thickTop="1" thickBot="1">
      <c r="B5" s="2140"/>
      <c r="C5" s="2140"/>
      <c r="D5" s="1097"/>
      <c r="E5" s="1723" t="s">
        <v>871</v>
      </c>
      <c r="F5" s="1757" t="s">
        <v>82</v>
      </c>
      <c r="G5" s="743" t="s">
        <v>83</v>
      </c>
      <c r="H5" s="1724" t="s">
        <v>872</v>
      </c>
    </row>
    <row r="6" spans="1:9" ht="5.0999999999999996" customHeight="1" thickTop="1" thickBot="1">
      <c r="B6" s="2140"/>
      <c r="C6" s="2140"/>
      <c r="D6" s="1098"/>
      <c r="E6" s="1348"/>
      <c r="F6" s="720"/>
      <c r="G6" s="720"/>
      <c r="H6" s="720"/>
    </row>
    <row r="7" spans="1:9" s="286" customFormat="1" ht="14.25" customHeight="1" thickBot="1">
      <c r="A7" s="1665"/>
      <c r="B7" s="2149" t="s">
        <v>790</v>
      </c>
      <c r="C7" s="2149"/>
      <c r="D7" s="1099" t="s">
        <v>798</v>
      </c>
      <c r="E7" s="1200">
        <f>E9-E8</f>
        <v>148</v>
      </c>
      <c r="F7" s="1200">
        <f t="shared" ref="F7:H7" si="0">F9-F8</f>
        <v>683</v>
      </c>
      <c r="G7" s="1200">
        <f t="shared" si="0"/>
        <v>637</v>
      </c>
      <c r="H7" s="1200">
        <f t="shared" si="0"/>
        <v>1320</v>
      </c>
      <c r="I7" s="1665"/>
    </row>
    <row r="8" spans="1:9" s="286" customFormat="1" ht="13.5" thickBot="1">
      <c r="A8" s="1665"/>
      <c r="B8" s="2149"/>
      <c r="C8" s="2149"/>
      <c r="D8" s="1100" t="s">
        <v>366</v>
      </c>
      <c r="E8" s="1198">
        <v>2</v>
      </c>
      <c r="F8" s="637">
        <v>7</v>
      </c>
      <c r="G8" s="637">
        <v>12</v>
      </c>
      <c r="H8" s="1685">
        <v>19</v>
      </c>
      <c r="I8" s="1665"/>
    </row>
    <row r="9" spans="1:9" s="286" customFormat="1" ht="13.5" thickBot="1">
      <c r="A9" s="1665"/>
      <c r="B9" s="2149"/>
      <c r="C9" s="2149"/>
      <c r="D9" s="1083" t="s">
        <v>367</v>
      </c>
      <c r="E9" s="1196">
        <v>150</v>
      </c>
      <c r="F9" s="639">
        <v>690</v>
      </c>
      <c r="G9" s="639">
        <v>649</v>
      </c>
      <c r="H9" s="1686">
        <v>1339</v>
      </c>
      <c r="I9" s="1665"/>
    </row>
    <row r="10" spans="1:9" s="286" customFormat="1" ht="14.25" customHeight="1" thickBot="1">
      <c r="A10" s="1665"/>
      <c r="B10" s="2149" t="s">
        <v>383</v>
      </c>
      <c r="C10" s="2149"/>
      <c r="D10" s="1099" t="s">
        <v>369</v>
      </c>
      <c r="E10" s="1200">
        <v>15</v>
      </c>
      <c r="F10" s="640">
        <v>84</v>
      </c>
      <c r="G10" s="640">
        <v>129</v>
      </c>
      <c r="H10" s="1684">
        <v>213</v>
      </c>
      <c r="I10" s="1665"/>
    </row>
    <row r="11" spans="1:9" s="286" customFormat="1" ht="13.5" thickBot="1">
      <c r="A11" s="1665"/>
      <c r="B11" s="2149"/>
      <c r="C11" s="2149"/>
      <c r="D11" s="1100" t="s">
        <v>370</v>
      </c>
      <c r="E11" s="1198">
        <v>1</v>
      </c>
      <c r="F11" s="637">
        <v>0</v>
      </c>
      <c r="G11" s="637">
        <v>8</v>
      </c>
      <c r="H11" s="1685">
        <v>8</v>
      </c>
      <c r="I11" s="1665"/>
    </row>
    <row r="12" spans="1:9" s="286" customFormat="1" ht="13.5" thickBot="1">
      <c r="A12" s="1665"/>
      <c r="B12" s="2149"/>
      <c r="C12" s="2149"/>
      <c r="D12" s="1083" t="s">
        <v>367</v>
      </c>
      <c r="E12" s="1196">
        <v>16</v>
      </c>
      <c r="F12" s="639">
        <v>84</v>
      </c>
      <c r="G12" s="639">
        <v>137</v>
      </c>
      <c r="H12" s="1686">
        <v>221</v>
      </c>
      <c r="I12" s="1665"/>
    </row>
    <row r="13" spans="1:9" s="286" customFormat="1" ht="14.25" customHeight="1" thickBot="1">
      <c r="A13" s="1665"/>
      <c r="B13" s="2149" t="s">
        <v>384</v>
      </c>
      <c r="C13" s="2149"/>
      <c r="D13" s="1099" t="s">
        <v>369</v>
      </c>
      <c r="E13" s="1200">
        <v>116</v>
      </c>
      <c r="F13" s="640">
        <v>573</v>
      </c>
      <c r="G13" s="640">
        <v>462</v>
      </c>
      <c r="H13" s="1684">
        <v>1035</v>
      </c>
      <c r="I13" s="1665"/>
    </row>
    <row r="14" spans="1:9" s="286" customFormat="1" ht="13.5" thickBot="1">
      <c r="A14" s="1665"/>
      <c r="B14" s="2149"/>
      <c r="C14" s="2149"/>
      <c r="D14" s="1100" t="s">
        <v>370</v>
      </c>
      <c r="E14" s="1198">
        <v>0</v>
      </c>
      <c r="F14" s="637">
        <v>1</v>
      </c>
      <c r="G14" s="637">
        <v>1</v>
      </c>
      <c r="H14" s="1685">
        <v>2</v>
      </c>
      <c r="I14" s="1665"/>
    </row>
    <row r="15" spans="1:9" s="286" customFormat="1" ht="13.5" thickBot="1">
      <c r="A15" s="1665"/>
      <c r="B15" s="2149"/>
      <c r="C15" s="2149"/>
      <c r="D15" s="1083" t="s">
        <v>367</v>
      </c>
      <c r="E15" s="1196">
        <v>116</v>
      </c>
      <c r="F15" s="639">
        <v>574</v>
      </c>
      <c r="G15" s="639">
        <v>463</v>
      </c>
      <c r="H15" s="1686">
        <v>1037</v>
      </c>
      <c r="I15" s="1665"/>
    </row>
    <row r="16" spans="1:9" s="286" customFormat="1" ht="14.25" customHeight="1" thickBot="1">
      <c r="A16" s="1665"/>
      <c r="B16" s="2149" t="s">
        <v>371</v>
      </c>
      <c r="C16" s="2149"/>
      <c r="D16" s="1099" t="s">
        <v>369</v>
      </c>
      <c r="E16" s="1200">
        <v>14</v>
      </c>
      <c r="F16" s="640">
        <v>63</v>
      </c>
      <c r="G16" s="640">
        <v>45</v>
      </c>
      <c r="H16" s="1684">
        <v>108</v>
      </c>
      <c r="I16" s="1665"/>
    </row>
    <row r="17" spans="1:9" s="286" customFormat="1" ht="13.5" thickBot="1">
      <c r="A17" s="1665"/>
      <c r="B17" s="2149"/>
      <c r="C17" s="2149"/>
      <c r="D17" s="1100" t="s">
        <v>370</v>
      </c>
      <c r="E17" s="1198">
        <v>0</v>
      </c>
      <c r="F17" s="637">
        <v>0</v>
      </c>
      <c r="G17" s="637">
        <v>0</v>
      </c>
      <c r="H17" s="1685">
        <v>0</v>
      </c>
      <c r="I17" s="1665"/>
    </row>
    <row r="18" spans="1:9" s="286" customFormat="1" ht="13.5" thickBot="1">
      <c r="A18" s="1665"/>
      <c r="B18" s="2149"/>
      <c r="C18" s="2149"/>
      <c r="D18" s="1083" t="s">
        <v>367</v>
      </c>
      <c r="E18" s="1196">
        <v>14</v>
      </c>
      <c r="F18" s="639">
        <v>63</v>
      </c>
      <c r="G18" s="639">
        <v>45</v>
      </c>
      <c r="H18" s="1686">
        <v>108</v>
      </c>
      <c r="I18" s="1665"/>
    </row>
    <row r="19" spans="1:9" s="286" customFormat="1" ht="14.25" customHeight="1" thickBot="1">
      <c r="A19" s="1665"/>
      <c r="B19" s="2149" t="s">
        <v>372</v>
      </c>
      <c r="C19" s="2149"/>
      <c r="D19" s="1099" t="s">
        <v>369</v>
      </c>
      <c r="E19" s="1200">
        <v>53</v>
      </c>
      <c r="F19" s="640">
        <v>717</v>
      </c>
      <c r="G19" s="640">
        <v>632</v>
      </c>
      <c r="H19" s="1684">
        <v>1349</v>
      </c>
      <c r="I19" s="1665"/>
    </row>
    <row r="20" spans="1:9" s="286" customFormat="1" ht="13.5" thickBot="1">
      <c r="A20" s="1665"/>
      <c r="B20" s="2149"/>
      <c r="C20" s="2149"/>
      <c r="D20" s="1100" t="s">
        <v>370</v>
      </c>
      <c r="E20" s="1198">
        <v>3</v>
      </c>
      <c r="F20" s="637">
        <v>63</v>
      </c>
      <c r="G20" s="637">
        <v>92</v>
      </c>
      <c r="H20" s="1685">
        <v>155</v>
      </c>
      <c r="I20" s="1665"/>
    </row>
    <row r="21" spans="1:9" s="286" customFormat="1" ht="13.5" thickBot="1">
      <c r="A21" s="1665"/>
      <c r="B21" s="2149"/>
      <c r="C21" s="2149"/>
      <c r="D21" s="1083" t="s">
        <v>367</v>
      </c>
      <c r="E21" s="1196">
        <v>56</v>
      </c>
      <c r="F21" s="639">
        <v>780</v>
      </c>
      <c r="G21" s="639">
        <v>724</v>
      </c>
      <c r="H21" s="1686">
        <v>1504</v>
      </c>
      <c r="I21" s="1665"/>
    </row>
    <row r="22" spans="1:9" s="286" customFormat="1" ht="14.25" customHeight="1" thickBot="1">
      <c r="A22" s="1665"/>
      <c r="B22" s="2149" t="s">
        <v>373</v>
      </c>
      <c r="C22" s="2149"/>
      <c r="D22" s="1099" t="s">
        <v>369</v>
      </c>
      <c r="E22" s="1200">
        <v>355</v>
      </c>
      <c r="F22" s="640">
        <v>1932</v>
      </c>
      <c r="G22" s="640">
        <v>1124</v>
      </c>
      <c r="H22" s="1684">
        <v>3056</v>
      </c>
      <c r="I22" s="1665"/>
    </row>
    <row r="23" spans="1:9" s="286" customFormat="1" ht="13.5" thickBot="1">
      <c r="A23" s="1665"/>
      <c r="B23" s="2149"/>
      <c r="C23" s="2149"/>
      <c r="D23" s="1100" t="s">
        <v>370</v>
      </c>
      <c r="E23" s="1198">
        <v>21</v>
      </c>
      <c r="F23" s="637">
        <v>155</v>
      </c>
      <c r="G23" s="637">
        <v>186</v>
      </c>
      <c r="H23" s="1685">
        <v>341</v>
      </c>
      <c r="I23" s="1665"/>
    </row>
    <row r="24" spans="1:9" s="286" customFormat="1" ht="13.5" thickBot="1">
      <c r="A24" s="1665"/>
      <c r="B24" s="2149"/>
      <c r="C24" s="2149"/>
      <c r="D24" s="1083" t="s">
        <v>367</v>
      </c>
      <c r="E24" s="1196">
        <v>376</v>
      </c>
      <c r="F24" s="639">
        <v>2087</v>
      </c>
      <c r="G24" s="639">
        <v>1310</v>
      </c>
      <c r="H24" s="1686">
        <v>3397</v>
      </c>
      <c r="I24" s="1665"/>
    </row>
    <row r="25" spans="1:9" s="286" customFormat="1" ht="13.5" thickBot="1">
      <c r="A25" s="1665"/>
      <c r="B25" s="2151" t="s">
        <v>652</v>
      </c>
      <c r="C25" s="2151"/>
      <c r="D25" s="1099" t="s">
        <v>369</v>
      </c>
      <c r="E25" s="1200">
        <v>762</v>
      </c>
      <c r="F25" s="640">
        <v>3155</v>
      </c>
      <c r="G25" s="640">
        <v>4461</v>
      </c>
      <c r="H25" s="1684">
        <v>7616</v>
      </c>
      <c r="I25" s="1665"/>
    </row>
    <row r="26" spans="1:9" s="286" customFormat="1" ht="13.5" thickBot="1">
      <c r="A26" s="1665"/>
      <c r="B26" s="2151"/>
      <c r="C26" s="2151"/>
      <c r="D26" s="1100" t="s">
        <v>370</v>
      </c>
      <c r="E26" s="1198">
        <v>219</v>
      </c>
      <c r="F26" s="637">
        <v>1384</v>
      </c>
      <c r="G26" s="637">
        <v>2349</v>
      </c>
      <c r="H26" s="1685">
        <v>3733</v>
      </c>
      <c r="I26" s="1665"/>
    </row>
    <row r="27" spans="1:9" s="286" customFormat="1" ht="13.5" thickBot="1">
      <c r="A27" s="1665"/>
      <c r="B27" s="2151"/>
      <c r="C27" s="2151"/>
      <c r="D27" s="1083" t="s">
        <v>367</v>
      </c>
      <c r="E27" s="1196">
        <v>981</v>
      </c>
      <c r="F27" s="639">
        <v>4539</v>
      </c>
      <c r="G27" s="639">
        <v>6810</v>
      </c>
      <c r="H27" s="1686">
        <v>11349</v>
      </c>
      <c r="I27" s="1665"/>
    </row>
    <row r="28" spans="1:9" s="286" customFormat="1" ht="13.5" thickBot="1">
      <c r="A28" s="1665"/>
      <c r="B28" s="2151" t="s">
        <v>653</v>
      </c>
      <c r="C28" s="2151"/>
      <c r="D28" s="1099" t="s">
        <v>369</v>
      </c>
      <c r="E28" s="1200">
        <v>64</v>
      </c>
      <c r="F28" s="640">
        <v>199</v>
      </c>
      <c r="G28" s="640">
        <v>387</v>
      </c>
      <c r="H28" s="1684">
        <v>586</v>
      </c>
      <c r="I28" s="1665"/>
    </row>
    <row r="29" spans="1:9" s="286" customFormat="1" ht="13.5" thickBot="1">
      <c r="A29" s="1665"/>
      <c r="B29" s="2151"/>
      <c r="C29" s="2151"/>
      <c r="D29" s="1100" t="s">
        <v>370</v>
      </c>
      <c r="E29" s="1198">
        <v>13</v>
      </c>
      <c r="F29" s="637">
        <v>77</v>
      </c>
      <c r="G29" s="637">
        <v>144</v>
      </c>
      <c r="H29" s="1685">
        <v>221</v>
      </c>
      <c r="I29" s="1665"/>
    </row>
    <row r="30" spans="1:9" s="286" customFormat="1" ht="13.5" thickBot="1">
      <c r="A30" s="1665"/>
      <c r="B30" s="2151"/>
      <c r="C30" s="2151"/>
      <c r="D30" s="1083" t="s">
        <v>367</v>
      </c>
      <c r="E30" s="1196">
        <v>77</v>
      </c>
      <c r="F30" s="639">
        <v>276</v>
      </c>
      <c r="G30" s="639">
        <v>531</v>
      </c>
      <c r="H30" s="1686">
        <v>807</v>
      </c>
      <c r="I30" s="1665"/>
    </row>
    <row r="31" spans="1:9" s="286" customFormat="1" ht="14.25" customHeight="1" thickBot="1">
      <c r="A31" s="1665"/>
      <c r="B31" s="2149" t="s">
        <v>374</v>
      </c>
      <c r="C31" s="2149"/>
      <c r="D31" s="1099" t="s">
        <v>369</v>
      </c>
      <c r="E31" s="1200">
        <v>14</v>
      </c>
      <c r="F31" s="640">
        <v>26</v>
      </c>
      <c r="G31" s="640">
        <v>74</v>
      </c>
      <c r="H31" s="1684">
        <v>100</v>
      </c>
      <c r="I31" s="1665"/>
    </row>
    <row r="32" spans="1:9" s="286" customFormat="1" ht="13.5" thickBot="1">
      <c r="A32" s="1665"/>
      <c r="B32" s="2149"/>
      <c r="C32" s="2149"/>
      <c r="D32" s="1100" t="s">
        <v>370</v>
      </c>
      <c r="E32" s="1198">
        <v>0</v>
      </c>
      <c r="F32" s="637">
        <v>5</v>
      </c>
      <c r="G32" s="637">
        <v>6</v>
      </c>
      <c r="H32" s="1685">
        <v>11</v>
      </c>
      <c r="I32" s="1665"/>
    </row>
    <row r="33" spans="1:9" s="286" customFormat="1" ht="13.5" thickBot="1">
      <c r="A33" s="1665"/>
      <c r="B33" s="2149"/>
      <c r="C33" s="2149"/>
      <c r="D33" s="1083" t="s">
        <v>367</v>
      </c>
      <c r="E33" s="1196">
        <v>14</v>
      </c>
      <c r="F33" s="639">
        <v>31</v>
      </c>
      <c r="G33" s="639">
        <v>80</v>
      </c>
      <c r="H33" s="1686">
        <v>111</v>
      </c>
      <c r="I33" s="1665"/>
    </row>
    <row r="34" spans="1:9" s="286" customFormat="1" ht="14.25" customHeight="1" thickBot="1">
      <c r="A34" s="1665"/>
      <c r="B34" s="2149" t="s">
        <v>375</v>
      </c>
      <c r="C34" s="2149"/>
      <c r="D34" s="1099" t="s">
        <v>369</v>
      </c>
      <c r="E34" s="1200">
        <v>1</v>
      </c>
      <c r="F34" s="640">
        <v>12</v>
      </c>
      <c r="G34" s="640">
        <v>22</v>
      </c>
      <c r="H34" s="1684">
        <v>34</v>
      </c>
      <c r="I34" s="1665"/>
    </row>
    <row r="35" spans="1:9" s="286" customFormat="1" ht="13.5" thickBot="1">
      <c r="A35" s="1665"/>
      <c r="B35" s="2149"/>
      <c r="C35" s="2149"/>
      <c r="D35" s="1100" t="s">
        <v>370</v>
      </c>
      <c r="E35" s="1198">
        <v>0</v>
      </c>
      <c r="F35" s="637">
        <v>0</v>
      </c>
      <c r="G35" s="637">
        <v>1</v>
      </c>
      <c r="H35" s="1685">
        <v>1</v>
      </c>
      <c r="I35" s="1665"/>
    </row>
    <row r="36" spans="1:9" s="286" customFormat="1" ht="13.5" thickBot="1">
      <c r="A36" s="1665"/>
      <c r="B36" s="2149"/>
      <c r="C36" s="2149"/>
      <c r="D36" s="1083" t="s">
        <v>367</v>
      </c>
      <c r="E36" s="1196">
        <v>1</v>
      </c>
      <c r="F36" s="639">
        <v>12</v>
      </c>
      <c r="G36" s="639">
        <v>23</v>
      </c>
      <c r="H36" s="1686">
        <v>35</v>
      </c>
      <c r="I36" s="1665"/>
    </row>
    <row r="37" spans="1:9" s="286" customFormat="1" ht="13.5" thickBot="1">
      <c r="A37" s="1665"/>
      <c r="B37" s="2151" t="s">
        <v>376</v>
      </c>
      <c r="C37" s="2151"/>
      <c r="D37" s="1099" t="s">
        <v>369</v>
      </c>
      <c r="E37" s="1200">
        <v>0</v>
      </c>
      <c r="F37" s="640">
        <v>2</v>
      </c>
      <c r="G37" s="640">
        <v>7</v>
      </c>
      <c r="H37" s="1684">
        <v>9</v>
      </c>
      <c r="I37" s="1665"/>
    </row>
    <row r="38" spans="1:9" s="286" customFormat="1" ht="13.5" thickBot="1">
      <c r="A38" s="1665"/>
      <c r="B38" s="2151"/>
      <c r="C38" s="2151"/>
      <c r="D38" s="1100" t="s">
        <v>370</v>
      </c>
      <c r="E38" s="1198">
        <v>2</v>
      </c>
      <c r="F38" s="637">
        <v>3</v>
      </c>
      <c r="G38" s="637">
        <v>73</v>
      </c>
      <c r="H38" s="1685">
        <v>76</v>
      </c>
      <c r="I38" s="1665"/>
    </row>
    <row r="39" spans="1:9" s="286" customFormat="1" ht="13.5" thickBot="1">
      <c r="A39" s="1665"/>
      <c r="B39" s="2151"/>
      <c r="C39" s="2151"/>
      <c r="D39" s="1083" t="s">
        <v>367</v>
      </c>
      <c r="E39" s="1196">
        <v>2</v>
      </c>
      <c r="F39" s="639">
        <v>5</v>
      </c>
      <c r="G39" s="639">
        <v>80</v>
      </c>
      <c r="H39" s="1686">
        <v>85</v>
      </c>
      <c r="I39" s="1665"/>
    </row>
    <row r="40" spans="1:9" s="286" customFormat="1" ht="13.5" thickBot="1">
      <c r="A40" s="1665"/>
      <c r="B40" s="2151" t="s">
        <v>377</v>
      </c>
      <c r="C40" s="2151"/>
      <c r="D40" s="1099" t="s">
        <v>369</v>
      </c>
      <c r="E40" s="1200">
        <v>0</v>
      </c>
      <c r="F40" s="640">
        <v>6</v>
      </c>
      <c r="G40" s="640">
        <v>10</v>
      </c>
      <c r="H40" s="1684">
        <v>16</v>
      </c>
      <c r="I40" s="1665"/>
    </row>
    <row r="41" spans="1:9" s="286" customFormat="1" ht="13.5" thickBot="1">
      <c r="A41" s="1665"/>
      <c r="B41" s="2151"/>
      <c r="C41" s="2151"/>
      <c r="D41" s="1100" t="s">
        <v>370</v>
      </c>
      <c r="E41" s="1198">
        <v>0</v>
      </c>
      <c r="F41" s="637">
        <v>1</v>
      </c>
      <c r="G41" s="637">
        <v>38</v>
      </c>
      <c r="H41" s="1685">
        <v>39</v>
      </c>
      <c r="I41" s="1665"/>
    </row>
    <row r="42" spans="1:9" s="286" customFormat="1" ht="13.5" thickBot="1">
      <c r="A42" s="1665"/>
      <c r="B42" s="2151"/>
      <c r="C42" s="2151"/>
      <c r="D42" s="1083" t="s">
        <v>367</v>
      </c>
      <c r="E42" s="1196">
        <v>0</v>
      </c>
      <c r="F42" s="639">
        <v>7</v>
      </c>
      <c r="G42" s="639">
        <v>48</v>
      </c>
      <c r="H42" s="1686">
        <v>55</v>
      </c>
      <c r="I42" s="1665"/>
    </row>
    <row r="43" spans="1:9" s="286" customFormat="1" ht="13.5" thickBot="1">
      <c r="A43" s="1665"/>
      <c r="B43" s="2151" t="s">
        <v>378</v>
      </c>
      <c r="C43" s="2151"/>
      <c r="D43" s="1099" t="s">
        <v>369</v>
      </c>
      <c r="E43" s="1200">
        <v>9</v>
      </c>
      <c r="F43" s="640">
        <v>17</v>
      </c>
      <c r="G43" s="640">
        <v>14</v>
      </c>
      <c r="H43" s="1684">
        <v>31</v>
      </c>
      <c r="I43" s="1665"/>
    </row>
    <row r="44" spans="1:9" s="286" customFormat="1" ht="13.5" thickBot="1">
      <c r="A44" s="1665"/>
      <c r="B44" s="2151"/>
      <c r="C44" s="2151"/>
      <c r="D44" s="1100" t="s">
        <v>370</v>
      </c>
      <c r="E44" s="1198">
        <v>2</v>
      </c>
      <c r="F44" s="637">
        <v>3</v>
      </c>
      <c r="G44" s="637">
        <v>2</v>
      </c>
      <c r="H44" s="1685">
        <v>5</v>
      </c>
      <c r="I44" s="1665"/>
    </row>
    <row r="45" spans="1:9" s="286" customFormat="1" ht="13.5" thickBot="1">
      <c r="A45" s="1665"/>
      <c r="B45" s="2151"/>
      <c r="C45" s="2151"/>
      <c r="D45" s="1083" t="s">
        <v>367</v>
      </c>
      <c r="E45" s="1196">
        <v>11</v>
      </c>
      <c r="F45" s="639">
        <v>20</v>
      </c>
      <c r="G45" s="639">
        <v>16</v>
      </c>
      <c r="H45" s="1686">
        <v>36</v>
      </c>
      <c r="I45" s="1665"/>
    </row>
    <row r="46" spans="1:9" s="286" customFormat="1" ht="13.5" thickBot="1">
      <c r="A46" s="1665"/>
      <c r="B46" s="2151" t="s">
        <v>379</v>
      </c>
      <c r="C46" s="2151"/>
      <c r="D46" s="1099" t="s">
        <v>369</v>
      </c>
      <c r="E46" s="1200">
        <v>16</v>
      </c>
      <c r="F46" s="640">
        <v>40</v>
      </c>
      <c r="G46" s="640">
        <v>45</v>
      </c>
      <c r="H46" s="1684">
        <v>85</v>
      </c>
      <c r="I46" s="1665"/>
    </row>
    <row r="47" spans="1:9" s="286" customFormat="1" ht="13.5" thickBot="1">
      <c r="A47" s="1665"/>
      <c r="B47" s="2151"/>
      <c r="C47" s="2151"/>
      <c r="D47" s="1100" t="s">
        <v>370</v>
      </c>
      <c r="E47" s="1198">
        <v>0</v>
      </c>
      <c r="F47" s="637">
        <v>12</v>
      </c>
      <c r="G47" s="637">
        <v>16</v>
      </c>
      <c r="H47" s="1685">
        <v>28</v>
      </c>
      <c r="I47" s="1665"/>
    </row>
    <row r="48" spans="1:9" s="286" customFormat="1" ht="13.5" thickBot="1">
      <c r="A48" s="1665"/>
      <c r="B48" s="2151"/>
      <c r="C48" s="2151"/>
      <c r="D48" s="1083" t="s">
        <v>367</v>
      </c>
      <c r="E48" s="1196">
        <v>16</v>
      </c>
      <c r="F48" s="639">
        <v>52</v>
      </c>
      <c r="G48" s="639">
        <v>61</v>
      </c>
      <c r="H48" s="1686">
        <v>113</v>
      </c>
      <c r="I48" s="1665"/>
    </row>
    <row r="49" spans="1:9" s="286" customFormat="1" ht="13.5" thickBot="1">
      <c r="A49" s="1665"/>
      <c r="B49" s="2151" t="s">
        <v>58</v>
      </c>
      <c r="C49" s="2151"/>
      <c r="D49" s="1099" t="s">
        <v>369</v>
      </c>
      <c r="E49" s="1200">
        <v>10</v>
      </c>
      <c r="F49" s="640">
        <v>40</v>
      </c>
      <c r="G49" s="640">
        <v>46</v>
      </c>
      <c r="H49" s="1684">
        <v>86</v>
      </c>
      <c r="I49" s="1665"/>
    </row>
    <row r="50" spans="1:9" s="286" customFormat="1" ht="13.5" thickBot="1">
      <c r="A50" s="1665"/>
      <c r="B50" s="2151"/>
      <c r="C50" s="2151"/>
      <c r="D50" s="1100" t="s">
        <v>370</v>
      </c>
      <c r="E50" s="1198">
        <v>0</v>
      </c>
      <c r="F50" s="637">
        <v>22</v>
      </c>
      <c r="G50" s="637">
        <v>26</v>
      </c>
      <c r="H50" s="1685">
        <v>48</v>
      </c>
      <c r="I50" s="1665"/>
    </row>
    <row r="51" spans="1:9" s="286" customFormat="1">
      <c r="A51" s="1665"/>
      <c r="B51" s="2152"/>
      <c r="C51" s="2152"/>
      <c r="D51" s="1084" t="s">
        <v>367</v>
      </c>
      <c r="E51" s="1716">
        <v>10</v>
      </c>
      <c r="F51" s="1585">
        <v>62</v>
      </c>
      <c r="G51" s="1585">
        <v>72</v>
      </c>
      <c r="H51" s="1717">
        <v>134</v>
      </c>
      <c r="I51" s="1665"/>
    </row>
    <row r="52" spans="1:9" s="286" customFormat="1">
      <c r="A52" s="1665"/>
      <c r="B52" s="2153" t="s">
        <v>90</v>
      </c>
      <c r="C52" s="2160"/>
      <c r="D52" s="1501" t="s">
        <v>790</v>
      </c>
      <c r="E52" s="1502">
        <f>+E9</f>
        <v>150</v>
      </c>
      <c r="F52" s="1503">
        <f>+F9</f>
        <v>690</v>
      </c>
      <c r="G52" s="1504">
        <f>+G9</f>
        <v>649</v>
      </c>
      <c r="H52" s="1512">
        <f>+H9</f>
        <v>1339</v>
      </c>
      <c r="I52" s="1665"/>
    </row>
    <row r="53" spans="1:9" s="286" customFormat="1">
      <c r="A53" s="1665"/>
      <c r="B53" s="2155"/>
      <c r="C53" s="2161"/>
      <c r="D53" s="1505" t="s">
        <v>369</v>
      </c>
      <c r="E53" s="1506">
        <f>+E10+E13+E16+E19+E22+E25+E28+E31+E34+E37+E40+E43+E46+E49</f>
        <v>1429</v>
      </c>
      <c r="F53" s="1507">
        <f t="shared" ref="F53:H54" si="1">+F10+F13+F16+F19+F22+F25+F28+F31+F34+F37+F40+F43+F46+F49</f>
        <v>6866</v>
      </c>
      <c r="G53" s="1508">
        <f t="shared" si="1"/>
        <v>7458</v>
      </c>
      <c r="H53" s="1719">
        <f t="shared" si="1"/>
        <v>14324</v>
      </c>
      <c r="I53" s="1665"/>
    </row>
    <row r="54" spans="1:9" s="286" customFormat="1">
      <c r="A54" s="1665"/>
      <c r="B54" s="2155"/>
      <c r="C54" s="2161"/>
      <c r="D54" s="1505" t="s">
        <v>370</v>
      </c>
      <c r="E54" s="1506">
        <f>+E11+E14+E17+E20+E23+E26+E29+E32+E35+E38+E41+E44+E47+E50</f>
        <v>261</v>
      </c>
      <c r="F54" s="1507">
        <f t="shared" si="1"/>
        <v>1726</v>
      </c>
      <c r="G54" s="1508">
        <f t="shared" si="1"/>
        <v>2942</v>
      </c>
      <c r="H54" s="1719">
        <f t="shared" si="1"/>
        <v>4668</v>
      </c>
      <c r="I54" s="1665"/>
    </row>
    <row r="55" spans="1:9" s="286" customFormat="1">
      <c r="A55" s="1665"/>
      <c r="B55" s="2157"/>
      <c r="C55" s="2162"/>
      <c r="D55" s="1509" t="s">
        <v>367</v>
      </c>
      <c r="E55" s="1707">
        <f>+E9+E12+E15+E18+E21+E24+E27+E30+E33+E36+E39+E42+E45+E48+E51</f>
        <v>1840</v>
      </c>
      <c r="F55" s="1510">
        <f>+F9+F12+F15+F18+F21+F24+F27+F30+F33+F36+F39+F42+F45+F48+F51</f>
        <v>9282</v>
      </c>
      <c r="G55" s="1511">
        <f>+G9+G12+G15+G18+G21+G24+G27+G30+G33+G36+G39+G42+G45+G48+G51</f>
        <v>11049</v>
      </c>
      <c r="H55" s="1720">
        <f>+H9+H12+H15+H18+H21+H24+H27+H30+H33+H36+H39+H42+H45+H48+H51</f>
        <v>20331</v>
      </c>
      <c r="I55" s="1665"/>
    </row>
    <row r="56" spans="1:9" s="83" customFormat="1" ht="20.100000000000001" customHeight="1">
      <c r="B56" s="105" t="s">
        <v>937</v>
      </c>
      <c r="C56" s="175"/>
      <c r="D56" s="729"/>
      <c r="E56" s="721"/>
      <c r="F56" s="721"/>
      <c r="G56" s="721"/>
      <c r="H56" s="760"/>
    </row>
    <row r="57" spans="1:9" s="1422" customFormat="1" ht="12.75" customHeight="1">
      <c r="B57" s="1421"/>
      <c r="D57" s="1423"/>
      <c r="F57" s="1438"/>
      <c r="G57" s="1438"/>
      <c r="H57" s="1725"/>
    </row>
    <row r="58" spans="1:9">
      <c r="E58" s="1830"/>
      <c r="F58" s="1830"/>
      <c r="G58" s="1830"/>
      <c r="H58" s="1830"/>
    </row>
    <row r="59" spans="1:9">
      <c r="E59" s="1831"/>
      <c r="F59" s="1831"/>
      <c r="G59" s="1831"/>
      <c r="H59" s="1831"/>
    </row>
    <row r="60" spans="1:9">
      <c r="E60" s="1831"/>
      <c r="F60" s="1831"/>
      <c r="G60" s="1831"/>
      <c r="H60" s="1831"/>
    </row>
    <row r="61" spans="1:9">
      <c r="E61" s="1830"/>
      <c r="F61" s="1830"/>
      <c r="G61" s="1830"/>
      <c r="H61" s="1830"/>
    </row>
  </sheetData>
  <mergeCells count="18">
    <mergeCell ref="B46:C48"/>
    <mergeCell ref="B49:C51"/>
    <mergeCell ref="B52:C55"/>
    <mergeCell ref="B16:C18"/>
    <mergeCell ref="B19:C21"/>
    <mergeCell ref="B22:C24"/>
    <mergeCell ref="B25:C27"/>
    <mergeCell ref="B28:C30"/>
    <mergeCell ref="B31:C33"/>
    <mergeCell ref="B34:C36"/>
    <mergeCell ref="B37:C39"/>
    <mergeCell ref="B40:C42"/>
    <mergeCell ref="B43:C45"/>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pageSetUpPr fitToPage="1"/>
  </sheetPr>
  <dimension ref="A1:I61"/>
  <sheetViews>
    <sheetView showGridLines="0" zoomScaleNormal="100" workbookViewId="0">
      <pane ySplit="5" topLeftCell="A6" activePane="bottomLeft" state="frozen"/>
      <selection activeCell="I56" sqref="I56"/>
      <selection pane="bottomLeft" activeCell="B3" sqref="B3"/>
    </sheetView>
  </sheetViews>
  <sheetFormatPr baseColWidth="10" defaultColWidth="10.7109375" defaultRowHeight="12.75"/>
  <cols>
    <col min="1" max="1" width="1.7109375" style="1" customWidth="1"/>
    <col min="2" max="2" width="11.42578125" style="123" customWidth="1"/>
    <col min="3" max="3" width="21.42578125" style="123" customWidth="1"/>
    <col min="4" max="4" width="11.85546875" style="1101" bestFit="1" customWidth="1"/>
    <col min="5" max="8" width="11.7109375" style="722" customWidth="1"/>
    <col min="9" max="9" width="11.7109375" style="1" customWidth="1"/>
  </cols>
  <sheetData>
    <row r="1" spans="1:9" ht="20.100000000000001" customHeight="1">
      <c r="B1" s="343" t="s">
        <v>364</v>
      </c>
      <c r="C1" s="343"/>
      <c r="D1" s="771"/>
      <c r="E1" s="717"/>
      <c r="F1" s="717"/>
      <c r="G1" s="717"/>
      <c r="H1" s="717"/>
    </row>
    <row r="2" spans="1:9" s="294" customFormat="1" ht="20.100000000000001" customHeight="1">
      <c r="A2" s="1718"/>
      <c r="B2" s="1728" t="s">
        <v>938</v>
      </c>
      <c r="C2" s="366"/>
      <c r="D2" s="1095"/>
      <c r="E2" s="717"/>
      <c r="F2" s="717"/>
      <c r="G2" s="717"/>
      <c r="H2" s="717"/>
      <c r="I2" s="1721"/>
    </row>
    <row r="3" spans="1:9" ht="20.100000000000001" customHeight="1">
      <c r="B3" s="709" t="s">
        <v>996</v>
      </c>
      <c r="C3" s="346"/>
      <c r="D3" s="1095"/>
      <c r="E3" s="717"/>
      <c r="F3" s="717"/>
      <c r="G3" s="717"/>
      <c r="H3" s="717"/>
    </row>
    <row r="4" spans="1:9" ht="20.100000000000001" customHeight="1" thickBot="1">
      <c r="B4" s="979" t="s">
        <v>44</v>
      </c>
      <c r="C4" s="347"/>
      <c r="D4" s="1096"/>
      <c r="E4" s="717"/>
      <c r="F4" s="717"/>
      <c r="G4" s="717"/>
      <c r="H4" s="717"/>
    </row>
    <row r="5" spans="1:9" ht="50.1" customHeight="1" thickTop="1" thickBot="1">
      <c r="B5" s="2140"/>
      <c r="C5" s="2140"/>
      <c r="D5" s="1097"/>
      <c r="E5" s="1723" t="s">
        <v>871</v>
      </c>
      <c r="F5" s="1757" t="s">
        <v>82</v>
      </c>
      <c r="G5" s="743" t="s">
        <v>83</v>
      </c>
      <c r="H5" s="1724" t="s">
        <v>872</v>
      </c>
    </row>
    <row r="6" spans="1:9" ht="5.0999999999999996" customHeight="1" thickTop="1" thickBot="1">
      <c r="B6" s="2140"/>
      <c r="C6" s="2140"/>
      <c r="D6" s="1098"/>
      <c r="E6" s="1348"/>
      <c r="F6" s="720"/>
      <c r="G6" s="720"/>
      <c r="H6" s="720"/>
    </row>
    <row r="7" spans="1:9" s="286" customFormat="1" ht="14.25" customHeight="1" thickBot="1">
      <c r="A7" s="1665"/>
      <c r="B7" s="2149" t="s">
        <v>790</v>
      </c>
      <c r="C7" s="2149"/>
      <c r="D7" s="1099" t="s">
        <v>798</v>
      </c>
      <c r="E7" s="1200">
        <f>E9-E8</f>
        <v>0</v>
      </c>
      <c r="F7" s="1200">
        <f t="shared" ref="F7:H7" si="0">F9-F8</f>
        <v>15</v>
      </c>
      <c r="G7" s="1200">
        <f t="shared" si="0"/>
        <v>3456</v>
      </c>
      <c r="H7" s="1200">
        <f t="shared" si="0"/>
        <v>4197</v>
      </c>
      <c r="I7" s="1665"/>
    </row>
    <row r="8" spans="1:9" s="286" customFormat="1" ht="13.5" thickBot="1">
      <c r="A8" s="1665"/>
      <c r="B8" s="2149"/>
      <c r="C8" s="2149"/>
      <c r="D8" s="1100" t="s">
        <v>366</v>
      </c>
      <c r="E8" s="1198">
        <v>102</v>
      </c>
      <c r="F8" s="637">
        <v>741</v>
      </c>
      <c r="G8" s="637">
        <v>144</v>
      </c>
      <c r="H8" s="1685">
        <v>159</v>
      </c>
      <c r="I8" s="1665"/>
    </row>
    <row r="9" spans="1:9" s="286" customFormat="1" ht="13.5" thickBot="1">
      <c r="A9" s="1665"/>
      <c r="B9" s="2149"/>
      <c r="C9" s="2149"/>
      <c r="D9" s="1083" t="s">
        <v>367</v>
      </c>
      <c r="E9" s="1196">
        <v>102</v>
      </c>
      <c r="F9" s="639">
        <v>756</v>
      </c>
      <c r="G9" s="639">
        <v>3600</v>
      </c>
      <c r="H9" s="1686">
        <v>4356</v>
      </c>
      <c r="I9" s="1665"/>
    </row>
    <row r="10" spans="1:9" s="286" customFormat="1" ht="14.25" customHeight="1" thickBot="1">
      <c r="A10" s="1665"/>
      <c r="B10" s="2149" t="s">
        <v>383</v>
      </c>
      <c r="C10" s="2149"/>
      <c r="D10" s="1099" t="s">
        <v>369</v>
      </c>
      <c r="E10" s="1200">
        <v>14</v>
      </c>
      <c r="F10" s="640">
        <v>156</v>
      </c>
      <c r="G10" s="640">
        <v>985</v>
      </c>
      <c r="H10" s="1684">
        <v>1141</v>
      </c>
      <c r="I10" s="1665"/>
    </row>
    <row r="11" spans="1:9" s="286" customFormat="1" ht="13.5" thickBot="1">
      <c r="A11" s="1665"/>
      <c r="B11" s="2149"/>
      <c r="C11" s="2149"/>
      <c r="D11" s="1100" t="s">
        <v>370</v>
      </c>
      <c r="E11" s="1198">
        <v>1</v>
      </c>
      <c r="F11" s="637">
        <v>12</v>
      </c>
      <c r="G11" s="637">
        <v>51</v>
      </c>
      <c r="H11" s="1685">
        <v>63</v>
      </c>
      <c r="I11" s="1665"/>
    </row>
    <row r="12" spans="1:9" s="286" customFormat="1" ht="13.5" thickBot="1">
      <c r="A12" s="1665"/>
      <c r="B12" s="2149"/>
      <c r="C12" s="2149"/>
      <c r="D12" s="1083" t="s">
        <v>367</v>
      </c>
      <c r="E12" s="1196">
        <v>15</v>
      </c>
      <c r="F12" s="639">
        <v>168</v>
      </c>
      <c r="G12" s="639">
        <v>1036</v>
      </c>
      <c r="H12" s="1686">
        <v>1204</v>
      </c>
      <c r="I12" s="1665"/>
    </row>
    <row r="13" spans="1:9" s="286" customFormat="1" ht="14.25" customHeight="1" thickBot="1">
      <c r="A13" s="1665"/>
      <c r="B13" s="2149" t="s">
        <v>384</v>
      </c>
      <c r="C13" s="2149"/>
      <c r="D13" s="1099" t="s">
        <v>369</v>
      </c>
      <c r="E13" s="1200">
        <v>23</v>
      </c>
      <c r="F13" s="640">
        <v>254</v>
      </c>
      <c r="G13" s="640">
        <v>2005</v>
      </c>
      <c r="H13" s="1684">
        <v>2259</v>
      </c>
      <c r="I13" s="1665"/>
    </row>
    <row r="14" spans="1:9" s="286" customFormat="1" ht="13.5" thickBot="1">
      <c r="A14" s="1665"/>
      <c r="B14" s="2149"/>
      <c r="C14" s="2149"/>
      <c r="D14" s="1100" t="s">
        <v>370</v>
      </c>
      <c r="E14" s="1198">
        <v>1</v>
      </c>
      <c r="F14" s="637">
        <v>3</v>
      </c>
      <c r="G14" s="637">
        <v>23</v>
      </c>
      <c r="H14" s="1685">
        <v>26</v>
      </c>
      <c r="I14" s="1665"/>
    </row>
    <row r="15" spans="1:9" s="286" customFormat="1" ht="13.5" thickBot="1">
      <c r="A15" s="1665"/>
      <c r="B15" s="2149"/>
      <c r="C15" s="2149"/>
      <c r="D15" s="1083" t="s">
        <v>367</v>
      </c>
      <c r="E15" s="1196">
        <v>24</v>
      </c>
      <c r="F15" s="639">
        <v>257</v>
      </c>
      <c r="G15" s="639">
        <v>2028</v>
      </c>
      <c r="H15" s="1686">
        <v>2285</v>
      </c>
      <c r="I15" s="1665"/>
    </row>
    <row r="16" spans="1:9" s="286" customFormat="1" ht="14.25" customHeight="1" thickBot="1">
      <c r="A16" s="1665"/>
      <c r="B16" s="2149" t="s">
        <v>371</v>
      </c>
      <c r="C16" s="2149"/>
      <c r="D16" s="1099" t="s">
        <v>369</v>
      </c>
      <c r="E16" s="1200">
        <v>7</v>
      </c>
      <c r="F16" s="640">
        <v>54</v>
      </c>
      <c r="G16" s="640">
        <v>340</v>
      </c>
      <c r="H16" s="1684">
        <v>394</v>
      </c>
      <c r="I16" s="1665"/>
    </row>
    <row r="17" spans="1:9" s="286" customFormat="1" ht="13.5" thickBot="1">
      <c r="A17" s="1665"/>
      <c r="B17" s="2149"/>
      <c r="C17" s="2149"/>
      <c r="D17" s="1100" t="s">
        <v>370</v>
      </c>
      <c r="E17" s="1198">
        <v>0</v>
      </c>
      <c r="F17" s="637">
        <v>0</v>
      </c>
      <c r="G17" s="637">
        <v>10</v>
      </c>
      <c r="H17" s="1685">
        <v>10</v>
      </c>
      <c r="I17" s="1665"/>
    </row>
    <row r="18" spans="1:9" s="286" customFormat="1" ht="13.5" thickBot="1">
      <c r="A18" s="1665"/>
      <c r="B18" s="2149"/>
      <c r="C18" s="2149"/>
      <c r="D18" s="1083" t="s">
        <v>367</v>
      </c>
      <c r="E18" s="1196">
        <v>7</v>
      </c>
      <c r="F18" s="639">
        <v>54</v>
      </c>
      <c r="G18" s="639">
        <v>350</v>
      </c>
      <c r="H18" s="1686">
        <v>404</v>
      </c>
      <c r="I18" s="1665"/>
    </row>
    <row r="19" spans="1:9" s="286" customFormat="1" ht="14.25" customHeight="1" thickBot="1">
      <c r="A19" s="1665"/>
      <c r="B19" s="2149" t="s">
        <v>372</v>
      </c>
      <c r="C19" s="2149"/>
      <c r="D19" s="1099" t="s">
        <v>369</v>
      </c>
      <c r="E19" s="1200">
        <v>15</v>
      </c>
      <c r="F19" s="640">
        <v>240</v>
      </c>
      <c r="G19" s="640">
        <v>1377</v>
      </c>
      <c r="H19" s="1684">
        <v>1617</v>
      </c>
      <c r="I19" s="1665"/>
    </row>
    <row r="20" spans="1:9" s="286" customFormat="1" ht="13.5" thickBot="1">
      <c r="A20" s="1665"/>
      <c r="B20" s="2149"/>
      <c r="C20" s="2149"/>
      <c r="D20" s="1100" t="s">
        <v>370</v>
      </c>
      <c r="E20" s="1198">
        <v>1</v>
      </c>
      <c r="F20" s="637">
        <v>28</v>
      </c>
      <c r="G20" s="637">
        <v>154</v>
      </c>
      <c r="H20" s="1685">
        <v>182</v>
      </c>
      <c r="I20" s="1665"/>
    </row>
    <row r="21" spans="1:9" s="286" customFormat="1" ht="13.5" thickBot="1">
      <c r="A21" s="1665"/>
      <c r="B21" s="2149"/>
      <c r="C21" s="2149"/>
      <c r="D21" s="1083" t="s">
        <v>367</v>
      </c>
      <c r="E21" s="1196">
        <v>16</v>
      </c>
      <c r="F21" s="639">
        <v>268</v>
      </c>
      <c r="G21" s="639">
        <v>1531</v>
      </c>
      <c r="H21" s="1686">
        <v>1799</v>
      </c>
      <c r="I21" s="1665"/>
    </row>
    <row r="22" spans="1:9" s="286" customFormat="1" ht="14.25" customHeight="1" thickBot="1">
      <c r="A22" s="1665"/>
      <c r="B22" s="2149" t="s">
        <v>373</v>
      </c>
      <c r="C22" s="2149"/>
      <c r="D22" s="1099" t="s">
        <v>369</v>
      </c>
      <c r="E22" s="1200">
        <v>103</v>
      </c>
      <c r="F22" s="640">
        <v>935</v>
      </c>
      <c r="G22" s="640">
        <v>3239</v>
      </c>
      <c r="H22" s="1684">
        <v>4174</v>
      </c>
      <c r="I22" s="1665"/>
    </row>
    <row r="23" spans="1:9" s="286" customFormat="1" ht="13.5" thickBot="1">
      <c r="A23" s="1665"/>
      <c r="B23" s="2149"/>
      <c r="C23" s="2149"/>
      <c r="D23" s="1100" t="s">
        <v>370</v>
      </c>
      <c r="E23" s="1198">
        <v>6</v>
      </c>
      <c r="F23" s="637">
        <v>81</v>
      </c>
      <c r="G23" s="637">
        <v>332</v>
      </c>
      <c r="H23" s="1685">
        <v>413</v>
      </c>
      <c r="I23" s="1665"/>
    </row>
    <row r="24" spans="1:9" s="286" customFormat="1" ht="13.5" thickBot="1">
      <c r="A24" s="1665"/>
      <c r="B24" s="2149"/>
      <c r="C24" s="2149"/>
      <c r="D24" s="1083" t="s">
        <v>367</v>
      </c>
      <c r="E24" s="1196">
        <v>109</v>
      </c>
      <c r="F24" s="639">
        <v>1016</v>
      </c>
      <c r="G24" s="639">
        <v>3571</v>
      </c>
      <c r="H24" s="1686">
        <v>4587</v>
      </c>
      <c r="I24" s="1665"/>
    </row>
    <row r="25" spans="1:9" s="286" customFormat="1" ht="13.5" thickBot="1">
      <c r="A25" s="1665"/>
      <c r="B25" s="2151" t="s">
        <v>652</v>
      </c>
      <c r="C25" s="2151"/>
      <c r="D25" s="1099" t="s">
        <v>369</v>
      </c>
      <c r="E25" s="1200">
        <v>57</v>
      </c>
      <c r="F25" s="640">
        <v>405</v>
      </c>
      <c r="G25" s="640">
        <v>4001</v>
      </c>
      <c r="H25" s="1684">
        <v>4406</v>
      </c>
      <c r="I25" s="1665"/>
    </row>
    <row r="26" spans="1:9" s="286" customFormat="1" ht="13.5" thickBot="1">
      <c r="A26" s="1665"/>
      <c r="B26" s="2151"/>
      <c r="C26" s="2151"/>
      <c r="D26" s="1100" t="s">
        <v>370</v>
      </c>
      <c r="E26" s="1198">
        <v>26</v>
      </c>
      <c r="F26" s="637">
        <v>249</v>
      </c>
      <c r="G26" s="637">
        <v>1912</v>
      </c>
      <c r="H26" s="1685">
        <v>2161</v>
      </c>
      <c r="I26" s="1665"/>
    </row>
    <row r="27" spans="1:9" s="286" customFormat="1" ht="13.5" thickBot="1">
      <c r="A27" s="1665"/>
      <c r="B27" s="2151"/>
      <c r="C27" s="2151"/>
      <c r="D27" s="1083" t="s">
        <v>367</v>
      </c>
      <c r="E27" s="1196">
        <v>83</v>
      </c>
      <c r="F27" s="639">
        <v>654</v>
      </c>
      <c r="G27" s="639">
        <v>5913</v>
      </c>
      <c r="H27" s="1686">
        <v>6567</v>
      </c>
      <c r="I27" s="1665"/>
    </row>
    <row r="28" spans="1:9" s="286" customFormat="1" ht="13.5" thickBot="1">
      <c r="A28" s="1665"/>
      <c r="B28" s="2151" t="s">
        <v>653</v>
      </c>
      <c r="C28" s="2151"/>
      <c r="D28" s="1099" t="s">
        <v>369</v>
      </c>
      <c r="E28" s="1200">
        <v>2</v>
      </c>
      <c r="F28" s="640">
        <v>45</v>
      </c>
      <c r="G28" s="640">
        <v>348</v>
      </c>
      <c r="H28" s="1684">
        <v>393</v>
      </c>
      <c r="I28" s="1665"/>
    </row>
    <row r="29" spans="1:9" s="286" customFormat="1" ht="13.5" thickBot="1">
      <c r="A29" s="1665"/>
      <c r="B29" s="2151"/>
      <c r="C29" s="2151"/>
      <c r="D29" s="1100" t="s">
        <v>370</v>
      </c>
      <c r="E29" s="1198">
        <v>0</v>
      </c>
      <c r="F29" s="637">
        <v>10</v>
      </c>
      <c r="G29" s="637">
        <v>103</v>
      </c>
      <c r="H29" s="1685">
        <v>113</v>
      </c>
      <c r="I29" s="1665"/>
    </row>
    <row r="30" spans="1:9" s="286" customFormat="1" ht="13.5" thickBot="1">
      <c r="A30" s="1665"/>
      <c r="B30" s="2151"/>
      <c r="C30" s="2151"/>
      <c r="D30" s="1083" t="s">
        <v>367</v>
      </c>
      <c r="E30" s="1196">
        <v>2</v>
      </c>
      <c r="F30" s="639">
        <v>55</v>
      </c>
      <c r="G30" s="639">
        <v>451</v>
      </c>
      <c r="H30" s="1686">
        <v>506</v>
      </c>
      <c r="I30" s="1665"/>
    </row>
    <row r="31" spans="1:9" s="286" customFormat="1" ht="14.25" customHeight="1" thickBot="1">
      <c r="A31" s="1665"/>
      <c r="B31" s="2149" t="s">
        <v>374</v>
      </c>
      <c r="C31" s="2149"/>
      <c r="D31" s="1099" t="s">
        <v>369</v>
      </c>
      <c r="E31" s="1200">
        <v>1</v>
      </c>
      <c r="F31" s="640">
        <v>8</v>
      </c>
      <c r="G31" s="640">
        <v>28</v>
      </c>
      <c r="H31" s="1684">
        <v>36</v>
      </c>
      <c r="I31" s="1665"/>
    </row>
    <row r="32" spans="1:9" s="286" customFormat="1" ht="13.5" thickBot="1">
      <c r="A32" s="1665"/>
      <c r="B32" s="2149"/>
      <c r="C32" s="2149"/>
      <c r="D32" s="1100" t="s">
        <v>370</v>
      </c>
      <c r="E32" s="1198">
        <v>0</v>
      </c>
      <c r="F32" s="637">
        <v>1</v>
      </c>
      <c r="G32" s="637">
        <v>11</v>
      </c>
      <c r="H32" s="1685">
        <v>12</v>
      </c>
      <c r="I32" s="1665"/>
    </row>
    <row r="33" spans="1:9" s="286" customFormat="1" ht="13.5" thickBot="1">
      <c r="A33" s="1665"/>
      <c r="B33" s="2149"/>
      <c r="C33" s="2149"/>
      <c r="D33" s="1083" t="s">
        <v>367</v>
      </c>
      <c r="E33" s="1196">
        <v>1</v>
      </c>
      <c r="F33" s="639">
        <v>9</v>
      </c>
      <c r="G33" s="639">
        <v>39</v>
      </c>
      <c r="H33" s="1686">
        <v>48</v>
      </c>
      <c r="I33" s="1665"/>
    </row>
    <row r="34" spans="1:9" s="286" customFormat="1" ht="14.25" customHeight="1" thickBot="1">
      <c r="A34" s="1665"/>
      <c r="B34" s="2149" t="s">
        <v>375</v>
      </c>
      <c r="C34" s="2149"/>
      <c r="D34" s="1099" t="s">
        <v>369</v>
      </c>
      <c r="E34" s="1200">
        <v>0</v>
      </c>
      <c r="F34" s="640">
        <v>0</v>
      </c>
      <c r="G34" s="640">
        <v>4</v>
      </c>
      <c r="H34" s="1684">
        <v>4</v>
      </c>
      <c r="I34" s="1665"/>
    </row>
    <row r="35" spans="1:9" s="286" customFormat="1" ht="13.5" thickBot="1">
      <c r="A35" s="1665"/>
      <c r="B35" s="2149"/>
      <c r="C35" s="2149"/>
      <c r="D35" s="1100" t="s">
        <v>370</v>
      </c>
      <c r="E35" s="1198">
        <v>0</v>
      </c>
      <c r="F35" s="637">
        <v>0</v>
      </c>
      <c r="G35" s="637">
        <v>0</v>
      </c>
      <c r="H35" s="1685">
        <v>0</v>
      </c>
      <c r="I35" s="1665"/>
    </row>
    <row r="36" spans="1:9" s="286" customFormat="1" ht="13.5" thickBot="1">
      <c r="A36" s="1665"/>
      <c r="B36" s="2149"/>
      <c r="C36" s="2149"/>
      <c r="D36" s="1083" t="s">
        <v>367</v>
      </c>
      <c r="E36" s="1196">
        <v>0</v>
      </c>
      <c r="F36" s="639">
        <v>0</v>
      </c>
      <c r="G36" s="639">
        <v>4</v>
      </c>
      <c r="H36" s="1686">
        <v>4</v>
      </c>
      <c r="I36" s="1665"/>
    </row>
    <row r="37" spans="1:9" s="286" customFormat="1" ht="13.5" thickBot="1">
      <c r="A37" s="1665"/>
      <c r="B37" s="2151" t="s">
        <v>376</v>
      </c>
      <c r="C37" s="2151"/>
      <c r="D37" s="1099" t="s">
        <v>369</v>
      </c>
      <c r="E37" s="1200">
        <v>0</v>
      </c>
      <c r="F37" s="640">
        <v>2</v>
      </c>
      <c r="G37" s="640">
        <v>56</v>
      </c>
      <c r="H37" s="1684">
        <v>58</v>
      </c>
      <c r="I37" s="1665"/>
    </row>
    <row r="38" spans="1:9" s="286" customFormat="1" ht="13.5" thickBot="1">
      <c r="A38" s="1665"/>
      <c r="B38" s="2151"/>
      <c r="C38" s="2151"/>
      <c r="D38" s="1100" t="s">
        <v>370</v>
      </c>
      <c r="E38" s="1198">
        <v>0</v>
      </c>
      <c r="F38" s="637">
        <v>4</v>
      </c>
      <c r="G38" s="637">
        <v>174</v>
      </c>
      <c r="H38" s="1685">
        <v>178</v>
      </c>
      <c r="I38" s="1665"/>
    </row>
    <row r="39" spans="1:9" s="286" customFormat="1" ht="13.5" thickBot="1">
      <c r="A39" s="1665"/>
      <c r="B39" s="2151"/>
      <c r="C39" s="2151"/>
      <c r="D39" s="1083" t="s">
        <v>367</v>
      </c>
      <c r="E39" s="1196">
        <v>0</v>
      </c>
      <c r="F39" s="639">
        <v>6</v>
      </c>
      <c r="G39" s="639">
        <v>230</v>
      </c>
      <c r="H39" s="1686">
        <v>236</v>
      </c>
      <c r="I39" s="1665"/>
    </row>
    <row r="40" spans="1:9" s="286" customFormat="1" ht="13.5" thickBot="1">
      <c r="A40" s="1665"/>
      <c r="B40" s="2151" t="s">
        <v>377</v>
      </c>
      <c r="C40" s="2151"/>
      <c r="D40" s="1099" t="s">
        <v>369</v>
      </c>
      <c r="E40" s="1200">
        <v>0</v>
      </c>
      <c r="F40" s="640">
        <v>0</v>
      </c>
      <c r="G40" s="640">
        <v>3</v>
      </c>
      <c r="H40" s="1684">
        <v>3</v>
      </c>
      <c r="I40" s="1665"/>
    </row>
    <row r="41" spans="1:9" s="286" customFormat="1" ht="13.5" thickBot="1">
      <c r="A41" s="1665"/>
      <c r="B41" s="2151"/>
      <c r="C41" s="2151"/>
      <c r="D41" s="1100" t="s">
        <v>370</v>
      </c>
      <c r="E41" s="1198">
        <v>0</v>
      </c>
      <c r="F41" s="637">
        <v>0</v>
      </c>
      <c r="G41" s="637">
        <v>3</v>
      </c>
      <c r="H41" s="1685">
        <v>3</v>
      </c>
      <c r="I41" s="1665"/>
    </row>
    <row r="42" spans="1:9" s="286" customFormat="1" ht="13.5" thickBot="1">
      <c r="A42" s="1665"/>
      <c r="B42" s="2151"/>
      <c r="C42" s="2151"/>
      <c r="D42" s="1083" t="s">
        <v>367</v>
      </c>
      <c r="E42" s="1196">
        <v>0</v>
      </c>
      <c r="F42" s="639">
        <v>0</v>
      </c>
      <c r="G42" s="639">
        <v>6</v>
      </c>
      <c r="H42" s="1686">
        <v>6</v>
      </c>
      <c r="I42" s="1665"/>
    </row>
    <row r="43" spans="1:9" s="286" customFormat="1" ht="13.5" thickBot="1">
      <c r="A43" s="1665"/>
      <c r="B43" s="2151" t="s">
        <v>378</v>
      </c>
      <c r="C43" s="2151"/>
      <c r="D43" s="1099" t="s">
        <v>369</v>
      </c>
      <c r="E43" s="1200">
        <v>0</v>
      </c>
      <c r="F43" s="640">
        <v>1</v>
      </c>
      <c r="G43" s="640">
        <v>1</v>
      </c>
      <c r="H43" s="1684">
        <v>2</v>
      </c>
      <c r="I43" s="1665"/>
    </row>
    <row r="44" spans="1:9" s="286" customFormat="1" ht="13.5" thickBot="1">
      <c r="A44" s="1665"/>
      <c r="B44" s="2151"/>
      <c r="C44" s="2151"/>
      <c r="D44" s="1100" t="s">
        <v>370</v>
      </c>
      <c r="E44" s="1198">
        <v>0</v>
      </c>
      <c r="F44" s="637">
        <v>0</v>
      </c>
      <c r="G44" s="637">
        <v>0</v>
      </c>
      <c r="H44" s="1685">
        <v>0</v>
      </c>
      <c r="I44" s="1665"/>
    </row>
    <row r="45" spans="1:9" s="286" customFormat="1" ht="13.5" thickBot="1">
      <c r="A45" s="1665"/>
      <c r="B45" s="2151"/>
      <c r="C45" s="2151"/>
      <c r="D45" s="1083" t="s">
        <v>367</v>
      </c>
      <c r="E45" s="1196">
        <v>0</v>
      </c>
      <c r="F45" s="639">
        <v>1</v>
      </c>
      <c r="G45" s="639">
        <v>1</v>
      </c>
      <c r="H45" s="1686">
        <v>2</v>
      </c>
      <c r="I45" s="1665"/>
    </row>
    <row r="46" spans="1:9" s="286" customFormat="1" ht="13.5" thickBot="1">
      <c r="A46" s="1665"/>
      <c r="B46" s="2151" t="s">
        <v>379</v>
      </c>
      <c r="C46" s="2151"/>
      <c r="D46" s="1099" t="s">
        <v>369</v>
      </c>
      <c r="E46" s="1200">
        <v>2</v>
      </c>
      <c r="F46" s="640">
        <v>2</v>
      </c>
      <c r="G46" s="640">
        <v>53</v>
      </c>
      <c r="H46" s="1684">
        <v>55</v>
      </c>
      <c r="I46" s="1665"/>
    </row>
    <row r="47" spans="1:9" s="286" customFormat="1" ht="13.5" thickBot="1">
      <c r="A47" s="1665"/>
      <c r="B47" s="2151"/>
      <c r="C47" s="2151"/>
      <c r="D47" s="1100" t="s">
        <v>370</v>
      </c>
      <c r="E47" s="1198">
        <v>1</v>
      </c>
      <c r="F47" s="637">
        <v>1</v>
      </c>
      <c r="G47" s="637">
        <v>18</v>
      </c>
      <c r="H47" s="1685">
        <v>19</v>
      </c>
      <c r="I47" s="1665"/>
    </row>
    <row r="48" spans="1:9" s="286" customFormat="1" ht="13.5" thickBot="1">
      <c r="A48" s="1665"/>
      <c r="B48" s="2151"/>
      <c r="C48" s="2151"/>
      <c r="D48" s="1083" t="s">
        <v>367</v>
      </c>
      <c r="E48" s="1196">
        <v>3</v>
      </c>
      <c r="F48" s="639">
        <v>3</v>
      </c>
      <c r="G48" s="639">
        <v>71</v>
      </c>
      <c r="H48" s="1686">
        <v>74</v>
      </c>
      <c r="I48" s="1665"/>
    </row>
    <row r="49" spans="1:9" s="286" customFormat="1" ht="13.5" thickBot="1">
      <c r="A49" s="1665"/>
      <c r="B49" s="2151" t="s">
        <v>58</v>
      </c>
      <c r="C49" s="2151"/>
      <c r="D49" s="1099" t="s">
        <v>369</v>
      </c>
      <c r="E49" s="1200">
        <v>3</v>
      </c>
      <c r="F49" s="640">
        <v>31</v>
      </c>
      <c r="G49" s="640">
        <v>81</v>
      </c>
      <c r="H49" s="1684">
        <v>112</v>
      </c>
      <c r="I49" s="1665"/>
    </row>
    <row r="50" spans="1:9" s="286" customFormat="1" ht="13.5" thickBot="1">
      <c r="A50" s="1665"/>
      <c r="B50" s="2151"/>
      <c r="C50" s="2151"/>
      <c r="D50" s="1100" t="s">
        <v>370</v>
      </c>
      <c r="E50" s="1198">
        <v>0</v>
      </c>
      <c r="F50" s="637">
        <v>3</v>
      </c>
      <c r="G50" s="637">
        <v>47</v>
      </c>
      <c r="H50" s="1685">
        <v>50</v>
      </c>
      <c r="I50" s="1665"/>
    </row>
    <row r="51" spans="1:9" s="286" customFormat="1">
      <c r="A51" s="1665"/>
      <c r="B51" s="2152"/>
      <c r="C51" s="2152"/>
      <c r="D51" s="1084" t="s">
        <v>367</v>
      </c>
      <c r="E51" s="1716">
        <v>3</v>
      </c>
      <c r="F51" s="1585">
        <v>34</v>
      </c>
      <c r="G51" s="1585">
        <v>128</v>
      </c>
      <c r="H51" s="1717">
        <v>162</v>
      </c>
      <c r="I51" s="1665"/>
    </row>
    <row r="52" spans="1:9" s="286" customFormat="1">
      <c r="A52" s="1665"/>
      <c r="B52" s="2153" t="s">
        <v>90</v>
      </c>
      <c r="C52" s="2160"/>
      <c r="D52" s="1501" t="s">
        <v>790</v>
      </c>
      <c r="E52" s="1502">
        <f>+E9</f>
        <v>102</v>
      </c>
      <c r="F52" s="1503">
        <f>+F9</f>
        <v>756</v>
      </c>
      <c r="G52" s="1504">
        <f>+G9</f>
        <v>3600</v>
      </c>
      <c r="H52" s="1512">
        <f>+H9</f>
        <v>4356</v>
      </c>
      <c r="I52" s="1665"/>
    </row>
    <row r="53" spans="1:9" s="286" customFormat="1">
      <c r="A53" s="1665"/>
      <c r="B53" s="2155"/>
      <c r="C53" s="2161"/>
      <c r="D53" s="1505" t="s">
        <v>369</v>
      </c>
      <c r="E53" s="1506">
        <f>+E10+E13+E16+E19+E22+E25+E28+E31+E34+E37+E40+E43+E46+E49</f>
        <v>227</v>
      </c>
      <c r="F53" s="1507">
        <f t="shared" ref="F53:H54" si="1">+F10+F13+F16+F19+F22+F25+F28+F31+F34+F37+F40+F43+F46+F49</f>
        <v>2133</v>
      </c>
      <c r="G53" s="1508">
        <f t="shared" si="1"/>
        <v>12521</v>
      </c>
      <c r="H53" s="1719">
        <f t="shared" si="1"/>
        <v>14654</v>
      </c>
      <c r="I53" s="1665"/>
    </row>
    <row r="54" spans="1:9" s="286" customFormat="1">
      <c r="A54" s="1665"/>
      <c r="B54" s="2155"/>
      <c r="C54" s="2161"/>
      <c r="D54" s="1505" t="s">
        <v>370</v>
      </c>
      <c r="E54" s="1506">
        <f>+E11+E14+E17+E20+E23+E26+E29+E32+E35+E38+E41+E44+E47+E50</f>
        <v>36</v>
      </c>
      <c r="F54" s="1507">
        <f t="shared" si="1"/>
        <v>392</v>
      </c>
      <c r="G54" s="1508">
        <f t="shared" si="1"/>
        <v>2838</v>
      </c>
      <c r="H54" s="1719">
        <f t="shared" si="1"/>
        <v>3230</v>
      </c>
      <c r="I54" s="1665"/>
    </row>
    <row r="55" spans="1:9" s="286" customFormat="1">
      <c r="A55" s="1665"/>
      <c r="B55" s="2157"/>
      <c r="C55" s="2162"/>
      <c r="D55" s="1509" t="s">
        <v>367</v>
      </c>
      <c r="E55" s="1707">
        <f>+E9+E12+E15+E18+E21+E24+E27+E30+E33+E36+E39+E42+E45+E48+E51</f>
        <v>365</v>
      </c>
      <c r="F55" s="1510">
        <f>+F9+F12+F15+F18+F21+F24+F27+F30+F33+F36+F39+F42+F45+F48+F51</f>
        <v>3281</v>
      </c>
      <c r="G55" s="1511">
        <f>+G9+G12+G15+G18+G21+G24+G27+G30+G33+G36+G39+G42+G45+G48+G51</f>
        <v>18959</v>
      </c>
      <c r="H55" s="1720">
        <f>+H9+H12+H15+H18+H21+H24+H27+H30+H33+H36+H39+H42+H45+H48+H51</f>
        <v>22240</v>
      </c>
      <c r="I55" s="1665"/>
    </row>
    <row r="56" spans="1:9" s="83" customFormat="1" ht="20.100000000000001" customHeight="1">
      <c r="B56" s="105" t="s">
        <v>937</v>
      </c>
      <c r="D56" s="896"/>
      <c r="E56" s="906"/>
      <c r="F56" s="906"/>
      <c r="G56" s="906"/>
      <c r="H56" s="760"/>
    </row>
    <row r="58" spans="1:9">
      <c r="E58" s="1830"/>
      <c r="F58" s="1830"/>
      <c r="G58" s="1830"/>
      <c r="H58" s="1830"/>
    </row>
    <row r="59" spans="1:9">
      <c r="E59" s="1831"/>
      <c r="F59" s="1831"/>
      <c r="G59" s="1831"/>
      <c r="H59" s="1831"/>
    </row>
    <row r="60" spans="1:9">
      <c r="E60" s="1831"/>
      <c r="F60" s="1831"/>
      <c r="G60" s="1831"/>
      <c r="H60" s="1831"/>
    </row>
    <row r="61" spans="1:9">
      <c r="E61" s="1830"/>
      <c r="F61" s="1830"/>
      <c r="G61" s="1830"/>
      <c r="H61" s="1830"/>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pageSetUpPr fitToPage="1"/>
  </sheetPr>
  <dimension ref="A1:I61"/>
  <sheetViews>
    <sheetView showGridLines="0" zoomScaleNormal="100" workbookViewId="0">
      <pane ySplit="5" topLeftCell="A45" activePane="bottomLeft" state="frozen"/>
      <selection activeCell="I56" sqref="I56"/>
      <selection pane="bottomLeft" activeCell="I35" sqref="I35"/>
    </sheetView>
  </sheetViews>
  <sheetFormatPr baseColWidth="10" defaultColWidth="9.140625" defaultRowHeight="12.75"/>
  <cols>
    <col min="1" max="1" width="1.7109375" style="1" customWidth="1"/>
    <col min="2" max="2" width="11.42578125" style="123" customWidth="1"/>
    <col min="3" max="3" width="21.42578125" style="123" customWidth="1"/>
    <col min="4" max="4" width="11.85546875" style="1101" bestFit="1" customWidth="1"/>
    <col min="5" max="8" width="11.7109375" style="722" customWidth="1"/>
    <col min="9" max="9" width="9.140625" style="1"/>
  </cols>
  <sheetData>
    <row r="1" spans="1:9" ht="20.100000000000001" customHeight="1">
      <c r="B1" s="343" t="s">
        <v>364</v>
      </c>
      <c r="C1" s="343"/>
      <c r="D1" s="771"/>
      <c r="E1" s="717"/>
      <c r="F1" s="717"/>
      <c r="G1" s="717"/>
      <c r="H1" s="717"/>
    </row>
    <row r="2" spans="1:9" s="1636" customFormat="1" ht="20.100000000000001" customHeight="1">
      <c r="A2" s="1722"/>
      <c r="B2" s="1727" t="s">
        <v>935</v>
      </c>
      <c r="C2" s="1634"/>
      <c r="D2" s="1635"/>
      <c r="E2" s="1758"/>
      <c r="F2" s="1758"/>
      <c r="G2" s="1758"/>
      <c r="H2" s="1758"/>
      <c r="I2" s="1722"/>
    </row>
    <row r="3" spans="1:9" ht="20.100000000000001" customHeight="1">
      <c r="B3" s="709" t="s">
        <v>996</v>
      </c>
      <c r="C3" s="346"/>
      <c r="D3" s="1095"/>
      <c r="E3" s="717"/>
      <c r="F3" s="717"/>
      <c r="G3" s="717"/>
      <c r="H3" s="717"/>
    </row>
    <row r="4" spans="1:9" ht="20.100000000000001" customHeight="1" thickBot="1">
      <c r="B4" s="979" t="s">
        <v>44</v>
      </c>
      <c r="C4" s="347"/>
      <c r="D4" s="1096"/>
      <c r="E4" s="717"/>
      <c r="F4" s="717"/>
      <c r="G4" s="717"/>
      <c r="H4" s="717"/>
    </row>
    <row r="5" spans="1:9" ht="50.1" customHeight="1" thickTop="1" thickBot="1">
      <c r="B5" s="2140"/>
      <c r="C5" s="2140"/>
      <c r="D5" s="1097"/>
      <c r="E5" s="1723" t="s">
        <v>871</v>
      </c>
      <c r="F5" s="1757" t="s">
        <v>82</v>
      </c>
      <c r="G5" s="743" t="s">
        <v>83</v>
      </c>
      <c r="H5" s="1724" t="s">
        <v>872</v>
      </c>
    </row>
    <row r="6" spans="1:9" ht="5.0999999999999996" customHeight="1" thickTop="1" thickBot="1">
      <c r="B6" s="2140"/>
      <c r="C6" s="2140"/>
      <c r="D6" s="1098"/>
      <c r="E6" s="1348"/>
      <c r="F6" s="720"/>
      <c r="G6" s="720"/>
      <c r="H6" s="720"/>
    </row>
    <row r="7" spans="1:9" s="286" customFormat="1" ht="14.25" customHeight="1" thickBot="1">
      <c r="A7" s="1665"/>
      <c r="B7" s="2149" t="s">
        <v>790</v>
      </c>
      <c r="C7" s="2149"/>
      <c r="D7" s="1099" t="s">
        <v>798</v>
      </c>
      <c r="E7" s="1200">
        <f>E9-E8</f>
        <v>103</v>
      </c>
      <c r="F7" s="1200">
        <v>806</v>
      </c>
      <c r="G7" s="1200">
        <f t="shared" ref="G7:H7" si="0">G9-G8</f>
        <v>1456</v>
      </c>
      <c r="H7" s="1200">
        <f t="shared" si="0"/>
        <v>2262</v>
      </c>
      <c r="I7" s="1665"/>
    </row>
    <row r="8" spans="1:9" s="286" customFormat="1" ht="13.5" thickBot="1">
      <c r="A8" s="1665"/>
      <c r="B8" s="2149"/>
      <c r="C8" s="2149"/>
      <c r="D8" s="1100" t="s">
        <v>366</v>
      </c>
      <c r="E8" s="1198">
        <v>2</v>
      </c>
      <c r="F8" s="637">
        <v>15</v>
      </c>
      <c r="G8" s="637">
        <v>38</v>
      </c>
      <c r="H8" s="1685">
        <v>53</v>
      </c>
      <c r="I8" s="1665"/>
    </row>
    <row r="9" spans="1:9" s="286" customFormat="1" ht="13.5" thickBot="1">
      <c r="A9" s="1665"/>
      <c r="B9" s="2149"/>
      <c r="C9" s="2149"/>
      <c r="D9" s="1083" t="s">
        <v>367</v>
      </c>
      <c r="E9" s="1196">
        <v>105</v>
      </c>
      <c r="F9" s="639">
        <v>821</v>
      </c>
      <c r="G9" s="639">
        <v>1494</v>
      </c>
      <c r="H9" s="1686">
        <v>2315</v>
      </c>
      <c r="I9" s="1665"/>
    </row>
    <row r="10" spans="1:9" s="286" customFormat="1" ht="14.25" customHeight="1" thickBot="1">
      <c r="A10" s="1665"/>
      <c r="B10" s="2149" t="s">
        <v>383</v>
      </c>
      <c r="C10" s="2149"/>
      <c r="D10" s="1099" t="s">
        <v>369</v>
      </c>
      <c r="E10" s="1200">
        <v>12</v>
      </c>
      <c r="F10" s="640">
        <v>138</v>
      </c>
      <c r="G10" s="640">
        <v>449</v>
      </c>
      <c r="H10" s="1684">
        <v>587</v>
      </c>
      <c r="I10" s="1665"/>
    </row>
    <row r="11" spans="1:9" s="286" customFormat="1" ht="13.5" thickBot="1">
      <c r="A11" s="1665"/>
      <c r="B11" s="2149"/>
      <c r="C11" s="2149"/>
      <c r="D11" s="1100" t="s">
        <v>370</v>
      </c>
      <c r="E11" s="1198">
        <v>0</v>
      </c>
      <c r="F11" s="637">
        <v>8</v>
      </c>
      <c r="G11" s="637">
        <v>24</v>
      </c>
      <c r="H11" s="1685">
        <v>32</v>
      </c>
      <c r="I11" s="1665"/>
    </row>
    <row r="12" spans="1:9" s="286" customFormat="1" ht="13.5" thickBot="1">
      <c r="A12" s="1665"/>
      <c r="B12" s="2149"/>
      <c r="C12" s="2149"/>
      <c r="D12" s="1083" t="s">
        <v>367</v>
      </c>
      <c r="E12" s="1196">
        <v>12</v>
      </c>
      <c r="F12" s="639">
        <v>146</v>
      </c>
      <c r="G12" s="639">
        <v>473</v>
      </c>
      <c r="H12" s="1686">
        <v>619</v>
      </c>
      <c r="I12" s="1665"/>
    </row>
    <row r="13" spans="1:9" s="286" customFormat="1" ht="14.25" customHeight="1" thickBot="1">
      <c r="A13" s="1665"/>
      <c r="B13" s="2149" t="s">
        <v>384</v>
      </c>
      <c r="C13" s="2149"/>
      <c r="D13" s="1099" t="s">
        <v>369</v>
      </c>
      <c r="E13" s="1200">
        <v>48</v>
      </c>
      <c r="F13" s="640">
        <v>313</v>
      </c>
      <c r="G13" s="640">
        <v>668</v>
      </c>
      <c r="H13" s="1684">
        <v>981</v>
      </c>
      <c r="I13" s="1665"/>
    </row>
    <row r="14" spans="1:9" s="286" customFormat="1" ht="13.5" thickBot="1">
      <c r="A14" s="1665"/>
      <c r="B14" s="2149"/>
      <c r="C14" s="2149"/>
      <c r="D14" s="1100" t="s">
        <v>370</v>
      </c>
      <c r="E14" s="1198">
        <v>0</v>
      </c>
      <c r="F14" s="637">
        <v>2</v>
      </c>
      <c r="G14" s="637">
        <v>6</v>
      </c>
      <c r="H14" s="1685">
        <v>8</v>
      </c>
      <c r="I14" s="1665"/>
    </row>
    <row r="15" spans="1:9" s="286" customFormat="1" ht="13.5" thickBot="1">
      <c r="A15" s="1665"/>
      <c r="B15" s="2149"/>
      <c r="C15" s="2149"/>
      <c r="D15" s="1083" t="s">
        <v>367</v>
      </c>
      <c r="E15" s="1196">
        <v>48</v>
      </c>
      <c r="F15" s="639">
        <v>315</v>
      </c>
      <c r="G15" s="639">
        <v>674</v>
      </c>
      <c r="H15" s="1686">
        <v>989</v>
      </c>
      <c r="I15" s="1665"/>
    </row>
    <row r="16" spans="1:9" s="286" customFormat="1" ht="14.25" customHeight="1" thickBot="1">
      <c r="A16" s="1665"/>
      <c r="B16" s="2149" t="s">
        <v>371</v>
      </c>
      <c r="C16" s="2149"/>
      <c r="D16" s="1099" t="s">
        <v>369</v>
      </c>
      <c r="E16" s="1200">
        <v>5</v>
      </c>
      <c r="F16" s="640">
        <v>48</v>
      </c>
      <c r="G16" s="640">
        <v>82</v>
      </c>
      <c r="H16" s="1684">
        <v>130</v>
      </c>
      <c r="I16" s="1665"/>
    </row>
    <row r="17" spans="1:9" s="286" customFormat="1" ht="13.5" thickBot="1">
      <c r="A17" s="1665"/>
      <c r="B17" s="2149"/>
      <c r="C17" s="2149"/>
      <c r="D17" s="1100" t="s">
        <v>370</v>
      </c>
      <c r="E17" s="1198">
        <v>0</v>
      </c>
      <c r="F17" s="637">
        <v>0</v>
      </c>
      <c r="G17" s="637">
        <v>2</v>
      </c>
      <c r="H17" s="1685">
        <v>2</v>
      </c>
      <c r="I17" s="1665"/>
    </row>
    <row r="18" spans="1:9" s="286" customFormat="1" ht="13.5" thickBot="1">
      <c r="A18" s="1665"/>
      <c r="B18" s="2149"/>
      <c r="C18" s="2149"/>
      <c r="D18" s="1083" t="s">
        <v>367</v>
      </c>
      <c r="E18" s="1196">
        <v>5</v>
      </c>
      <c r="F18" s="639">
        <v>48</v>
      </c>
      <c r="G18" s="639">
        <v>84</v>
      </c>
      <c r="H18" s="1686">
        <v>132</v>
      </c>
      <c r="I18" s="1665"/>
    </row>
    <row r="19" spans="1:9" s="286" customFormat="1" ht="14.25" customHeight="1" thickBot="1">
      <c r="A19" s="1665"/>
      <c r="B19" s="2149" t="s">
        <v>372</v>
      </c>
      <c r="C19" s="2149"/>
      <c r="D19" s="1099" t="s">
        <v>369</v>
      </c>
      <c r="E19" s="1200">
        <v>19</v>
      </c>
      <c r="F19" s="640">
        <v>430</v>
      </c>
      <c r="G19" s="640">
        <v>818</v>
      </c>
      <c r="H19" s="1684">
        <v>1248</v>
      </c>
      <c r="I19" s="1665"/>
    </row>
    <row r="20" spans="1:9" s="286" customFormat="1" ht="13.5" thickBot="1">
      <c r="A20" s="1665"/>
      <c r="B20" s="2149"/>
      <c r="C20" s="2149"/>
      <c r="D20" s="1100" t="s">
        <v>370</v>
      </c>
      <c r="E20" s="1198">
        <v>0</v>
      </c>
      <c r="F20" s="637">
        <v>27</v>
      </c>
      <c r="G20" s="637">
        <v>89</v>
      </c>
      <c r="H20" s="1685">
        <v>116</v>
      </c>
      <c r="I20" s="1665"/>
    </row>
    <row r="21" spans="1:9" s="286" customFormat="1" ht="13.5" thickBot="1">
      <c r="A21" s="1665"/>
      <c r="B21" s="2149"/>
      <c r="C21" s="2149"/>
      <c r="D21" s="1083" t="s">
        <v>367</v>
      </c>
      <c r="E21" s="1196">
        <v>19</v>
      </c>
      <c r="F21" s="639">
        <v>457</v>
      </c>
      <c r="G21" s="639">
        <v>907</v>
      </c>
      <c r="H21" s="1686">
        <v>1364</v>
      </c>
      <c r="I21" s="1665"/>
    </row>
    <row r="22" spans="1:9" s="286" customFormat="1" ht="14.25" customHeight="1" thickBot="1">
      <c r="A22" s="1665"/>
      <c r="B22" s="2149" t="s">
        <v>373</v>
      </c>
      <c r="C22" s="2149"/>
      <c r="D22" s="1099" t="s">
        <v>369</v>
      </c>
      <c r="E22" s="1200">
        <v>61</v>
      </c>
      <c r="F22" s="640">
        <v>542</v>
      </c>
      <c r="G22" s="640">
        <v>692</v>
      </c>
      <c r="H22" s="1684">
        <v>1234</v>
      </c>
      <c r="I22" s="1665"/>
    </row>
    <row r="23" spans="1:9" s="286" customFormat="1" ht="13.5" thickBot="1">
      <c r="A23" s="1665"/>
      <c r="B23" s="2149"/>
      <c r="C23" s="2149"/>
      <c r="D23" s="1100" t="s">
        <v>370</v>
      </c>
      <c r="E23" s="1198">
        <v>4</v>
      </c>
      <c r="F23" s="637">
        <v>47</v>
      </c>
      <c r="G23" s="637">
        <v>65</v>
      </c>
      <c r="H23" s="1685">
        <v>112</v>
      </c>
      <c r="I23" s="1665"/>
    </row>
    <row r="24" spans="1:9" s="286" customFormat="1" ht="13.5" thickBot="1">
      <c r="A24" s="1665"/>
      <c r="B24" s="2149"/>
      <c r="C24" s="2149"/>
      <c r="D24" s="1083" t="s">
        <v>367</v>
      </c>
      <c r="E24" s="1196">
        <v>65</v>
      </c>
      <c r="F24" s="639">
        <v>589</v>
      </c>
      <c r="G24" s="639">
        <v>757</v>
      </c>
      <c r="H24" s="1686">
        <v>1346</v>
      </c>
      <c r="I24" s="1665"/>
    </row>
    <row r="25" spans="1:9" s="286" customFormat="1" ht="13.5" thickBot="1">
      <c r="A25" s="1665"/>
      <c r="B25" s="2151" t="s">
        <v>652</v>
      </c>
      <c r="C25" s="2151"/>
      <c r="D25" s="1099" t="s">
        <v>369</v>
      </c>
      <c r="E25" s="1200">
        <v>136</v>
      </c>
      <c r="F25" s="640">
        <v>441</v>
      </c>
      <c r="G25" s="640">
        <v>1975</v>
      </c>
      <c r="H25" s="1684">
        <v>2416</v>
      </c>
      <c r="I25" s="1665"/>
    </row>
    <row r="26" spans="1:9" s="286" customFormat="1" ht="13.5" thickBot="1">
      <c r="A26" s="1665"/>
      <c r="B26" s="2151"/>
      <c r="C26" s="2151"/>
      <c r="D26" s="1100" t="s">
        <v>370</v>
      </c>
      <c r="E26" s="1198">
        <v>32</v>
      </c>
      <c r="F26" s="637">
        <v>226</v>
      </c>
      <c r="G26" s="637">
        <v>889</v>
      </c>
      <c r="H26" s="1685">
        <v>1115</v>
      </c>
      <c r="I26" s="1665"/>
    </row>
    <row r="27" spans="1:9" s="286" customFormat="1" ht="13.5" thickBot="1">
      <c r="A27" s="1665"/>
      <c r="B27" s="2151"/>
      <c r="C27" s="2151"/>
      <c r="D27" s="1083" t="s">
        <v>367</v>
      </c>
      <c r="E27" s="1196">
        <v>168</v>
      </c>
      <c r="F27" s="639">
        <v>667</v>
      </c>
      <c r="G27" s="639">
        <v>2864</v>
      </c>
      <c r="H27" s="1686">
        <v>3531</v>
      </c>
      <c r="I27" s="1665"/>
    </row>
    <row r="28" spans="1:9" s="286" customFormat="1" ht="13.5" thickBot="1">
      <c r="A28" s="1665"/>
      <c r="B28" s="2151" t="s">
        <v>653</v>
      </c>
      <c r="C28" s="2151"/>
      <c r="D28" s="1099" t="s">
        <v>369</v>
      </c>
      <c r="E28" s="1200">
        <v>9</v>
      </c>
      <c r="F28" s="640">
        <v>26</v>
      </c>
      <c r="G28" s="640">
        <v>129</v>
      </c>
      <c r="H28" s="1684">
        <v>155</v>
      </c>
      <c r="I28" s="1665"/>
    </row>
    <row r="29" spans="1:9" s="286" customFormat="1" ht="13.5" thickBot="1">
      <c r="A29" s="1665"/>
      <c r="B29" s="2151"/>
      <c r="C29" s="2151"/>
      <c r="D29" s="1100" t="s">
        <v>370</v>
      </c>
      <c r="E29" s="1198">
        <v>1</v>
      </c>
      <c r="F29" s="637">
        <v>11</v>
      </c>
      <c r="G29" s="637">
        <v>48</v>
      </c>
      <c r="H29" s="1685">
        <v>59</v>
      </c>
      <c r="I29" s="1665"/>
    </row>
    <row r="30" spans="1:9" s="286" customFormat="1" ht="13.5" thickBot="1">
      <c r="A30" s="1665"/>
      <c r="B30" s="2151"/>
      <c r="C30" s="2151"/>
      <c r="D30" s="1083" t="s">
        <v>367</v>
      </c>
      <c r="E30" s="1196">
        <v>10</v>
      </c>
      <c r="F30" s="639">
        <v>37</v>
      </c>
      <c r="G30" s="639">
        <v>177</v>
      </c>
      <c r="H30" s="1686">
        <v>214</v>
      </c>
      <c r="I30" s="1665"/>
    </row>
    <row r="31" spans="1:9" s="286" customFormat="1" ht="14.25" customHeight="1" thickBot="1">
      <c r="A31" s="1665"/>
      <c r="B31" s="2149" t="s">
        <v>374</v>
      </c>
      <c r="C31" s="2149"/>
      <c r="D31" s="1099" t="s">
        <v>369</v>
      </c>
      <c r="E31" s="1200">
        <v>2</v>
      </c>
      <c r="F31" s="640">
        <v>4</v>
      </c>
      <c r="G31" s="640">
        <v>13</v>
      </c>
      <c r="H31" s="1684">
        <v>17</v>
      </c>
      <c r="I31" s="1665"/>
    </row>
    <row r="32" spans="1:9" s="286" customFormat="1" ht="13.5" thickBot="1">
      <c r="A32" s="1665"/>
      <c r="B32" s="2149"/>
      <c r="C32" s="2149"/>
      <c r="D32" s="1100" t="s">
        <v>370</v>
      </c>
      <c r="E32" s="1198">
        <v>1</v>
      </c>
      <c r="F32" s="637">
        <v>2</v>
      </c>
      <c r="G32" s="637">
        <v>1</v>
      </c>
      <c r="H32" s="1685">
        <v>3</v>
      </c>
      <c r="I32" s="1665"/>
    </row>
    <row r="33" spans="1:9" s="286" customFormat="1" ht="13.5" thickBot="1">
      <c r="A33" s="1665"/>
      <c r="B33" s="2149"/>
      <c r="C33" s="2149"/>
      <c r="D33" s="1083" t="s">
        <v>367</v>
      </c>
      <c r="E33" s="1196">
        <v>3</v>
      </c>
      <c r="F33" s="639">
        <v>6</v>
      </c>
      <c r="G33" s="639">
        <v>14</v>
      </c>
      <c r="H33" s="1686">
        <v>20</v>
      </c>
      <c r="I33" s="1665"/>
    </row>
    <row r="34" spans="1:9" s="286" customFormat="1" ht="14.25" customHeight="1" thickBot="1">
      <c r="A34" s="1665"/>
      <c r="B34" s="2149" t="s">
        <v>375</v>
      </c>
      <c r="C34" s="2149"/>
      <c r="D34" s="1099" t="s">
        <v>369</v>
      </c>
      <c r="E34" s="1200">
        <v>0</v>
      </c>
      <c r="F34" s="640">
        <v>0</v>
      </c>
      <c r="G34" s="640">
        <v>2</v>
      </c>
      <c r="H34" s="1684">
        <v>2</v>
      </c>
      <c r="I34" s="1665"/>
    </row>
    <row r="35" spans="1:9" s="286" customFormat="1" ht="13.5" thickBot="1">
      <c r="A35" s="1665"/>
      <c r="B35" s="2149"/>
      <c r="C35" s="2149"/>
      <c r="D35" s="1100" t="s">
        <v>370</v>
      </c>
      <c r="E35" s="1198">
        <v>0</v>
      </c>
      <c r="F35" s="637">
        <v>0</v>
      </c>
      <c r="G35" s="637">
        <v>0</v>
      </c>
      <c r="H35" s="1685">
        <v>0</v>
      </c>
      <c r="I35" s="1665"/>
    </row>
    <row r="36" spans="1:9" s="286" customFormat="1" ht="13.5" thickBot="1">
      <c r="A36" s="1665"/>
      <c r="B36" s="2149"/>
      <c r="C36" s="2149"/>
      <c r="D36" s="1083" t="s">
        <v>367</v>
      </c>
      <c r="E36" s="1196">
        <v>0</v>
      </c>
      <c r="F36" s="639">
        <v>0</v>
      </c>
      <c r="G36" s="639">
        <v>2</v>
      </c>
      <c r="H36" s="1686">
        <v>2</v>
      </c>
      <c r="I36" s="1665"/>
    </row>
    <row r="37" spans="1:9" s="286" customFormat="1" ht="13.5" thickBot="1">
      <c r="A37" s="1665"/>
      <c r="B37" s="2151" t="s">
        <v>376</v>
      </c>
      <c r="C37" s="2151"/>
      <c r="D37" s="1099" t="s">
        <v>369</v>
      </c>
      <c r="E37" s="1200">
        <v>1</v>
      </c>
      <c r="F37" s="640">
        <v>0</v>
      </c>
      <c r="G37" s="640">
        <v>11</v>
      </c>
      <c r="H37" s="1684">
        <v>11</v>
      </c>
      <c r="I37" s="1665"/>
    </row>
    <row r="38" spans="1:9" s="286" customFormat="1" ht="13.5" thickBot="1">
      <c r="A38" s="1665"/>
      <c r="B38" s="2151"/>
      <c r="C38" s="2151"/>
      <c r="D38" s="1100" t="s">
        <v>370</v>
      </c>
      <c r="E38" s="1198">
        <v>1</v>
      </c>
      <c r="F38" s="637">
        <v>0</v>
      </c>
      <c r="G38" s="637">
        <v>54</v>
      </c>
      <c r="H38" s="1685">
        <v>54</v>
      </c>
      <c r="I38" s="1665"/>
    </row>
    <row r="39" spans="1:9" s="286" customFormat="1" ht="13.5" thickBot="1">
      <c r="A39" s="1665"/>
      <c r="B39" s="2151"/>
      <c r="C39" s="2151"/>
      <c r="D39" s="1083" t="s">
        <v>367</v>
      </c>
      <c r="E39" s="1196">
        <v>2</v>
      </c>
      <c r="F39" s="639">
        <v>0</v>
      </c>
      <c r="G39" s="639">
        <v>65</v>
      </c>
      <c r="H39" s="1686">
        <v>65</v>
      </c>
      <c r="I39" s="1665"/>
    </row>
    <row r="40" spans="1:9" s="286" customFormat="1" ht="13.5" thickBot="1">
      <c r="A40" s="1665"/>
      <c r="B40" s="2151" t="s">
        <v>377</v>
      </c>
      <c r="C40" s="2151"/>
      <c r="D40" s="1099" t="s">
        <v>369</v>
      </c>
      <c r="E40" s="1200">
        <v>0</v>
      </c>
      <c r="F40" s="640">
        <v>0</v>
      </c>
      <c r="G40" s="640">
        <v>1</v>
      </c>
      <c r="H40" s="1684">
        <v>1</v>
      </c>
      <c r="I40" s="1665"/>
    </row>
    <row r="41" spans="1:9" s="286" customFormat="1" ht="13.5" thickBot="1">
      <c r="A41" s="1665"/>
      <c r="B41" s="2151"/>
      <c r="C41" s="2151"/>
      <c r="D41" s="1100" t="s">
        <v>370</v>
      </c>
      <c r="E41" s="1198">
        <v>0</v>
      </c>
      <c r="F41" s="637">
        <v>0</v>
      </c>
      <c r="G41" s="637">
        <v>8</v>
      </c>
      <c r="H41" s="1685">
        <v>8</v>
      </c>
      <c r="I41" s="1665"/>
    </row>
    <row r="42" spans="1:9" s="286" customFormat="1" ht="13.5" thickBot="1">
      <c r="A42" s="1665"/>
      <c r="B42" s="2151"/>
      <c r="C42" s="2151"/>
      <c r="D42" s="1083" t="s">
        <v>367</v>
      </c>
      <c r="E42" s="1196">
        <v>0</v>
      </c>
      <c r="F42" s="639">
        <v>0</v>
      </c>
      <c r="G42" s="639">
        <v>9</v>
      </c>
      <c r="H42" s="1686">
        <v>9</v>
      </c>
      <c r="I42" s="1665"/>
    </row>
    <row r="43" spans="1:9" s="286" customFormat="1" ht="13.5" thickBot="1">
      <c r="A43" s="1665"/>
      <c r="B43" s="2151" t="s">
        <v>378</v>
      </c>
      <c r="C43" s="2151"/>
      <c r="D43" s="1099" t="s">
        <v>369</v>
      </c>
      <c r="E43" s="1200">
        <v>6</v>
      </c>
      <c r="F43" s="640">
        <v>13</v>
      </c>
      <c r="G43" s="640">
        <v>1</v>
      </c>
      <c r="H43" s="1684">
        <v>14</v>
      </c>
      <c r="I43" s="1665"/>
    </row>
    <row r="44" spans="1:9" s="286" customFormat="1" ht="13.5" thickBot="1">
      <c r="A44" s="1665"/>
      <c r="B44" s="2151"/>
      <c r="C44" s="2151"/>
      <c r="D44" s="1100" t="s">
        <v>370</v>
      </c>
      <c r="E44" s="1198">
        <v>0</v>
      </c>
      <c r="F44" s="637">
        <v>2</v>
      </c>
      <c r="G44" s="637">
        <v>1</v>
      </c>
      <c r="H44" s="1685">
        <v>3</v>
      </c>
      <c r="I44" s="1665"/>
    </row>
    <row r="45" spans="1:9" s="286" customFormat="1" ht="13.5" thickBot="1">
      <c r="A45" s="1665"/>
      <c r="B45" s="2151"/>
      <c r="C45" s="2151"/>
      <c r="D45" s="1083" t="s">
        <v>367</v>
      </c>
      <c r="E45" s="1196">
        <v>6</v>
      </c>
      <c r="F45" s="639">
        <v>15</v>
      </c>
      <c r="G45" s="639">
        <v>2</v>
      </c>
      <c r="H45" s="1686">
        <v>17</v>
      </c>
      <c r="I45" s="1665"/>
    </row>
    <row r="46" spans="1:9" s="286" customFormat="1" ht="13.5" thickBot="1">
      <c r="A46" s="1665"/>
      <c r="B46" s="2151" t="s">
        <v>379</v>
      </c>
      <c r="C46" s="2151"/>
      <c r="D46" s="1099" t="s">
        <v>369</v>
      </c>
      <c r="E46" s="1200">
        <v>3</v>
      </c>
      <c r="F46" s="640">
        <v>12</v>
      </c>
      <c r="G46" s="640">
        <v>51</v>
      </c>
      <c r="H46" s="1684">
        <v>63</v>
      </c>
      <c r="I46" s="1665"/>
    </row>
    <row r="47" spans="1:9" s="286" customFormat="1" ht="13.5" thickBot="1">
      <c r="A47" s="1665"/>
      <c r="B47" s="2151"/>
      <c r="C47" s="2151"/>
      <c r="D47" s="1100" t="s">
        <v>370</v>
      </c>
      <c r="E47" s="1198">
        <v>1</v>
      </c>
      <c r="F47" s="637">
        <v>7</v>
      </c>
      <c r="G47" s="637">
        <v>22</v>
      </c>
      <c r="H47" s="1685">
        <v>29</v>
      </c>
      <c r="I47" s="1665"/>
    </row>
    <row r="48" spans="1:9" s="286" customFormat="1" ht="13.5" thickBot="1">
      <c r="A48" s="1665"/>
      <c r="B48" s="2151"/>
      <c r="C48" s="2151"/>
      <c r="D48" s="1083" t="s">
        <v>367</v>
      </c>
      <c r="E48" s="1196">
        <v>4</v>
      </c>
      <c r="F48" s="639">
        <v>19</v>
      </c>
      <c r="G48" s="639">
        <v>73</v>
      </c>
      <c r="H48" s="1686">
        <v>92</v>
      </c>
      <c r="I48" s="1665"/>
    </row>
    <row r="49" spans="1:9" s="286" customFormat="1" ht="13.5" thickBot="1">
      <c r="A49" s="1665"/>
      <c r="B49" s="2151" t="s">
        <v>58</v>
      </c>
      <c r="C49" s="2151"/>
      <c r="D49" s="1099" t="s">
        <v>369</v>
      </c>
      <c r="E49" s="1200">
        <v>8</v>
      </c>
      <c r="F49" s="640">
        <v>53</v>
      </c>
      <c r="G49" s="640">
        <v>57</v>
      </c>
      <c r="H49" s="1684">
        <v>110</v>
      </c>
      <c r="I49" s="1665"/>
    </row>
    <row r="50" spans="1:9" s="286" customFormat="1" ht="13.5" thickBot="1">
      <c r="A50" s="1665"/>
      <c r="B50" s="2151"/>
      <c r="C50" s="2151"/>
      <c r="D50" s="1100" t="s">
        <v>370</v>
      </c>
      <c r="E50" s="1198">
        <v>2</v>
      </c>
      <c r="F50" s="637">
        <v>15</v>
      </c>
      <c r="G50" s="637">
        <v>17</v>
      </c>
      <c r="H50" s="1685">
        <v>32</v>
      </c>
      <c r="I50" s="1665"/>
    </row>
    <row r="51" spans="1:9" s="286" customFormat="1">
      <c r="A51" s="1665"/>
      <c r="B51" s="2152"/>
      <c r="C51" s="2152"/>
      <c r="D51" s="1084" t="s">
        <v>367</v>
      </c>
      <c r="E51" s="1716">
        <v>10</v>
      </c>
      <c r="F51" s="1585">
        <v>68</v>
      </c>
      <c r="G51" s="1585">
        <v>74</v>
      </c>
      <c r="H51" s="1717">
        <v>142</v>
      </c>
      <c r="I51" s="1665"/>
    </row>
    <row r="52" spans="1:9" s="286" customFormat="1">
      <c r="A52" s="1665"/>
      <c r="B52" s="2153" t="s">
        <v>90</v>
      </c>
      <c r="C52" s="2160"/>
      <c r="D52" s="1501" t="s">
        <v>790</v>
      </c>
      <c r="E52" s="1502">
        <f>+E9</f>
        <v>105</v>
      </c>
      <c r="F52" s="1503">
        <f>+F9</f>
        <v>821</v>
      </c>
      <c r="G52" s="1504">
        <f>+G9</f>
        <v>1494</v>
      </c>
      <c r="H52" s="1512">
        <f>+H9</f>
        <v>2315</v>
      </c>
      <c r="I52" s="1665"/>
    </row>
    <row r="53" spans="1:9" s="286" customFormat="1">
      <c r="A53" s="1665"/>
      <c r="B53" s="2155"/>
      <c r="C53" s="2161"/>
      <c r="D53" s="1505" t="s">
        <v>369</v>
      </c>
      <c r="E53" s="1506">
        <f t="shared" ref="E53:H54" si="1">+E10+E13+E16+E19+E22+E25+E28+E31+E34+E37+E40+E43+E46+E49</f>
        <v>310</v>
      </c>
      <c r="F53" s="1507">
        <f t="shared" si="1"/>
        <v>2020</v>
      </c>
      <c r="G53" s="1508">
        <f t="shared" si="1"/>
        <v>4949</v>
      </c>
      <c r="H53" s="1719">
        <f t="shared" si="1"/>
        <v>6969</v>
      </c>
      <c r="I53" s="1665"/>
    </row>
    <row r="54" spans="1:9" s="286" customFormat="1">
      <c r="A54" s="1665"/>
      <c r="B54" s="2155"/>
      <c r="C54" s="2161"/>
      <c r="D54" s="1505" t="s">
        <v>370</v>
      </c>
      <c r="E54" s="1506">
        <f t="shared" si="1"/>
        <v>42</v>
      </c>
      <c r="F54" s="1507">
        <f t="shared" si="1"/>
        <v>347</v>
      </c>
      <c r="G54" s="1508">
        <f t="shared" si="1"/>
        <v>1226</v>
      </c>
      <c r="H54" s="1719">
        <f t="shared" si="1"/>
        <v>1573</v>
      </c>
      <c r="I54" s="1665"/>
    </row>
    <row r="55" spans="1:9" s="286" customFormat="1">
      <c r="A55" s="1665"/>
      <c r="B55" s="2157"/>
      <c r="C55" s="2162"/>
      <c r="D55" s="1509" t="s">
        <v>367</v>
      </c>
      <c r="E55" s="1707">
        <f>+E9+E12+E15+E18+E21+E24+E27+E30+E33+E36+E39+E42+E45+E48+E51</f>
        <v>457</v>
      </c>
      <c r="F55" s="1510">
        <f>+F9+F12+F15+F18+F21+F24+F27+F30+F33+F36+F39+F42+F45+F48+F51</f>
        <v>3188</v>
      </c>
      <c r="G55" s="1511">
        <f>+G9+G12+G15+G18+G21+G24+G27+G30+G33+G36+G39+G42+G45+G48+G51</f>
        <v>7669</v>
      </c>
      <c r="H55" s="1720">
        <f>+H9+H12+H15+H18+H21+H24+H27+H30+H33+H36+H39+H42+H45+H48+H51</f>
        <v>10857</v>
      </c>
      <c r="I55" s="1665"/>
    </row>
    <row r="56" spans="1:9" s="83" customFormat="1" ht="20.100000000000001" customHeight="1">
      <c r="B56" s="105" t="s">
        <v>937</v>
      </c>
      <c r="D56" s="896"/>
      <c r="E56" s="906"/>
      <c r="F56" s="906"/>
      <c r="G56" s="906"/>
      <c r="H56" s="760"/>
    </row>
    <row r="57" spans="1:9" s="1422" customFormat="1" ht="12.75" customHeight="1">
      <c r="B57" s="1421"/>
      <c r="D57" s="1423"/>
      <c r="E57" s="1438"/>
      <c r="F57" s="1438"/>
      <c r="G57" s="1438"/>
      <c r="H57" s="1725"/>
    </row>
    <row r="58" spans="1:9">
      <c r="E58" s="1830"/>
      <c r="F58" s="1830"/>
      <c r="G58" s="1830"/>
      <c r="H58" s="1830"/>
    </row>
    <row r="59" spans="1:9">
      <c r="E59" s="1831"/>
      <c r="F59" s="1831"/>
      <c r="G59" s="1831"/>
      <c r="H59" s="1831"/>
    </row>
    <row r="60" spans="1:9">
      <c r="E60" s="1831"/>
      <c r="F60" s="1831"/>
      <c r="G60" s="1831"/>
      <c r="H60" s="1831"/>
    </row>
    <row r="61" spans="1:9">
      <c r="E61" s="1830"/>
      <c r="F61" s="1830"/>
      <c r="G61" s="1830"/>
      <c r="H61" s="1830"/>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pageSetUpPr fitToPage="1"/>
  </sheetPr>
  <dimension ref="A1:H61"/>
  <sheetViews>
    <sheetView showGridLines="0" zoomScaleNormal="100" workbookViewId="0">
      <pane ySplit="5" topLeftCell="A6" activePane="bottomLeft" state="frozen"/>
      <selection activeCell="I56" sqref="I56"/>
      <selection pane="bottomLeft" activeCell="I3" sqref="I3"/>
    </sheetView>
  </sheetViews>
  <sheetFormatPr baseColWidth="10" defaultColWidth="10.7109375" defaultRowHeight="12.75"/>
  <cols>
    <col min="1" max="1" width="1.7109375" style="1" customWidth="1"/>
    <col min="2" max="2" width="11.42578125" style="123" customWidth="1"/>
    <col min="3" max="3" width="21.42578125" style="123" customWidth="1"/>
    <col min="4" max="4" width="11.85546875" style="1101" bestFit="1" customWidth="1"/>
    <col min="5" max="8" width="11.7109375" style="722" customWidth="1"/>
  </cols>
  <sheetData>
    <row r="1" spans="1:8" ht="20.100000000000001" customHeight="1">
      <c r="B1" s="343" t="s">
        <v>364</v>
      </c>
      <c r="C1" s="343"/>
      <c r="D1" s="771"/>
      <c r="E1" s="717"/>
      <c r="F1" s="717"/>
      <c r="G1" s="717"/>
      <c r="H1" s="717"/>
    </row>
    <row r="2" spans="1:8" s="294" customFormat="1" ht="20.100000000000001" customHeight="1">
      <c r="A2" s="1718"/>
      <c r="B2" s="1727" t="s">
        <v>930</v>
      </c>
      <c r="C2" s="366"/>
      <c r="D2" s="1095"/>
      <c r="E2" s="717"/>
      <c r="F2" s="717"/>
      <c r="G2" s="717"/>
      <c r="H2" s="717"/>
    </row>
    <row r="3" spans="1:8" ht="20.100000000000001" customHeight="1">
      <c r="B3" s="709" t="s">
        <v>996</v>
      </c>
      <c r="C3" s="346"/>
      <c r="D3" s="1095"/>
      <c r="E3" s="717"/>
      <c r="F3" s="717"/>
      <c r="G3" s="717"/>
      <c r="H3" s="717"/>
    </row>
    <row r="4" spans="1:8" ht="20.100000000000001" customHeight="1" thickBot="1">
      <c r="B4" s="979" t="s">
        <v>44</v>
      </c>
      <c r="C4" s="347"/>
      <c r="D4" s="1096"/>
      <c r="E4" s="717"/>
      <c r="F4" s="717"/>
      <c r="G4" s="717"/>
      <c r="H4" s="717"/>
    </row>
    <row r="5" spans="1:8" ht="50.1" customHeight="1" thickTop="1" thickBot="1">
      <c r="B5" s="2140"/>
      <c r="C5" s="2140"/>
      <c r="D5" s="1097"/>
      <c r="E5" s="1723" t="s">
        <v>871</v>
      </c>
      <c r="F5" s="1757" t="s">
        <v>82</v>
      </c>
      <c r="G5" s="743" t="s">
        <v>83</v>
      </c>
      <c r="H5" s="1724" t="s">
        <v>872</v>
      </c>
    </row>
    <row r="6" spans="1:8" ht="5.0999999999999996" customHeight="1" thickTop="1" thickBot="1">
      <c r="B6" s="2140"/>
      <c r="C6" s="2140"/>
      <c r="D6" s="1098"/>
      <c r="E6" s="1348"/>
      <c r="F6" s="720"/>
      <c r="G6" s="720"/>
      <c r="H6" s="720"/>
    </row>
    <row r="7" spans="1:8" s="286" customFormat="1" ht="14.25" customHeight="1" thickBot="1">
      <c r="A7" s="1665"/>
      <c r="B7" s="2149" t="s">
        <v>790</v>
      </c>
      <c r="C7" s="2149"/>
      <c r="D7" s="1099" t="s">
        <v>798</v>
      </c>
      <c r="E7" s="1200">
        <f>E9-E8</f>
        <v>12</v>
      </c>
      <c r="F7" s="640">
        <f>F9-F8</f>
        <v>100</v>
      </c>
      <c r="G7" s="640">
        <f>G9-G8</f>
        <v>147</v>
      </c>
      <c r="H7" s="1684">
        <f>H9-H8</f>
        <v>247</v>
      </c>
    </row>
    <row r="8" spans="1:8" s="286" customFormat="1" ht="13.5" thickBot="1">
      <c r="A8" s="1665"/>
      <c r="B8" s="2149"/>
      <c r="C8" s="2149"/>
      <c r="D8" s="1100" t="s">
        <v>366</v>
      </c>
      <c r="E8" s="1198">
        <v>0</v>
      </c>
      <c r="F8" s="637">
        <v>2</v>
      </c>
      <c r="G8" s="637">
        <v>11</v>
      </c>
      <c r="H8" s="1685">
        <v>13</v>
      </c>
    </row>
    <row r="9" spans="1:8" s="286" customFormat="1" ht="13.5" thickBot="1">
      <c r="A9" s="1665"/>
      <c r="B9" s="2149"/>
      <c r="C9" s="2149"/>
      <c r="D9" s="1083" t="s">
        <v>367</v>
      </c>
      <c r="E9" s="1196">
        <v>12</v>
      </c>
      <c r="F9" s="639">
        <v>102</v>
      </c>
      <c r="G9" s="639">
        <v>158</v>
      </c>
      <c r="H9" s="1686">
        <v>260</v>
      </c>
    </row>
    <row r="10" spans="1:8" s="286" customFormat="1" ht="14.25" customHeight="1" thickBot="1">
      <c r="A10" s="1665"/>
      <c r="B10" s="2149" t="s">
        <v>383</v>
      </c>
      <c r="C10" s="2149"/>
      <c r="D10" s="1099" t="s">
        <v>369</v>
      </c>
      <c r="E10" s="1200">
        <v>0</v>
      </c>
      <c r="F10" s="640">
        <v>2</v>
      </c>
      <c r="G10" s="640">
        <v>11</v>
      </c>
      <c r="H10" s="1684">
        <v>13</v>
      </c>
    </row>
    <row r="11" spans="1:8" s="286" customFormat="1" ht="13.5" thickBot="1">
      <c r="A11" s="1665"/>
      <c r="B11" s="2149"/>
      <c r="C11" s="2149"/>
      <c r="D11" s="1100" t="s">
        <v>370</v>
      </c>
      <c r="E11" s="1198">
        <v>0</v>
      </c>
      <c r="F11" s="637">
        <v>0</v>
      </c>
      <c r="G11" s="637">
        <v>0</v>
      </c>
      <c r="H11" s="1685">
        <v>0</v>
      </c>
    </row>
    <row r="12" spans="1:8" s="286" customFormat="1" ht="13.5" thickBot="1">
      <c r="A12" s="1665"/>
      <c r="B12" s="2149"/>
      <c r="C12" s="2149"/>
      <c r="D12" s="1083" t="s">
        <v>367</v>
      </c>
      <c r="E12" s="1196">
        <v>0</v>
      </c>
      <c r="F12" s="639">
        <v>2</v>
      </c>
      <c r="G12" s="639">
        <v>11</v>
      </c>
      <c r="H12" s="1686">
        <v>13</v>
      </c>
    </row>
    <row r="13" spans="1:8" s="286" customFormat="1" ht="14.25" customHeight="1" thickBot="1">
      <c r="A13" s="1665"/>
      <c r="B13" s="2149" t="s">
        <v>384</v>
      </c>
      <c r="C13" s="2149"/>
      <c r="D13" s="1099" t="s">
        <v>369</v>
      </c>
      <c r="E13" s="1200">
        <v>0</v>
      </c>
      <c r="F13" s="640">
        <v>1</v>
      </c>
      <c r="G13" s="640">
        <v>8</v>
      </c>
      <c r="H13" s="1684">
        <v>9</v>
      </c>
    </row>
    <row r="14" spans="1:8" s="286" customFormat="1" ht="13.5" thickBot="1">
      <c r="A14" s="1665"/>
      <c r="B14" s="2149"/>
      <c r="C14" s="2149"/>
      <c r="D14" s="1100" t="s">
        <v>370</v>
      </c>
      <c r="E14" s="1198">
        <v>0</v>
      </c>
      <c r="F14" s="637">
        <v>0</v>
      </c>
      <c r="G14" s="637">
        <v>0</v>
      </c>
      <c r="H14" s="1685">
        <v>0</v>
      </c>
    </row>
    <row r="15" spans="1:8" s="286" customFormat="1" ht="13.5" thickBot="1">
      <c r="A15" s="1665"/>
      <c r="B15" s="2149"/>
      <c r="C15" s="2149"/>
      <c r="D15" s="1083" t="s">
        <v>367</v>
      </c>
      <c r="E15" s="1196">
        <v>0</v>
      </c>
      <c r="F15" s="639">
        <v>1</v>
      </c>
      <c r="G15" s="639">
        <v>8</v>
      </c>
      <c r="H15" s="1686">
        <v>9</v>
      </c>
    </row>
    <row r="16" spans="1:8" s="286" customFormat="1" ht="14.25" customHeight="1" thickBot="1">
      <c r="A16" s="1665"/>
      <c r="B16" s="2149" t="s">
        <v>371</v>
      </c>
      <c r="C16" s="2149"/>
      <c r="D16" s="1099" t="s">
        <v>369</v>
      </c>
      <c r="E16" s="1200">
        <v>0</v>
      </c>
      <c r="F16" s="640">
        <v>1</v>
      </c>
      <c r="G16" s="640">
        <v>0</v>
      </c>
      <c r="H16" s="640">
        <v>1</v>
      </c>
    </row>
    <row r="17" spans="1:8" s="286" customFormat="1" ht="13.5" thickBot="1">
      <c r="A17" s="1665"/>
      <c r="B17" s="2149"/>
      <c r="C17" s="2149"/>
      <c r="D17" s="1100" t="s">
        <v>370</v>
      </c>
      <c r="E17" s="1198">
        <v>0</v>
      </c>
      <c r="F17" s="637">
        <v>0</v>
      </c>
      <c r="G17" s="637">
        <v>0</v>
      </c>
      <c r="H17" s="637">
        <v>0</v>
      </c>
    </row>
    <row r="18" spans="1:8" s="286" customFormat="1" ht="13.5" thickBot="1">
      <c r="A18" s="1665"/>
      <c r="B18" s="2149"/>
      <c r="C18" s="2149"/>
      <c r="D18" s="1083" t="s">
        <v>367</v>
      </c>
      <c r="E18" s="1196">
        <v>0</v>
      </c>
      <c r="F18" s="639">
        <v>1</v>
      </c>
      <c r="G18" s="639">
        <v>0</v>
      </c>
      <c r="H18" s="639">
        <v>1</v>
      </c>
    </row>
    <row r="19" spans="1:8" s="286" customFormat="1" ht="14.25" customHeight="1" thickBot="1">
      <c r="A19" s="1665"/>
      <c r="B19" s="2149" t="s">
        <v>372</v>
      </c>
      <c r="C19" s="2149"/>
      <c r="D19" s="1099" t="s">
        <v>369</v>
      </c>
      <c r="E19" s="1200">
        <v>0</v>
      </c>
      <c r="F19" s="640">
        <v>7</v>
      </c>
      <c r="G19" s="640">
        <v>20</v>
      </c>
      <c r="H19" s="1684">
        <v>27</v>
      </c>
    </row>
    <row r="20" spans="1:8" s="286" customFormat="1" ht="13.5" thickBot="1">
      <c r="A20" s="1665"/>
      <c r="B20" s="2149"/>
      <c r="C20" s="2149"/>
      <c r="D20" s="1100" t="s">
        <v>370</v>
      </c>
      <c r="E20" s="1198">
        <v>0</v>
      </c>
      <c r="F20" s="637">
        <v>1</v>
      </c>
      <c r="G20" s="637">
        <v>4</v>
      </c>
      <c r="H20" s="1685">
        <v>5</v>
      </c>
    </row>
    <row r="21" spans="1:8" s="286" customFormat="1" ht="13.5" thickBot="1">
      <c r="A21" s="1665"/>
      <c r="B21" s="2149"/>
      <c r="C21" s="2149"/>
      <c r="D21" s="1083" t="s">
        <v>367</v>
      </c>
      <c r="E21" s="1196">
        <v>0</v>
      </c>
      <c r="F21" s="639">
        <v>8</v>
      </c>
      <c r="G21" s="639">
        <v>24</v>
      </c>
      <c r="H21" s="1686">
        <v>32</v>
      </c>
    </row>
    <row r="22" spans="1:8" s="286" customFormat="1" ht="14.25" customHeight="1" thickBot="1">
      <c r="A22" s="1665"/>
      <c r="B22" s="2149" t="s">
        <v>373</v>
      </c>
      <c r="C22" s="2149"/>
      <c r="D22" s="1099" t="s">
        <v>369</v>
      </c>
      <c r="E22" s="1200">
        <v>0</v>
      </c>
      <c r="F22" s="640">
        <v>13</v>
      </c>
      <c r="G22" s="640">
        <v>9</v>
      </c>
      <c r="H22" s="1684">
        <v>22</v>
      </c>
    </row>
    <row r="23" spans="1:8" s="286" customFormat="1" ht="13.5" thickBot="1">
      <c r="A23" s="1665"/>
      <c r="B23" s="2149"/>
      <c r="C23" s="2149"/>
      <c r="D23" s="1100" t="s">
        <v>370</v>
      </c>
      <c r="E23" s="1198">
        <v>0</v>
      </c>
      <c r="F23" s="637">
        <v>1</v>
      </c>
      <c r="G23" s="637">
        <v>0</v>
      </c>
      <c r="H23" s="1685">
        <v>1</v>
      </c>
    </row>
    <row r="24" spans="1:8" s="286" customFormat="1" ht="13.5" thickBot="1">
      <c r="A24" s="1665"/>
      <c r="B24" s="2149"/>
      <c r="C24" s="2149"/>
      <c r="D24" s="1083" t="s">
        <v>367</v>
      </c>
      <c r="E24" s="1196">
        <v>0</v>
      </c>
      <c r="F24" s="639">
        <v>14</v>
      </c>
      <c r="G24" s="639">
        <v>9</v>
      </c>
      <c r="H24" s="1686">
        <v>23</v>
      </c>
    </row>
    <row r="25" spans="1:8" s="286" customFormat="1" ht="13.5" thickBot="1">
      <c r="A25" s="1665"/>
      <c r="B25" s="2151" t="s">
        <v>652</v>
      </c>
      <c r="C25" s="2151"/>
      <c r="D25" s="1099" t="s">
        <v>369</v>
      </c>
      <c r="E25" s="1200">
        <v>6</v>
      </c>
      <c r="F25" s="640">
        <v>7</v>
      </c>
      <c r="G25" s="640">
        <v>45</v>
      </c>
      <c r="H25" s="1684">
        <v>52</v>
      </c>
    </row>
    <row r="26" spans="1:8" s="286" customFormat="1" ht="13.5" thickBot="1">
      <c r="A26" s="1665"/>
      <c r="B26" s="2151"/>
      <c r="C26" s="2151"/>
      <c r="D26" s="1100" t="s">
        <v>370</v>
      </c>
      <c r="E26" s="1198">
        <v>1</v>
      </c>
      <c r="F26" s="637">
        <v>4</v>
      </c>
      <c r="G26" s="637">
        <v>25</v>
      </c>
      <c r="H26" s="1685">
        <v>29</v>
      </c>
    </row>
    <row r="27" spans="1:8" s="286" customFormat="1" ht="13.5" thickBot="1">
      <c r="A27" s="1665"/>
      <c r="B27" s="2151"/>
      <c r="C27" s="2151"/>
      <c r="D27" s="1083" t="s">
        <v>367</v>
      </c>
      <c r="E27" s="1196">
        <v>7</v>
      </c>
      <c r="F27" s="639">
        <v>11</v>
      </c>
      <c r="G27" s="639">
        <v>70</v>
      </c>
      <c r="H27" s="1686">
        <v>81</v>
      </c>
    </row>
    <row r="28" spans="1:8" s="286" customFormat="1" ht="13.5" thickBot="1">
      <c r="A28" s="1665"/>
      <c r="B28" s="2151" t="s">
        <v>653</v>
      </c>
      <c r="C28" s="2151"/>
      <c r="D28" s="1099" t="s">
        <v>369</v>
      </c>
      <c r="E28" s="1200">
        <v>0</v>
      </c>
      <c r="F28" s="640">
        <v>0</v>
      </c>
      <c r="G28" s="640">
        <v>0</v>
      </c>
      <c r="H28" s="1684">
        <v>0</v>
      </c>
    </row>
    <row r="29" spans="1:8" s="286" customFormat="1" ht="13.5" thickBot="1">
      <c r="A29" s="1665"/>
      <c r="B29" s="2151"/>
      <c r="C29" s="2151"/>
      <c r="D29" s="1100" t="s">
        <v>370</v>
      </c>
      <c r="E29" s="1198">
        <v>0</v>
      </c>
      <c r="F29" s="637">
        <v>0</v>
      </c>
      <c r="G29" s="637">
        <v>1</v>
      </c>
      <c r="H29" s="1685">
        <v>1</v>
      </c>
    </row>
    <row r="30" spans="1:8" s="286" customFormat="1" ht="13.5" thickBot="1">
      <c r="A30" s="1665"/>
      <c r="B30" s="2151"/>
      <c r="C30" s="2151"/>
      <c r="D30" s="1083" t="s">
        <v>367</v>
      </c>
      <c r="E30" s="1196">
        <v>0</v>
      </c>
      <c r="F30" s="639">
        <v>0</v>
      </c>
      <c r="G30" s="639">
        <v>1</v>
      </c>
      <c r="H30" s="1686">
        <v>1</v>
      </c>
    </row>
    <row r="31" spans="1:8" s="286" customFormat="1" ht="14.25" customHeight="1" thickBot="1">
      <c r="A31" s="1665"/>
      <c r="B31" s="2149" t="s">
        <v>374</v>
      </c>
      <c r="C31" s="2149"/>
      <c r="D31" s="1099" t="s">
        <v>369</v>
      </c>
      <c r="E31" s="1200">
        <v>0</v>
      </c>
      <c r="F31" s="640">
        <v>0</v>
      </c>
      <c r="G31" s="640">
        <v>0</v>
      </c>
      <c r="H31" s="640">
        <v>0</v>
      </c>
    </row>
    <row r="32" spans="1:8" s="286" customFormat="1" ht="13.5" thickBot="1">
      <c r="A32" s="1665"/>
      <c r="B32" s="2149"/>
      <c r="C32" s="2149"/>
      <c r="D32" s="1100" t="s">
        <v>370</v>
      </c>
      <c r="E32" s="1198">
        <v>0</v>
      </c>
      <c r="F32" s="637">
        <v>0</v>
      </c>
      <c r="G32" s="637">
        <v>0</v>
      </c>
      <c r="H32" s="637">
        <v>0</v>
      </c>
    </row>
    <row r="33" spans="1:8" s="286" customFormat="1" ht="13.5" thickBot="1">
      <c r="A33" s="1665"/>
      <c r="B33" s="2149"/>
      <c r="C33" s="2149"/>
      <c r="D33" s="1083" t="s">
        <v>367</v>
      </c>
      <c r="E33" s="1196">
        <v>0</v>
      </c>
      <c r="F33" s="639">
        <v>0</v>
      </c>
      <c r="G33" s="639">
        <v>0</v>
      </c>
      <c r="H33" s="639">
        <v>0</v>
      </c>
    </row>
    <row r="34" spans="1:8" s="286" customFormat="1" ht="14.25" customHeight="1" thickBot="1">
      <c r="A34" s="1665"/>
      <c r="B34" s="2149" t="s">
        <v>375</v>
      </c>
      <c r="C34" s="2149"/>
      <c r="D34" s="1099" t="s">
        <v>369</v>
      </c>
      <c r="E34" s="1200">
        <v>0</v>
      </c>
      <c r="F34" s="640">
        <v>0</v>
      </c>
      <c r="G34" s="640">
        <v>1</v>
      </c>
      <c r="H34" s="640">
        <v>1</v>
      </c>
    </row>
    <row r="35" spans="1:8" s="286" customFormat="1" ht="13.5" thickBot="1">
      <c r="A35" s="1665"/>
      <c r="B35" s="2149"/>
      <c r="C35" s="2149"/>
      <c r="D35" s="1100" t="s">
        <v>370</v>
      </c>
      <c r="E35" s="1198">
        <v>0</v>
      </c>
      <c r="F35" s="637">
        <v>0</v>
      </c>
      <c r="G35" s="637">
        <v>0</v>
      </c>
      <c r="H35" s="637">
        <v>0</v>
      </c>
    </row>
    <row r="36" spans="1:8" s="286" customFormat="1" ht="13.5" thickBot="1">
      <c r="A36" s="1665"/>
      <c r="B36" s="2149"/>
      <c r="C36" s="2149"/>
      <c r="D36" s="1083" t="s">
        <v>367</v>
      </c>
      <c r="E36" s="1196">
        <v>0</v>
      </c>
      <c r="F36" s="639">
        <v>0</v>
      </c>
      <c r="G36" s="639">
        <v>1</v>
      </c>
      <c r="H36" s="639">
        <v>1</v>
      </c>
    </row>
    <row r="37" spans="1:8" s="286" customFormat="1" ht="13.5" thickBot="1">
      <c r="A37" s="1665"/>
      <c r="B37" s="2151" t="s">
        <v>376</v>
      </c>
      <c r="C37" s="2151"/>
      <c r="D37" s="1099" t="s">
        <v>369</v>
      </c>
      <c r="E37" s="1200">
        <v>0</v>
      </c>
      <c r="F37" s="640">
        <v>0</v>
      </c>
      <c r="G37" s="640">
        <v>0</v>
      </c>
      <c r="H37" s="1684">
        <v>0</v>
      </c>
    </row>
    <row r="38" spans="1:8" s="286" customFormat="1" ht="13.5" thickBot="1">
      <c r="A38" s="1665"/>
      <c r="B38" s="2151"/>
      <c r="C38" s="2151"/>
      <c r="D38" s="1100" t="s">
        <v>370</v>
      </c>
      <c r="E38" s="1198">
        <v>0</v>
      </c>
      <c r="F38" s="637">
        <v>0</v>
      </c>
      <c r="G38" s="637">
        <v>0</v>
      </c>
      <c r="H38" s="1685">
        <v>0</v>
      </c>
    </row>
    <row r="39" spans="1:8" s="286" customFormat="1" ht="13.5" thickBot="1">
      <c r="A39" s="1665"/>
      <c r="B39" s="2151"/>
      <c r="C39" s="2151"/>
      <c r="D39" s="1083" t="s">
        <v>367</v>
      </c>
      <c r="E39" s="1196">
        <v>0</v>
      </c>
      <c r="F39" s="639">
        <v>0</v>
      </c>
      <c r="G39" s="639">
        <v>0</v>
      </c>
      <c r="H39" s="1686">
        <v>0</v>
      </c>
    </row>
    <row r="40" spans="1:8" s="286" customFormat="1" ht="13.5" thickBot="1">
      <c r="A40" s="1665"/>
      <c r="B40" s="2151" t="s">
        <v>377</v>
      </c>
      <c r="C40" s="2151"/>
      <c r="D40" s="1099" t="s">
        <v>369</v>
      </c>
      <c r="E40" s="1200">
        <v>0</v>
      </c>
      <c r="F40" s="640">
        <v>0</v>
      </c>
      <c r="G40" s="640">
        <v>0</v>
      </c>
      <c r="H40" s="640">
        <v>0</v>
      </c>
    </row>
    <row r="41" spans="1:8" s="286" customFormat="1" ht="13.5" thickBot="1">
      <c r="A41" s="1665"/>
      <c r="B41" s="2151"/>
      <c r="C41" s="2151"/>
      <c r="D41" s="1100" t="s">
        <v>370</v>
      </c>
      <c r="E41" s="1198">
        <v>0</v>
      </c>
      <c r="F41" s="637">
        <v>0</v>
      </c>
      <c r="G41" s="637">
        <v>0</v>
      </c>
      <c r="H41" s="637">
        <v>0</v>
      </c>
    </row>
    <row r="42" spans="1:8" s="286" customFormat="1" ht="13.5" thickBot="1">
      <c r="A42" s="1665"/>
      <c r="B42" s="2151"/>
      <c r="C42" s="2151"/>
      <c r="D42" s="1083" t="s">
        <v>367</v>
      </c>
      <c r="E42" s="1196">
        <v>0</v>
      </c>
      <c r="F42" s="639">
        <v>0</v>
      </c>
      <c r="G42" s="639">
        <v>0</v>
      </c>
      <c r="H42" s="639">
        <v>0</v>
      </c>
    </row>
    <row r="43" spans="1:8" s="286" customFormat="1" ht="13.5" thickBot="1">
      <c r="A43" s="1665"/>
      <c r="B43" s="2151" t="s">
        <v>378</v>
      </c>
      <c r="C43" s="2151"/>
      <c r="D43" s="1099" t="s">
        <v>369</v>
      </c>
      <c r="E43" s="1200">
        <v>0</v>
      </c>
      <c r="F43" s="640">
        <v>0</v>
      </c>
      <c r="G43" s="640">
        <v>0</v>
      </c>
      <c r="H43" s="640">
        <v>0</v>
      </c>
    </row>
    <row r="44" spans="1:8" s="286" customFormat="1" ht="13.5" thickBot="1">
      <c r="A44" s="1665"/>
      <c r="B44" s="2151"/>
      <c r="C44" s="2151"/>
      <c r="D44" s="1100" t="s">
        <v>370</v>
      </c>
      <c r="E44" s="1198">
        <v>0</v>
      </c>
      <c r="F44" s="637">
        <v>1</v>
      </c>
      <c r="G44" s="637">
        <v>0</v>
      </c>
      <c r="H44" s="637">
        <v>1</v>
      </c>
    </row>
    <row r="45" spans="1:8" s="286" customFormat="1" ht="13.5" thickBot="1">
      <c r="A45" s="1665"/>
      <c r="B45" s="2151"/>
      <c r="C45" s="2151"/>
      <c r="D45" s="1083" t="s">
        <v>367</v>
      </c>
      <c r="E45" s="1196">
        <v>0</v>
      </c>
      <c r="F45" s="639">
        <v>1</v>
      </c>
      <c r="G45" s="639">
        <v>0</v>
      </c>
      <c r="H45" s="639">
        <v>1</v>
      </c>
    </row>
    <row r="46" spans="1:8" s="286" customFormat="1" ht="13.5" thickBot="1">
      <c r="A46" s="1665"/>
      <c r="B46" s="2151" t="s">
        <v>379</v>
      </c>
      <c r="C46" s="2151"/>
      <c r="D46" s="1099" t="s">
        <v>369</v>
      </c>
      <c r="E46" s="1200">
        <v>0</v>
      </c>
      <c r="F46" s="640">
        <v>0</v>
      </c>
      <c r="G46" s="640">
        <v>0</v>
      </c>
      <c r="H46" s="1684">
        <v>0</v>
      </c>
    </row>
    <row r="47" spans="1:8" s="286" customFormat="1" ht="13.5" thickBot="1">
      <c r="A47" s="1665"/>
      <c r="B47" s="2151"/>
      <c r="C47" s="2151"/>
      <c r="D47" s="1100" t="s">
        <v>370</v>
      </c>
      <c r="E47" s="1198">
        <v>0</v>
      </c>
      <c r="F47" s="637">
        <v>0</v>
      </c>
      <c r="G47" s="637">
        <v>0</v>
      </c>
      <c r="H47" s="637">
        <v>0</v>
      </c>
    </row>
    <row r="48" spans="1:8" s="286" customFormat="1" ht="13.5" thickBot="1">
      <c r="A48" s="1665"/>
      <c r="B48" s="2151"/>
      <c r="C48" s="2151"/>
      <c r="D48" s="1083" t="s">
        <v>367</v>
      </c>
      <c r="E48" s="1196">
        <v>0</v>
      </c>
      <c r="F48" s="639">
        <v>0</v>
      </c>
      <c r="G48" s="639">
        <v>0</v>
      </c>
      <c r="H48" s="1686">
        <v>0</v>
      </c>
    </row>
    <row r="49" spans="1:8" s="286" customFormat="1" ht="13.5" thickBot="1">
      <c r="A49" s="1665"/>
      <c r="B49" s="2151" t="s">
        <v>58</v>
      </c>
      <c r="C49" s="2151"/>
      <c r="D49" s="1099" t="s">
        <v>369</v>
      </c>
      <c r="E49" s="1200">
        <v>0</v>
      </c>
      <c r="F49" s="640">
        <v>1</v>
      </c>
      <c r="G49" s="640">
        <v>4</v>
      </c>
      <c r="H49" s="1684">
        <v>5</v>
      </c>
    </row>
    <row r="50" spans="1:8" s="286" customFormat="1" ht="13.5" thickBot="1">
      <c r="A50" s="1665"/>
      <c r="B50" s="2151"/>
      <c r="C50" s="2151"/>
      <c r="D50" s="1100" t="s">
        <v>370</v>
      </c>
      <c r="E50" s="1198">
        <v>0</v>
      </c>
      <c r="F50" s="637">
        <v>0</v>
      </c>
      <c r="G50" s="637">
        <v>1</v>
      </c>
      <c r="H50" s="637">
        <v>1</v>
      </c>
    </row>
    <row r="51" spans="1:8" s="286" customFormat="1">
      <c r="A51" s="1665"/>
      <c r="B51" s="2152"/>
      <c r="C51" s="2152"/>
      <c r="D51" s="1084" t="s">
        <v>367</v>
      </c>
      <c r="E51" s="1716">
        <v>0</v>
      </c>
      <c r="F51" s="1585">
        <v>1</v>
      </c>
      <c r="G51" s="1585">
        <v>5</v>
      </c>
      <c r="H51" s="1717">
        <v>6</v>
      </c>
    </row>
    <row r="52" spans="1:8" s="286" customFormat="1">
      <c r="A52" s="1665"/>
      <c r="B52" s="2153" t="s">
        <v>90</v>
      </c>
      <c r="C52" s="2160"/>
      <c r="D52" s="1501" t="s">
        <v>790</v>
      </c>
      <c r="E52" s="1502">
        <f>+E9</f>
        <v>12</v>
      </c>
      <c r="F52" s="1503">
        <f>+F9</f>
        <v>102</v>
      </c>
      <c r="G52" s="1504">
        <f>+G9</f>
        <v>158</v>
      </c>
      <c r="H52" s="1512">
        <f>+H9</f>
        <v>260</v>
      </c>
    </row>
    <row r="53" spans="1:8" s="286" customFormat="1">
      <c r="A53" s="1665"/>
      <c r="B53" s="2155"/>
      <c r="C53" s="2161"/>
      <c r="D53" s="1505" t="s">
        <v>369</v>
      </c>
      <c r="E53" s="1507">
        <f t="shared" ref="E53:H54" si="0">+E10+E13+E16+E19+E22+E25+E28+E31+E34+E37+E40+E43+E46+E49</f>
        <v>6</v>
      </c>
      <c r="F53" s="1507">
        <f t="shared" si="0"/>
        <v>32</v>
      </c>
      <c r="G53" s="1508">
        <f t="shared" si="0"/>
        <v>98</v>
      </c>
      <c r="H53" s="1719">
        <f t="shared" si="0"/>
        <v>130</v>
      </c>
    </row>
    <row r="54" spans="1:8" s="286" customFormat="1">
      <c r="A54" s="1665"/>
      <c r="B54" s="2155"/>
      <c r="C54" s="2161"/>
      <c r="D54" s="1505" t="s">
        <v>370</v>
      </c>
      <c r="E54" s="1506">
        <f t="shared" si="0"/>
        <v>1</v>
      </c>
      <c r="F54" s="1507">
        <f t="shared" si="0"/>
        <v>7</v>
      </c>
      <c r="G54" s="1508">
        <f t="shared" si="0"/>
        <v>31</v>
      </c>
      <c r="H54" s="1719">
        <f t="shared" si="0"/>
        <v>38</v>
      </c>
    </row>
    <row r="55" spans="1:8" s="286" customFormat="1">
      <c r="A55" s="1665"/>
      <c r="B55" s="2157"/>
      <c r="C55" s="2162"/>
      <c r="D55" s="1509" t="s">
        <v>367</v>
      </c>
      <c r="E55" s="1707">
        <f>+E9+E12+E15+E18+E21+E24+E27+E30+E33+E36+E39+E42+E45+E48+E51</f>
        <v>19</v>
      </c>
      <c r="F55" s="1510">
        <f>+F9+F12+F15+F18+F21+F24+F27+F30+F33+F36+F39+F42+F45+F48+F51</f>
        <v>141</v>
      </c>
      <c r="G55" s="1511">
        <f>+G9+G12+G15+G18+G21+G24+G27+G30+G33+G36+G39+G42+G45+G48+G51</f>
        <v>287</v>
      </c>
      <c r="H55" s="1720">
        <f>+H9+H12+H15+H18+H21+H24+H27+H30+H33+H36+H39+H42+H45+H48+H51</f>
        <v>428</v>
      </c>
    </row>
    <row r="56" spans="1:8" s="83" customFormat="1" ht="15" customHeight="1">
      <c r="B56" s="105" t="s">
        <v>92</v>
      </c>
      <c r="D56" s="896"/>
      <c r="E56" s="906"/>
      <c r="F56" s="906"/>
      <c r="G56" s="906"/>
      <c r="H56" s="760"/>
    </row>
    <row r="57" spans="1:8" s="1422" customFormat="1" ht="12.75" customHeight="1">
      <c r="B57" s="1421"/>
      <c r="D57" s="1423"/>
      <c r="E57" s="1438"/>
      <c r="F57" s="1438"/>
      <c r="G57" s="1438"/>
      <c r="H57" s="1725"/>
    </row>
    <row r="58" spans="1:8">
      <c r="E58" s="1830"/>
      <c r="F58" s="1830"/>
      <c r="G58" s="1830"/>
      <c r="H58" s="1830"/>
    </row>
    <row r="59" spans="1:8">
      <c r="E59" s="1831"/>
      <c r="F59" s="1831"/>
      <c r="G59" s="1831"/>
      <c r="H59" s="1831"/>
    </row>
    <row r="60" spans="1:8">
      <c r="E60" s="1831"/>
      <c r="F60" s="1831"/>
      <c r="G60" s="1831"/>
      <c r="H60" s="1831"/>
    </row>
    <row r="61" spans="1:8">
      <c r="E61" s="1830"/>
      <c r="F61" s="1830"/>
      <c r="G61" s="1830"/>
      <c r="H61" s="1830"/>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pageSetUpPr fitToPage="1"/>
  </sheetPr>
  <dimension ref="A1:I61"/>
  <sheetViews>
    <sheetView showGridLines="0" zoomScaleNormal="100" workbookViewId="0">
      <pane ySplit="5" topLeftCell="A6" activePane="bottomLeft" state="frozen"/>
      <selection activeCell="I56" sqref="I56"/>
      <selection pane="bottomLeft" activeCell="B3" sqref="B3"/>
    </sheetView>
  </sheetViews>
  <sheetFormatPr baseColWidth="10" defaultColWidth="10.7109375" defaultRowHeight="12.75"/>
  <cols>
    <col min="1" max="1" width="1.7109375" style="1" customWidth="1"/>
    <col min="2" max="2" width="11.42578125" style="123" customWidth="1"/>
    <col min="3" max="3" width="21.42578125" style="123" customWidth="1"/>
    <col min="4" max="4" width="11.85546875" style="1101" bestFit="1" customWidth="1"/>
    <col min="5" max="8" width="11.7109375" style="722" customWidth="1"/>
    <col min="9" max="9" width="11.7109375" style="1" customWidth="1"/>
  </cols>
  <sheetData>
    <row r="1" spans="1:9" ht="20.100000000000001" customHeight="1">
      <c r="B1" s="343" t="s">
        <v>364</v>
      </c>
      <c r="C1" s="343"/>
      <c r="D1" s="771"/>
      <c r="E1" s="717"/>
      <c r="F1" s="717"/>
      <c r="G1" s="717"/>
      <c r="H1" s="717"/>
    </row>
    <row r="2" spans="1:9" s="294" customFormat="1" ht="20.100000000000001" customHeight="1">
      <c r="A2" s="1718"/>
      <c r="B2" s="771" t="s">
        <v>916</v>
      </c>
      <c r="C2" s="366"/>
      <c r="D2" s="1095"/>
      <c r="E2" s="717"/>
      <c r="F2" s="717"/>
      <c r="G2" s="717"/>
      <c r="H2" s="717"/>
      <c r="I2" s="1721"/>
    </row>
    <row r="3" spans="1:9" ht="20.100000000000001" customHeight="1">
      <c r="B3" s="709" t="s">
        <v>996</v>
      </c>
      <c r="C3" s="346"/>
      <c r="D3" s="1095"/>
      <c r="E3" s="717"/>
      <c r="F3" s="717"/>
      <c r="G3" s="717"/>
      <c r="H3" s="717"/>
    </row>
    <row r="4" spans="1:9" ht="20.100000000000001" customHeight="1" thickBot="1">
      <c r="B4" s="979" t="s">
        <v>44</v>
      </c>
      <c r="C4" s="347"/>
      <c r="D4" s="1096"/>
      <c r="E4" s="717"/>
      <c r="F4" s="717"/>
      <c r="G4" s="717"/>
      <c r="H4" s="717"/>
    </row>
    <row r="5" spans="1:9" ht="50.1" customHeight="1" thickTop="1" thickBot="1">
      <c r="B5" s="2140"/>
      <c r="C5" s="2140"/>
      <c r="D5" s="1097"/>
      <c r="E5" s="1723" t="s">
        <v>871</v>
      </c>
      <c r="F5" s="1757" t="s">
        <v>82</v>
      </c>
      <c r="G5" s="743" t="s">
        <v>83</v>
      </c>
      <c r="H5" s="1724" t="s">
        <v>872</v>
      </c>
    </row>
    <row r="6" spans="1:9" ht="5.0999999999999996" customHeight="1" thickTop="1" thickBot="1">
      <c r="B6" s="2140"/>
      <c r="C6" s="2140"/>
      <c r="D6" s="1098"/>
      <c r="E6" s="1348"/>
      <c r="F6" s="720"/>
      <c r="G6" s="720"/>
      <c r="H6" s="720"/>
    </row>
    <row r="7" spans="1:9" s="286" customFormat="1" ht="14.25" customHeight="1" thickBot="1">
      <c r="A7" s="1665"/>
      <c r="B7" s="2149" t="s">
        <v>790</v>
      </c>
      <c r="C7" s="2149"/>
      <c r="D7" s="1099" t="s">
        <v>798</v>
      </c>
      <c r="E7" s="1200">
        <f>E9-E8</f>
        <v>8</v>
      </c>
      <c r="F7" s="640">
        <v>27</v>
      </c>
      <c r="G7" s="640">
        <f>G9-G8</f>
        <v>45</v>
      </c>
      <c r="H7" s="1684">
        <f>H9-H8</f>
        <v>72</v>
      </c>
      <c r="I7" s="1665"/>
    </row>
    <row r="8" spans="1:9" s="286" customFormat="1" ht="13.5" thickBot="1">
      <c r="A8" s="1665"/>
      <c r="B8" s="2149"/>
      <c r="C8" s="2149"/>
      <c r="D8" s="1100" t="s">
        <v>366</v>
      </c>
      <c r="E8" s="1198">
        <v>0</v>
      </c>
      <c r="F8" s="637">
        <v>0</v>
      </c>
      <c r="G8" s="637">
        <v>0</v>
      </c>
      <c r="H8" s="1685">
        <v>0</v>
      </c>
      <c r="I8" s="1665"/>
    </row>
    <row r="9" spans="1:9" s="286" customFormat="1" ht="13.5" thickBot="1">
      <c r="A9" s="1665"/>
      <c r="B9" s="2149"/>
      <c r="C9" s="2149"/>
      <c r="D9" s="1083" t="s">
        <v>367</v>
      </c>
      <c r="E9" s="1196">
        <v>8</v>
      </c>
      <c r="F9" s="639">
        <v>27</v>
      </c>
      <c r="G9" s="639">
        <v>45</v>
      </c>
      <c r="H9" s="1686">
        <v>72</v>
      </c>
      <c r="I9" s="1665"/>
    </row>
    <row r="10" spans="1:9" s="286" customFormat="1" ht="14.25" customHeight="1" thickBot="1">
      <c r="A10" s="1665"/>
      <c r="B10" s="2149" t="s">
        <v>383</v>
      </c>
      <c r="C10" s="2149"/>
      <c r="D10" s="1099" t="s">
        <v>369</v>
      </c>
      <c r="E10" s="1200">
        <v>0</v>
      </c>
      <c r="F10" s="640">
        <v>3</v>
      </c>
      <c r="G10" s="640">
        <v>7</v>
      </c>
      <c r="H10" s="1684">
        <v>10</v>
      </c>
      <c r="I10" s="1665"/>
    </row>
    <row r="11" spans="1:9" s="286" customFormat="1" ht="13.5" thickBot="1">
      <c r="A11" s="1665"/>
      <c r="B11" s="2149"/>
      <c r="C11" s="2149"/>
      <c r="D11" s="1100" t="s">
        <v>370</v>
      </c>
      <c r="E11" s="1198">
        <v>0</v>
      </c>
      <c r="F11" s="637">
        <v>0</v>
      </c>
      <c r="G11" s="637">
        <v>0</v>
      </c>
      <c r="H11" s="1685">
        <v>0</v>
      </c>
      <c r="I11" s="1665"/>
    </row>
    <row r="12" spans="1:9" s="286" customFormat="1" ht="13.5" thickBot="1">
      <c r="A12" s="1665"/>
      <c r="B12" s="2149"/>
      <c r="C12" s="2149"/>
      <c r="D12" s="1083" t="s">
        <v>367</v>
      </c>
      <c r="E12" s="1196">
        <v>0</v>
      </c>
      <c r="F12" s="639">
        <v>3</v>
      </c>
      <c r="G12" s="639">
        <v>7</v>
      </c>
      <c r="H12" s="1686">
        <v>10</v>
      </c>
      <c r="I12" s="1665"/>
    </row>
    <row r="13" spans="1:9" s="286" customFormat="1" ht="14.25" customHeight="1" thickBot="1">
      <c r="A13" s="1665"/>
      <c r="B13" s="2149" t="s">
        <v>384</v>
      </c>
      <c r="C13" s="2149"/>
      <c r="D13" s="1099" t="s">
        <v>369</v>
      </c>
      <c r="E13" s="1200">
        <v>2</v>
      </c>
      <c r="F13" s="640">
        <v>8</v>
      </c>
      <c r="G13" s="640">
        <v>14</v>
      </c>
      <c r="H13" s="1684">
        <v>22</v>
      </c>
      <c r="I13" s="1665"/>
    </row>
    <row r="14" spans="1:9" s="286" customFormat="1" ht="13.5" thickBot="1">
      <c r="A14" s="1665"/>
      <c r="B14" s="2149"/>
      <c r="C14" s="2149"/>
      <c r="D14" s="1100" t="s">
        <v>370</v>
      </c>
      <c r="E14" s="1198">
        <v>0</v>
      </c>
      <c r="F14" s="637">
        <v>0</v>
      </c>
      <c r="G14" s="637">
        <v>0</v>
      </c>
      <c r="H14" s="1685">
        <v>0</v>
      </c>
      <c r="I14" s="1665"/>
    </row>
    <row r="15" spans="1:9" s="286" customFormat="1" ht="13.5" thickBot="1">
      <c r="A15" s="1665"/>
      <c r="B15" s="2149"/>
      <c r="C15" s="2149"/>
      <c r="D15" s="1083" t="s">
        <v>367</v>
      </c>
      <c r="E15" s="1196">
        <v>2</v>
      </c>
      <c r="F15" s="639">
        <v>8</v>
      </c>
      <c r="G15" s="639">
        <v>14</v>
      </c>
      <c r="H15" s="1686">
        <v>22</v>
      </c>
      <c r="I15" s="1665"/>
    </row>
    <row r="16" spans="1:9" s="286" customFormat="1" ht="14.25" customHeight="1" thickBot="1">
      <c r="A16" s="1665"/>
      <c r="B16" s="2149" t="s">
        <v>371</v>
      </c>
      <c r="C16" s="2149"/>
      <c r="D16" s="1099" t="s">
        <v>369</v>
      </c>
      <c r="E16" s="1200">
        <v>1</v>
      </c>
      <c r="F16" s="640">
        <v>1</v>
      </c>
      <c r="G16" s="640">
        <v>2</v>
      </c>
      <c r="H16" s="1684">
        <v>3</v>
      </c>
      <c r="I16" s="1665"/>
    </row>
    <row r="17" spans="1:9" s="286" customFormat="1" ht="13.5" thickBot="1">
      <c r="A17" s="1665"/>
      <c r="B17" s="2149"/>
      <c r="C17" s="2149"/>
      <c r="D17" s="1100" t="s">
        <v>370</v>
      </c>
      <c r="E17" s="1198">
        <v>0</v>
      </c>
      <c r="F17" s="637">
        <v>0</v>
      </c>
      <c r="G17" s="637">
        <v>0</v>
      </c>
      <c r="H17" s="1685">
        <v>0</v>
      </c>
      <c r="I17" s="1665"/>
    </row>
    <row r="18" spans="1:9" s="286" customFormat="1" ht="13.5" thickBot="1">
      <c r="A18" s="1665"/>
      <c r="B18" s="2149"/>
      <c r="C18" s="2149"/>
      <c r="D18" s="1083" t="s">
        <v>367</v>
      </c>
      <c r="E18" s="1196">
        <v>1</v>
      </c>
      <c r="F18" s="639">
        <v>1</v>
      </c>
      <c r="G18" s="639">
        <v>2</v>
      </c>
      <c r="H18" s="1686">
        <v>3</v>
      </c>
      <c r="I18" s="1665"/>
    </row>
    <row r="19" spans="1:9" s="286" customFormat="1" ht="14.25" customHeight="1" thickBot="1">
      <c r="A19" s="1665"/>
      <c r="B19" s="2149" t="s">
        <v>372</v>
      </c>
      <c r="C19" s="2149"/>
      <c r="D19" s="1099" t="s">
        <v>369</v>
      </c>
      <c r="E19" s="1200">
        <v>2</v>
      </c>
      <c r="F19" s="640">
        <v>8</v>
      </c>
      <c r="G19" s="640">
        <v>14</v>
      </c>
      <c r="H19" s="1684">
        <v>22</v>
      </c>
      <c r="I19" s="1665"/>
    </row>
    <row r="20" spans="1:9" s="286" customFormat="1" ht="13.5" thickBot="1">
      <c r="A20" s="1665"/>
      <c r="B20" s="2149"/>
      <c r="C20" s="2149"/>
      <c r="D20" s="1100" t="s">
        <v>370</v>
      </c>
      <c r="E20" s="1198">
        <v>0</v>
      </c>
      <c r="F20" s="637">
        <v>0</v>
      </c>
      <c r="G20" s="637">
        <v>5</v>
      </c>
      <c r="H20" s="1685">
        <v>5</v>
      </c>
      <c r="I20" s="1665"/>
    </row>
    <row r="21" spans="1:9" s="286" customFormat="1" ht="13.5" thickBot="1">
      <c r="A21" s="1665"/>
      <c r="B21" s="2149"/>
      <c r="C21" s="2149"/>
      <c r="D21" s="1083" t="s">
        <v>367</v>
      </c>
      <c r="E21" s="1196">
        <v>2</v>
      </c>
      <c r="F21" s="639">
        <v>8</v>
      </c>
      <c r="G21" s="639">
        <v>19</v>
      </c>
      <c r="H21" s="1686">
        <v>27</v>
      </c>
      <c r="I21" s="1665"/>
    </row>
    <row r="22" spans="1:9" s="286" customFormat="1" ht="14.25" customHeight="1" thickBot="1">
      <c r="A22" s="1665"/>
      <c r="B22" s="2149" t="s">
        <v>373</v>
      </c>
      <c r="C22" s="2149"/>
      <c r="D22" s="1099" t="s">
        <v>369</v>
      </c>
      <c r="E22" s="1200">
        <v>0</v>
      </c>
      <c r="F22" s="640">
        <v>18</v>
      </c>
      <c r="G22" s="640">
        <v>13</v>
      </c>
      <c r="H22" s="1684">
        <v>31</v>
      </c>
      <c r="I22" s="1665"/>
    </row>
    <row r="23" spans="1:9" s="286" customFormat="1" ht="13.5" thickBot="1">
      <c r="A23" s="1665"/>
      <c r="B23" s="2149"/>
      <c r="C23" s="2149"/>
      <c r="D23" s="1100" t="s">
        <v>370</v>
      </c>
      <c r="E23" s="1198">
        <v>0</v>
      </c>
      <c r="F23" s="637">
        <v>0</v>
      </c>
      <c r="G23" s="637">
        <v>1</v>
      </c>
      <c r="H23" s="1685">
        <v>1</v>
      </c>
      <c r="I23" s="1665"/>
    </row>
    <row r="24" spans="1:9" s="286" customFormat="1" ht="13.5" thickBot="1">
      <c r="A24" s="1665"/>
      <c r="B24" s="2149"/>
      <c r="C24" s="2149"/>
      <c r="D24" s="1083" t="s">
        <v>367</v>
      </c>
      <c r="E24" s="1196">
        <v>0</v>
      </c>
      <c r="F24" s="639">
        <v>18</v>
      </c>
      <c r="G24" s="639">
        <v>14</v>
      </c>
      <c r="H24" s="1686">
        <v>32</v>
      </c>
      <c r="I24" s="1665"/>
    </row>
    <row r="25" spans="1:9" s="286" customFormat="1" ht="13.5" thickBot="1">
      <c r="A25" s="1665"/>
      <c r="B25" s="2151" t="s">
        <v>652</v>
      </c>
      <c r="C25" s="2151"/>
      <c r="D25" s="1099" t="s">
        <v>369</v>
      </c>
      <c r="E25" s="1200">
        <v>5</v>
      </c>
      <c r="F25" s="640">
        <v>7</v>
      </c>
      <c r="G25" s="640">
        <v>42</v>
      </c>
      <c r="H25" s="1684">
        <v>49</v>
      </c>
      <c r="I25" s="1726"/>
    </row>
    <row r="26" spans="1:9" s="286" customFormat="1" ht="13.5" thickBot="1">
      <c r="A26" s="1665"/>
      <c r="B26" s="2151"/>
      <c r="C26" s="2151"/>
      <c r="D26" s="1100" t="s">
        <v>370</v>
      </c>
      <c r="E26" s="1198">
        <v>3</v>
      </c>
      <c r="F26" s="637">
        <v>6</v>
      </c>
      <c r="G26" s="637">
        <v>26</v>
      </c>
      <c r="H26" s="1685">
        <v>32</v>
      </c>
      <c r="I26" s="1665"/>
    </row>
    <row r="27" spans="1:9" s="286" customFormat="1" ht="13.5" thickBot="1">
      <c r="A27" s="1665"/>
      <c r="B27" s="2151"/>
      <c r="C27" s="2151"/>
      <c r="D27" s="1083" t="s">
        <v>367</v>
      </c>
      <c r="E27" s="1196">
        <v>8</v>
      </c>
      <c r="F27" s="639">
        <v>13</v>
      </c>
      <c r="G27" s="639">
        <v>68</v>
      </c>
      <c r="H27" s="1686">
        <v>81</v>
      </c>
      <c r="I27" s="1665"/>
    </row>
    <row r="28" spans="1:9" s="286" customFormat="1" ht="13.5" thickBot="1">
      <c r="A28" s="1665"/>
      <c r="B28" s="2151" t="s">
        <v>653</v>
      </c>
      <c r="C28" s="2151"/>
      <c r="D28" s="1099" t="s">
        <v>369</v>
      </c>
      <c r="E28" s="1200">
        <v>1</v>
      </c>
      <c r="F28" s="640">
        <v>1</v>
      </c>
      <c r="G28" s="640">
        <v>4</v>
      </c>
      <c r="H28" s="1684">
        <v>5</v>
      </c>
      <c r="I28" s="1665"/>
    </row>
    <row r="29" spans="1:9" s="286" customFormat="1" ht="13.5" thickBot="1">
      <c r="A29" s="1665"/>
      <c r="B29" s="2151"/>
      <c r="C29" s="2151"/>
      <c r="D29" s="1100" t="s">
        <v>370</v>
      </c>
      <c r="E29" s="1198">
        <v>0</v>
      </c>
      <c r="F29" s="637">
        <v>0</v>
      </c>
      <c r="G29" s="637">
        <v>1</v>
      </c>
      <c r="H29" s="1685">
        <v>1</v>
      </c>
      <c r="I29" s="1665"/>
    </row>
    <row r="30" spans="1:9" s="286" customFormat="1" ht="13.5" thickBot="1">
      <c r="A30" s="1665"/>
      <c r="B30" s="2151"/>
      <c r="C30" s="2151"/>
      <c r="D30" s="1083" t="s">
        <v>367</v>
      </c>
      <c r="E30" s="1196">
        <v>1</v>
      </c>
      <c r="F30" s="639">
        <v>1</v>
      </c>
      <c r="G30" s="639">
        <v>5</v>
      </c>
      <c r="H30" s="1686">
        <v>6</v>
      </c>
      <c r="I30" s="1665"/>
    </row>
    <row r="31" spans="1:9" s="286" customFormat="1" ht="14.25" customHeight="1" thickBot="1">
      <c r="A31" s="1665"/>
      <c r="B31" s="2149" t="s">
        <v>374</v>
      </c>
      <c r="C31" s="2149"/>
      <c r="D31" s="1099" t="s">
        <v>369</v>
      </c>
      <c r="E31" s="1200">
        <v>0</v>
      </c>
      <c r="F31" s="640">
        <v>1</v>
      </c>
      <c r="G31" s="640">
        <v>2</v>
      </c>
      <c r="H31" s="1684">
        <v>3</v>
      </c>
      <c r="I31" s="1665"/>
    </row>
    <row r="32" spans="1:9" s="286" customFormat="1" ht="13.5" thickBot="1">
      <c r="A32" s="1665"/>
      <c r="B32" s="2149"/>
      <c r="C32" s="2149"/>
      <c r="D32" s="1100" t="s">
        <v>370</v>
      </c>
      <c r="E32" s="1198">
        <v>0</v>
      </c>
      <c r="F32" s="637">
        <v>0</v>
      </c>
      <c r="G32" s="637">
        <v>0</v>
      </c>
      <c r="H32" s="1685">
        <v>0</v>
      </c>
      <c r="I32" s="1665"/>
    </row>
    <row r="33" spans="1:9" s="286" customFormat="1" ht="13.5" thickBot="1">
      <c r="A33" s="1665"/>
      <c r="B33" s="2149"/>
      <c r="C33" s="2149"/>
      <c r="D33" s="1083" t="s">
        <v>367</v>
      </c>
      <c r="E33" s="1196">
        <v>0</v>
      </c>
      <c r="F33" s="639">
        <v>1</v>
      </c>
      <c r="G33" s="639">
        <v>2</v>
      </c>
      <c r="H33" s="1686">
        <v>3</v>
      </c>
      <c r="I33" s="1665"/>
    </row>
    <row r="34" spans="1:9" s="286" customFormat="1" ht="14.25" customHeight="1" thickBot="1">
      <c r="A34" s="1665"/>
      <c r="B34" s="2149" t="s">
        <v>375</v>
      </c>
      <c r="C34" s="2149"/>
      <c r="D34" s="1099" t="s">
        <v>369</v>
      </c>
      <c r="E34" s="1200">
        <v>0</v>
      </c>
      <c r="F34" s="640">
        <v>0</v>
      </c>
      <c r="G34" s="640">
        <v>0</v>
      </c>
      <c r="H34" s="640">
        <v>0</v>
      </c>
      <c r="I34" s="1665"/>
    </row>
    <row r="35" spans="1:9" s="286" customFormat="1" ht="13.5" thickBot="1">
      <c r="A35" s="1665"/>
      <c r="B35" s="2149"/>
      <c r="C35" s="2149"/>
      <c r="D35" s="1100" t="s">
        <v>370</v>
      </c>
      <c r="E35" s="1198">
        <v>0</v>
      </c>
      <c r="F35" s="637">
        <v>0</v>
      </c>
      <c r="G35" s="637">
        <v>0</v>
      </c>
      <c r="H35" s="637">
        <v>0</v>
      </c>
      <c r="I35" s="1665"/>
    </row>
    <row r="36" spans="1:9" s="286" customFormat="1" ht="13.5" thickBot="1">
      <c r="A36" s="1665"/>
      <c r="B36" s="2149"/>
      <c r="C36" s="2149"/>
      <c r="D36" s="1083" t="s">
        <v>367</v>
      </c>
      <c r="E36" s="1196">
        <v>0</v>
      </c>
      <c r="F36" s="639">
        <v>0</v>
      </c>
      <c r="G36" s="639">
        <v>0</v>
      </c>
      <c r="H36" s="639">
        <v>0</v>
      </c>
      <c r="I36" s="1665"/>
    </row>
    <row r="37" spans="1:9" s="286" customFormat="1" ht="13.5" thickBot="1">
      <c r="A37" s="1665"/>
      <c r="B37" s="2151" t="s">
        <v>376</v>
      </c>
      <c r="C37" s="2151"/>
      <c r="D37" s="1099" t="s">
        <v>369</v>
      </c>
      <c r="E37" s="1200">
        <v>0</v>
      </c>
      <c r="F37" s="640">
        <v>0</v>
      </c>
      <c r="G37" s="640">
        <v>0</v>
      </c>
      <c r="H37" s="640">
        <v>0</v>
      </c>
      <c r="I37" s="1665"/>
    </row>
    <row r="38" spans="1:9" s="286" customFormat="1" ht="13.5" thickBot="1">
      <c r="A38" s="1665"/>
      <c r="B38" s="2151"/>
      <c r="C38" s="2151"/>
      <c r="D38" s="1100" t="s">
        <v>370</v>
      </c>
      <c r="E38" s="1198">
        <v>0</v>
      </c>
      <c r="F38" s="637">
        <v>0</v>
      </c>
      <c r="G38" s="637">
        <v>0</v>
      </c>
      <c r="H38" s="637">
        <v>0</v>
      </c>
      <c r="I38" s="1665"/>
    </row>
    <row r="39" spans="1:9" s="286" customFormat="1" ht="13.5" thickBot="1">
      <c r="A39" s="1665"/>
      <c r="B39" s="2151"/>
      <c r="C39" s="2151"/>
      <c r="D39" s="1083" t="s">
        <v>367</v>
      </c>
      <c r="E39" s="1196">
        <v>0</v>
      </c>
      <c r="F39" s="639">
        <v>0</v>
      </c>
      <c r="G39" s="639">
        <v>0</v>
      </c>
      <c r="H39" s="639">
        <v>0</v>
      </c>
      <c r="I39" s="1665"/>
    </row>
    <row r="40" spans="1:9" s="286" customFormat="1" ht="13.5" thickBot="1">
      <c r="A40" s="1665"/>
      <c r="B40" s="2151" t="s">
        <v>377</v>
      </c>
      <c r="C40" s="2151"/>
      <c r="D40" s="1099" t="s">
        <v>369</v>
      </c>
      <c r="E40" s="1200">
        <v>0</v>
      </c>
      <c r="F40" s="640">
        <v>0</v>
      </c>
      <c r="G40" s="640">
        <v>0</v>
      </c>
      <c r="H40" s="640">
        <v>0</v>
      </c>
      <c r="I40" s="1665"/>
    </row>
    <row r="41" spans="1:9" s="286" customFormat="1" ht="13.5" thickBot="1">
      <c r="A41" s="1665"/>
      <c r="B41" s="2151"/>
      <c r="C41" s="2151"/>
      <c r="D41" s="1100" t="s">
        <v>370</v>
      </c>
      <c r="E41" s="1198">
        <v>0</v>
      </c>
      <c r="F41" s="637">
        <v>0</v>
      </c>
      <c r="G41" s="637">
        <v>0</v>
      </c>
      <c r="H41" s="637">
        <v>0</v>
      </c>
      <c r="I41" s="1665"/>
    </row>
    <row r="42" spans="1:9" s="286" customFormat="1" ht="13.5" thickBot="1">
      <c r="A42" s="1665"/>
      <c r="B42" s="2151"/>
      <c r="C42" s="2151"/>
      <c r="D42" s="1083" t="s">
        <v>367</v>
      </c>
      <c r="E42" s="1196">
        <v>0</v>
      </c>
      <c r="F42" s="639">
        <v>0</v>
      </c>
      <c r="G42" s="639">
        <v>0</v>
      </c>
      <c r="H42" s="639">
        <v>0</v>
      </c>
      <c r="I42" s="1665"/>
    </row>
    <row r="43" spans="1:9" s="286" customFormat="1" ht="13.5" thickBot="1">
      <c r="A43" s="1665"/>
      <c r="B43" s="2151" t="s">
        <v>378</v>
      </c>
      <c r="C43" s="2151"/>
      <c r="D43" s="1099" t="s">
        <v>369</v>
      </c>
      <c r="E43" s="1200">
        <v>1</v>
      </c>
      <c r="F43" s="640">
        <v>0</v>
      </c>
      <c r="G43" s="640">
        <v>0</v>
      </c>
      <c r="H43" s="640">
        <v>0</v>
      </c>
      <c r="I43" s="1665"/>
    </row>
    <row r="44" spans="1:9" s="286" customFormat="1" ht="13.5" thickBot="1">
      <c r="A44" s="1665"/>
      <c r="B44" s="2151"/>
      <c r="C44" s="2151"/>
      <c r="D44" s="1100" t="s">
        <v>370</v>
      </c>
      <c r="E44" s="1198">
        <v>0</v>
      </c>
      <c r="F44" s="637">
        <v>0</v>
      </c>
      <c r="G44" s="637">
        <v>0</v>
      </c>
      <c r="H44" s="637">
        <v>0</v>
      </c>
      <c r="I44" s="1665"/>
    </row>
    <row r="45" spans="1:9" s="286" customFormat="1" ht="13.5" thickBot="1">
      <c r="A45" s="1665"/>
      <c r="B45" s="2151"/>
      <c r="C45" s="2151"/>
      <c r="D45" s="1083" t="s">
        <v>367</v>
      </c>
      <c r="E45" s="1196">
        <v>1</v>
      </c>
      <c r="F45" s="639">
        <v>0</v>
      </c>
      <c r="G45" s="639">
        <v>0</v>
      </c>
      <c r="H45" s="639">
        <v>0</v>
      </c>
      <c r="I45" s="1665"/>
    </row>
    <row r="46" spans="1:9" s="286" customFormat="1" ht="13.5" thickBot="1">
      <c r="A46" s="1665"/>
      <c r="B46" s="2151" t="s">
        <v>379</v>
      </c>
      <c r="C46" s="2151"/>
      <c r="D46" s="1099" t="s">
        <v>369</v>
      </c>
      <c r="E46" s="1200">
        <v>0</v>
      </c>
      <c r="F46" s="640">
        <v>0</v>
      </c>
      <c r="G46" s="640">
        <v>2</v>
      </c>
      <c r="H46" s="640">
        <v>2</v>
      </c>
      <c r="I46" s="1665"/>
    </row>
    <row r="47" spans="1:9" s="286" customFormat="1" ht="13.5" thickBot="1">
      <c r="A47" s="1665"/>
      <c r="B47" s="2151"/>
      <c r="C47" s="2151"/>
      <c r="D47" s="1100" t="s">
        <v>370</v>
      </c>
      <c r="E47" s="1198">
        <v>0</v>
      </c>
      <c r="F47" s="637">
        <v>0</v>
      </c>
      <c r="G47" s="637">
        <v>0</v>
      </c>
      <c r="H47" s="637">
        <v>0</v>
      </c>
      <c r="I47" s="1665"/>
    </row>
    <row r="48" spans="1:9" s="286" customFormat="1" ht="13.5" thickBot="1">
      <c r="A48" s="1665"/>
      <c r="B48" s="2151"/>
      <c r="C48" s="2151"/>
      <c r="D48" s="1083" t="s">
        <v>367</v>
      </c>
      <c r="E48" s="1196">
        <v>0</v>
      </c>
      <c r="F48" s="639">
        <v>0</v>
      </c>
      <c r="G48" s="639">
        <v>2</v>
      </c>
      <c r="H48" s="639">
        <v>2</v>
      </c>
      <c r="I48" s="1665"/>
    </row>
    <row r="49" spans="1:9" s="286" customFormat="1" ht="13.5" thickBot="1">
      <c r="A49" s="1665"/>
      <c r="B49" s="2151" t="s">
        <v>58</v>
      </c>
      <c r="C49" s="2151"/>
      <c r="D49" s="1099" t="s">
        <v>369</v>
      </c>
      <c r="E49" s="1200">
        <v>2</v>
      </c>
      <c r="F49" s="640">
        <v>5</v>
      </c>
      <c r="G49" s="640">
        <v>2</v>
      </c>
      <c r="H49" s="1684">
        <v>7</v>
      </c>
      <c r="I49" s="1665"/>
    </row>
    <row r="50" spans="1:9" s="286" customFormat="1" ht="13.5" thickBot="1">
      <c r="A50" s="1665"/>
      <c r="B50" s="2151"/>
      <c r="C50" s="2151"/>
      <c r="D50" s="1100" t="s">
        <v>370</v>
      </c>
      <c r="E50" s="1198">
        <v>0</v>
      </c>
      <c r="F50" s="637">
        <v>2</v>
      </c>
      <c r="G50" s="637">
        <v>2</v>
      </c>
      <c r="H50" s="1685">
        <v>4</v>
      </c>
      <c r="I50" s="1665"/>
    </row>
    <row r="51" spans="1:9" s="286" customFormat="1">
      <c r="A51" s="1665"/>
      <c r="B51" s="2152"/>
      <c r="C51" s="2152"/>
      <c r="D51" s="1084" t="s">
        <v>367</v>
      </c>
      <c r="E51" s="1716">
        <v>2</v>
      </c>
      <c r="F51" s="1585">
        <v>7</v>
      </c>
      <c r="G51" s="1585">
        <v>4</v>
      </c>
      <c r="H51" s="1717">
        <v>11</v>
      </c>
      <c r="I51" s="1665"/>
    </row>
    <row r="52" spans="1:9" s="286" customFormat="1">
      <c r="A52" s="1665"/>
      <c r="B52" s="2153" t="s">
        <v>90</v>
      </c>
      <c r="C52" s="2160"/>
      <c r="D52" s="1501" t="s">
        <v>790</v>
      </c>
      <c r="E52" s="1502">
        <f>+E9</f>
        <v>8</v>
      </c>
      <c r="F52" s="1503">
        <f>+F9</f>
        <v>27</v>
      </c>
      <c r="G52" s="1504">
        <f>+G9</f>
        <v>45</v>
      </c>
      <c r="H52" s="1512">
        <f>+H9</f>
        <v>72</v>
      </c>
      <c r="I52" s="1665"/>
    </row>
    <row r="53" spans="1:9" s="286" customFormat="1">
      <c r="A53" s="1665"/>
      <c r="B53" s="2155"/>
      <c r="C53" s="2161"/>
      <c r="D53" s="1505" t="s">
        <v>369</v>
      </c>
      <c r="E53" s="1506">
        <f>+E10+E13+E16+E19+E22+E25+E28+E31+E34+E37+E40+E43+E46+E49</f>
        <v>14</v>
      </c>
      <c r="F53" s="1507">
        <f t="shared" ref="E53:H54" si="0">+F10+F13+F16+F19+F22+F25+F28+F31+F34+F37+F40+F43+F46+F49</f>
        <v>52</v>
      </c>
      <c r="G53" s="1508">
        <f t="shared" si="0"/>
        <v>102</v>
      </c>
      <c r="H53" s="1719">
        <f t="shared" si="0"/>
        <v>154</v>
      </c>
      <c r="I53" s="1665"/>
    </row>
    <row r="54" spans="1:9" s="286" customFormat="1">
      <c r="A54" s="1665"/>
      <c r="B54" s="2155"/>
      <c r="C54" s="2161"/>
      <c r="D54" s="1505" t="s">
        <v>370</v>
      </c>
      <c r="E54" s="1506">
        <f t="shared" si="0"/>
        <v>3</v>
      </c>
      <c r="F54" s="1507">
        <f t="shared" si="0"/>
        <v>8</v>
      </c>
      <c r="G54" s="1508">
        <f t="shared" si="0"/>
        <v>35</v>
      </c>
      <c r="H54" s="1719">
        <f t="shared" si="0"/>
        <v>43</v>
      </c>
      <c r="I54" s="1665"/>
    </row>
    <row r="55" spans="1:9" s="286" customFormat="1">
      <c r="A55" s="1665"/>
      <c r="B55" s="2157"/>
      <c r="C55" s="2162"/>
      <c r="D55" s="1509" t="s">
        <v>367</v>
      </c>
      <c r="E55" s="1707">
        <f>+E9+E12+E15+E18+E21+E24+E27+E30+E33+E36+E39+E42+E45+E48+E51</f>
        <v>25</v>
      </c>
      <c r="F55" s="1510">
        <f>+F9+F12+F15+F18+F21+F24+F27+F30+F33+F36+F39+F42+F45+F48+F51</f>
        <v>87</v>
      </c>
      <c r="G55" s="1511">
        <f>+G9+G12+G15+G18+G21+G24+G27+G30+G33+G36+G39+G42+G45+G48+G51</f>
        <v>182</v>
      </c>
      <c r="H55" s="1720">
        <f>+H9+H12+H15+H18+H21+H24+H27+H30+H33+H36+H39+H42+H45+H48+H51</f>
        <v>269</v>
      </c>
      <c r="I55" s="1665"/>
    </row>
    <row r="56" spans="1:9" s="83" customFormat="1" ht="15" customHeight="1">
      <c r="B56" s="105" t="s">
        <v>92</v>
      </c>
      <c r="D56" s="896"/>
      <c r="E56" s="906"/>
      <c r="F56" s="906"/>
      <c r="G56" s="906"/>
      <c r="H56" s="760"/>
    </row>
    <row r="58" spans="1:9">
      <c r="E58" s="1830"/>
      <c r="F58" s="1830"/>
      <c r="G58" s="1830"/>
      <c r="H58" s="1830"/>
    </row>
    <row r="59" spans="1:9">
      <c r="E59" s="1831"/>
      <c r="F59" s="1831"/>
      <c r="G59" s="1831"/>
      <c r="H59" s="1831"/>
    </row>
    <row r="60" spans="1:9">
      <c r="E60" s="1831"/>
      <c r="F60" s="1831"/>
      <c r="G60" s="1831"/>
      <c r="H60" s="1831"/>
    </row>
    <row r="61" spans="1:9">
      <c r="E61" s="1830"/>
      <c r="F61" s="1830"/>
      <c r="G61" s="1830"/>
      <c r="H61" s="1830"/>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pageSetUpPr fitToPage="1"/>
  </sheetPr>
  <dimension ref="A1:H56"/>
  <sheetViews>
    <sheetView showGridLines="0" zoomScaleNormal="100" workbookViewId="0">
      <pane ySplit="5" topLeftCell="A39" activePane="bottomLeft" state="frozen"/>
      <selection activeCell="Q15" sqref="Q15"/>
      <selection pane="bottomLeft" activeCell="B3" sqref="B3"/>
    </sheetView>
  </sheetViews>
  <sheetFormatPr baseColWidth="10" defaultColWidth="9.140625" defaultRowHeight="12.75"/>
  <cols>
    <col min="1" max="1" width="1.7109375" style="1" customWidth="1"/>
    <col min="2" max="2" width="11.42578125" style="123" customWidth="1"/>
    <col min="3" max="3" width="21.42578125" style="123" customWidth="1"/>
    <col min="4" max="4" width="11.7109375" customWidth="1"/>
    <col min="5" max="5" width="11.7109375" style="731" customWidth="1"/>
    <col min="6" max="7" width="11.7109375" style="722" customWidth="1"/>
    <col min="8" max="8" width="11.7109375" style="731" customWidth="1"/>
  </cols>
  <sheetData>
    <row r="1" spans="2:8" ht="20.100000000000001" customHeight="1">
      <c r="B1" s="343" t="s">
        <v>364</v>
      </c>
      <c r="C1" s="343"/>
      <c r="D1" s="343"/>
      <c r="E1" s="723"/>
      <c r="F1" s="717"/>
      <c r="G1" s="717"/>
      <c r="H1" s="723"/>
    </row>
    <row r="2" spans="2:8" ht="20.100000000000001" customHeight="1">
      <c r="B2" s="343" t="s">
        <v>939</v>
      </c>
      <c r="C2" s="345"/>
      <c r="D2" s="196"/>
      <c r="E2" s="723"/>
      <c r="F2" s="717"/>
      <c r="G2" s="717"/>
      <c r="H2" s="723"/>
    </row>
    <row r="3" spans="2:8" ht="20.100000000000001" customHeight="1">
      <c r="B3" s="709" t="s">
        <v>996</v>
      </c>
      <c r="C3" s="346"/>
      <c r="D3" s="196"/>
      <c r="E3" s="723"/>
      <c r="F3" s="717"/>
      <c r="G3" s="717"/>
      <c r="H3" s="723"/>
    </row>
    <row r="4" spans="2:8" ht="20.100000000000001" customHeight="1" thickBot="1">
      <c r="B4" s="979" t="s">
        <v>44</v>
      </c>
      <c r="C4" s="347"/>
      <c r="D4" s="347"/>
      <c r="E4" s="723"/>
      <c r="F4" s="717"/>
      <c r="G4" s="717"/>
      <c r="H4" s="723"/>
    </row>
    <row r="5" spans="2:8" ht="50.1" customHeight="1" thickTop="1" thickBot="1">
      <c r="B5" s="2176"/>
      <c r="C5" s="2176"/>
      <c r="D5" s="379"/>
      <c r="E5" s="1371" t="s">
        <v>81</v>
      </c>
      <c r="F5" s="1757" t="s">
        <v>82</v>
      </c>
      <c r="G5" s="743" t="s">
        <v>83</v>
      </c>
      <c r="H5" s="1689" t="s">
        <v>84</v>
      </c>
    </row>
    <row r="6" spans="2:8" ht="5.0999999999999996" customHeight="1" thickTop="1" thickBot="1">
      <c r="B6" s="2140"/>
      <c r="C6" s="2140"/>
      <c r="D6" s="367"/>
      <c r="E6" s="726"/>
      <c r="F6" s="720"/>
      <c r="G6" s="720"/>
      <c r="H6" s="727"/>
    </row>
    <row r="7" spans="2:8" ht="12.75" customHeight="1" thickBot="1">
      <c r="B7" s="2138" t="s">
        <v>790</v>
      </c>
      <c r="C7" s="2138"/>
      <c r="D7" s="797" t="s">
        <v>798</v>
      </c>
      <c r="E7" s="1373">
        <f>E9-E8</f>
        <v>220</v>
      </c>
      <c r="F7" s="1373">
        <f t="shared" ref="F7:H7" si="0">F9-F8</f>
        <v>1612</v>
      </c>
      <c r="G7" s="1373">
        <f t="shared" si="0"/>
        <v>4101</v>
      </c>
      <c r="H7" s="1373">
        <f t="shared" si="0"/>
        <v>5713</v>
      </c>
    </row>
    <row r="8" spans="2:8" ht="12.75" customHeight="1" thickBot="1">
      <c r="B8" s="2138"/>
      <c r="C8" s="2138"/>
      <c r="D8" s="798" t="s">
        <v>366</v>
      </c>
      <c r="E8" s="1372">
        <v>2</v>
      </c>
      <c r="F8" s="637">
        <v>26</v>
      </c>
      <c r="G8" s="637">
        <v>135</v>
      </c>
      <c r="H8" s="1692">
        <v>161</v>
      </c>
    </row>
    <row r="9" spans="2:8" ht="12.75" customHeight="1" thickBot="1">
      <c r="B9" s="2138"/>
      <c r="C9" s="2138"/>
      <c r="D9" s="1072" t="s">
        <v>367</v>
      </c>
      <c r="E9" s="1351">
        <v>222</v>
      </c>
      <c r="F9" s="639">
        <v>1638</v>
      </c>
      <c r="G9" s="639">
        <v>4236</v>
      </c>
      <c r="H9" s="1693">
        <v>5874</v>
      </c>
    </row>
    <row r="10" spans="2:8" ht="12.75" customHeight="1" thickBot="1">
      <c r="B10" s="2149" t="s">
        <v>383</v>
      </c>
      <c r="C10" s="2149"/>
      <c r="D10" s="797" t="s">
        <v>369</v>
      </c>
      <c r="E10" s="1373">
        <v>18</v>
      </c>
      <c r="F10" s="640">
        <v>232</v>
      </c>
      <c r="G10" s="640">
        <v>1104</v>
      </c>
      <c r="H10" s="1691">
        <v>1336</v>
      </c>
    </row>
    <row r="11" spans="2:8" ht="12.75" customHeight="1" thickBot="1">
      <c r="B11" s="2149"/>
      <c r="C11" s="2149"/>
      <c r="D11" s="798" t="s">
        <v>370</v>
      </c>
      <c r="E11" s="1372">
        <v>1</v>
      </c>
      <c r="F11" s="637">
        <v>10</v>
      </c>
      <c r="G11" s="637">
        <v>53</v>
      </c>
      <c r="H11" s="1692">
        <v>63</v>
      </c>
    </row>
    <row r="12" spans="2:8" ht="12.75" customHeight="1" thickBot="1">
      <c r="B12" s="2149"/>
      <c r="C12" s="2149"/>
      <c r="D12" s="1072" t="s">
        <v>367</v>
      </c>
      <c r="E12" s="1351">
        <v>19</v>
      </c>
      <c r="F12" s="638">
        <v>242</v>
      </c>
      <c r="G12" s="1199">
        <v>1157</v>
      </c>
      <c r="H12" s="1693">
        <v>1399</v>
      </c>
    </row>
    <row r="13" spans="2:8" ht="12.75" customHeight="1" thickBot="1">
      <c r="B13" s="2138" t="s">
        <v>384</v>
      </c>
      <c r="C13" s="2138"/>
      <c r="D13" s="797" t="s">
        <v>369</v>
      </c>
      <c r="E13" s="1373">
        <v>174</v>
      </c>
      <c r="F13" s="640">
        <v>1092</v>
      </c>
      <c r="G13" s="640">
        <v>2739</v>
      </c>
      <c r="H13" s="1691">
        <v>3831</v>
      </c>
    </row>
    <row r="14" spans="2:8" ht="12.75" customHeight="1" thickBot="1">
      <c r="B14" s="2138"/>
      <c r="C14" s="2138"/>
      <c r="D14" s="798" t="s">
        <v>370</v>
      </c>
      <c r="E14" s="1372">
        <v>1</v>
      </c>
      <c r="F14" s="637">
        <v>5</v>
      </c>
      <c r="G14" s="637">
        <v>35</v>
      </c>
      <c r="H14" s="1692">
        <v>40</v>
      </c>
    </row>
    <row r="15" spans="2:8" ht="12.75" customHeight="1" thickBot="1">
      <c r="B15" s="2138"/>
      <c r="C15" s="2138"/>
      <c r="D15" s="1072" t="s">
        <v>367</v>
      </c>
      <c r="E15" s="1351">
        <v>175</v>
      </c>
      <c r="F15" s="639">
        <v>1097</v>
      </c>
      <c r="G15" s="639">
        <v>2774</v>
      </c>
      <c r="H15" s="1693">
        <v>3871</v>
      </c>
    </row>
    <row r="16" spans="2:8" ht="12.75" customHeight="1" thickBot="1">
      <c r="B16" s="2138" t="s">
        <v>949</v>
      </c>
      <c r="C16" s="2138"/>
      <c r="D16" s="797" t="s">
        <v>369</v>
      </c>
      <c r="E16" s="1373">
        <v>19</v>
      </c>
      <c r="F16" s="640">
        <v>134</v>
      </c>
      <c r="G16" s="640">
        <v>340</v>
      </c>
      <c r="H16" s="1691">
        <v>474</v>
      </c>
    </row>
    <row r="17" spans="2:8" ht="12.75" customHeight="1" thickBot="1">
      <c r="B17" s="2138"/>
      <c r="C17" s="2138"/>
      <c r="D17" s="798" t="s">
        <v>370</v>
      </c>
      <c r="E17" s="1372">
        <v>0</v>
      </c>
      <c r="F17" s="637">
        <v>0</v>
      </c>
      <c r="G17" s="637">
        <v>10</v>
      </c>
      <c r="H17" s="1692">
        <v>10</v>
      </c>
    </row>
    <row r="18" spans="2:8" ht="12.75" customHeight="1" thickBot="1">
      <c r="B18" s="2138"/>
      <c r="C18" s="2138"/>
      <c r="D18" s="1072" t="s">
        <v>367</v>
      </c>
      <c r="E18" s="1351">
        <v>19</v>
      </c>
      <c r="F18" s="639">
        <v>134</v>
      </c>
      <c r="G18" s="639">
        <v>350</v>
      </c>
      <c r="H18" s="1693">
        <v>484</v>
      </c>
    </row>
    <row r="19" spans="2:8" ht="12.75" customHeight="1" thickBot="1">
      <c r="B19" s="2138" t="s">
        <v>372</v>
      </c>
      <c r="C19" s="2138"/>
      <c r="D19" s="797" t="s">
        <v>369</v>
      </c>
      <c r="E19" s="1373">
        <v>41</v>
      </c>
      <c r="F19" s="640">
        <v>893</v>
      </c>
      <c r="G19" s="640">
        <v>1865</v>
      </c>
      <c r="H19" s="1691">
        <v>2758</v>
      </c>
    </row>
    <row r="20" spans="2:8" ht="12.75" customHeight="1" thickBot="1">
      <c r="B20" s="2138"/>
      <c r="C20" s="2138"/>
      <c r="D20" s="798" t="s">
        <v>370</v>
      </c>
      <c r="E20" s="1372">
        <v>0</v>
      </c>
      <c r="F20" s="637">
        <v>72</v>
      </c>
      <c r="G20" s="637">
        <v>220</v>
      </c>
      <c r="H20" s="1692">
        <v>292</v>
      </c>
    </row>
    <row r="21" spans="2:8" ht="12.75" customHeight="1" thickBot="1">
      <c r="B21" s="2138"/>
      <c r="C21" s="2138"/>
      <c r="D21" s="1072" t="s">
        <v>367</v>
      </c>
      <c r="E21" s="1351">
        <v>41</v>
      </c>
      <c r="F21" s="639">
        <v>965</v>
      </c>
      <c r="G21" s="639">
        <v>2085</v>
      </c>
      <c r="H21" s="1693">
        <v>3050</v>
      </c>
    </row>
    <row r="22" spans="2:8" ht="12.75" customHeight="1" thickBot="1">
      <c r="B22" s="2138" t="s">
        <v>373</v>
      </c>
      <c r="C22" s="2138"/>
      <c r="D22" s="797" t="s">
        <v>369</v>
      </c>
      <c r="E22" s="1373">
        <v>380</v>
      </c>
      <c r="F22" s="640">
        <v>2884</v>
      </c>
      <c r="G22" s="640">
        <v>4741</v>
      </c>
      <c r="H22" s="1691">
        <v>7625</v>
      </c>
    </row>
    <row r="23" spans="2:8" ht="12.75" customHeight="1" thickBot="1">
      <c r="B23" s="2138"/>
      <c r="C23" s="2138"/>
      <c r="D23" s="798" t="s">
        <v>370</v>
      </c>
      <c r="E23" s="1372">
        <v>26</v>
      </c>
      <c r="F23" s="637">
        <v>239</v>
      </c>
      <c r="G23" s="637">
        <v>490</v>
      </c>
      <c r="H23" s="1692">
        <v>729</v>
      </c>
    </row>
    <row r="24" spans="2:8" ht="12.75" customHeight="1" thickBot="1">
      <c r="B24" s="2138"/>
      <c r="C24" s="2138"/>
      <c r="D24" s="1072" t="s">
        <v>367</v>
      </c>
      <c r="E24" s="1351">
        <v>406</v>
      </c>
      <c r="F24" s="639">
        <v>3123</v>
      </c>
      <c r="G24" s="639">
        <v>5231</v>
      </c>
      <c r="H24" s="1693">
        <v>8354</v>
      </c>
    </row>
    <row r="25" spans="2:8" ht="12.75" customHeight="1" thickBot="1">
      <c r="B25" s="2138" t="s">
        <v>652</v>
      </c>
      <c r="C25" s="2138"/>
      <c r="D25" s="797" t="s">
        <v>369</v>
      </c>
      <c r="E25" s="1373">
        <v>657</v>
      </c>
      <c r="F25" s="640">
        <v>2706</v>
      </c>
      <c r="G25" s="640">
        <v>8683</v>
      </c>
      <c r="H25" s="1691">
        <v>11389</v>
      </c>
    </row>
    <row r="26" spans="2:8" ht="12.75" customHeight="1" thickBot="1">
      <c r="B26" s="2138"/>
      <c r="C26" s="2138"/>
      <c r="D26" s="798" t="s">
        <v>370</v>
      </c>
      <c r="E26" s="1372">
        <v>177</v>
      </c>
      <c r="F26" s="637">
        <v>1282</v>
      </c>
      <c r="G26" s="637">
        <v>4074</v>
      </c>
      <c r="H26" s="1692">
        <v>5356</v>
      </c>
    </row>
    <row r="27" spans="2:8" ht="12.75" customHeight="1" thickBot="1">
      <c r="B27" s="2138"/>
      <c r="C27" s="2138"/>
      <c r="D27" s="1072" t="s">
        <v>367</v>
      </c>
      <c r="E27" s="1351">
        <v>834</v>
      </c>
      <c r="F27" s="639">
        <v>3988</v>
      </c>
      <c r="G27" s="639">
        <v>12757</v>
      </c>
      <c r="H27" s="1693">
        <v>16745</v>
      </c>
    </row>
    <row r="28" spans="2:8" ht="12.75" customHeight="1" thickBot="1">
      <c r="B28" s="2138" t="s">
        <v>653</v>
      </c>
      <c r="C28" s="2138"/>
      <c r="D28" s="797" t="s">
        <v>369</v>
      </c>
      <c r="E28" s="1373">
        <v>62</v>
      </c>
      <c r="F28" s="640">
        <v>200</v>
      </c>
      <c r="G28" s="640">
        <v>874</v>
      </c>
      <c r="H28" s="1691">
        <v>1074</v>
      </c>
    </row>
    <row r="29" spans="2:8" ht="12.75" customHeight="1" thickBot="1">
      <c r="B29" s="2138"/>
      <c r="C29" s="2138"/>
      <c r="D29" s="798" t="s">
        <v>370</v>
      </c>
      <c r="E29" s="1372">
        <v>15</v>
      </c>
      <c r="F29" s="637">
        <v>79</v>
      </c>
      <c r="G29" s="637">
        <v>273</v>
      </c>
      <c r="H29" s="1692">
        <v>352</v>
      </c>
    </row>
    <row r="30" spans="2:8" ht="12.75" customHeight="1" thickBot="1">
      <c r="B30" s="2138"/>
      <c r="C30" s="2138"/>
      <c r="D30" s="1072" t="s">
        <v>367</v>
      </c>
      <c r="E30" s="1351">
        <v>77</v>
      </c>
      <c r="F30" s="639">
        <v>279</v>
      </c>
      <c r="G30" s="639">
        <v>1147</v>
      </c>
      <c r="H30" s="1693">
        <v>1426</v>
      </c>
    </row>
    <row r="31" spans="2:8" ht="12.75" customHeight="1" thickBot="1">
      <c r="B31" s="2138" t="s">
        <v>374</v>
      </c>
      <c r="C31" s="2138"/>
      <c r="D31" s="797" t="s">
        <v>369</v>
      </c>
      <c r="E31" s="1373">
        <v>21</v>
      </c>
      <c r="F31" s="640">
        <v>62</v>
      </c>
      <c r="G31" s="640">
        <v>151</v>
      </c>
      <c r="H31" s="1691">
        <v>213</v>
      </c>
    </row>
    <row r="32" spans="2:8" ht="12.75" customHeight="1" thickBot="1">
      <c r="B32" s="2138"/>
      <c r="C32" s="2138"/>
      <c r="D32" s="798" t="s">
        <v>370</v>
      </c>
      <c r="E32" s="1372">
        <v>2</v>
      </c>
      <c r="F32" s="637">
        <v>9</v>
      </c>
      <c r="G32" s="637">
        <v>18</v>
      </c>
      <c r="H32" s="1692">
        <v>27</v>
      </c>
    </row>
    <row r="33" spans="2:8" ht="12.75" customHeight="1" thickBot="1">
      <c r="B33" s="2138"/>
      <c r="C33" s="2138"/>
      <c r="D33" s="1072" t="s">
        <v>367</v>
      </c>
      <c r="E33" s="1351">
        <v>23</v>
      </c>
      <c r="F33" s="639">
        <v>71</v>
      </c>
      <c r="G33" s="639">
        <v>169</v>
      </c>
      <c r="H33" s="1693">
        <v>240</v>
      </c>
    </row>
    <row r="34" spans="2:8" ht="12.75" customHeight="1" thickBot="1">
      <c r="B34" s="2138" t="s">
        <v>375</v>
      </c>
      <c r="C34" s="2138"/>
      <c r="D34" s="797" t="s">
        <v>369</v>
      </c>
      <c r="E34" s="1373">
        <v>7</v>
      </c>
      <c r="F34" s="640">
        <v>18</v>
      </c>
      <c r="G34" s="640">
        <v>38</v>
      </c>
      <c r="H34" s="1691">
        <v>56</v>
      </c>
    </row>
    <row r="35" spans="2:8" ht="12.75" customHeight="1" thickBot="1">
      <c r="B35" s="2138"/>
      <c r="C35" s="2138"/>
      <c r="D35" s="798" t="s">
        <v>370</v>
      </c>
      <c r="E35" s="1372">
        <v>0</v>
      </c>
      <c r="F35" s="637">
        <v>0</v>
      </c>
      <c r="G35" s="637">
        <v>0</v>
      </c>
      <c r="H35" s="1692">
        <v>0</v>
      </c>
    </row>
    <row r="36" spans="2:8" ht="12.75" customHeight="1" thickBot="1">
      <c r="B36" s="2138"/>
      <c r="C36" s="2138"/>
      <c r="D36" s="1072" t="s">
        <v>367</v>
      </c>
      <c r="E36" s="1351">
        <v>7</v>
      </c>
      <c r="F36" s="639">
        <v>18</v>
      </c>
      <c r="G36" s="639">
        <v>38</v>
      </c>
      <c r="H36" s="1693">
        <v>56</v>
      </c>
    </row>
    <row r="37" spans="2:8" ht="12.75" customHeight="1" thickBot="1">
      <c r="B37" s="2138" t="s">
        <v>376</v>
      </c>
      <c r="C37" s="2138"/>
      <c r="D37" s="797" t="s">
        <v>369</v>
      </c>
      <c r="E37" s="1373">
        <v>2</v>
      </c>
      <c r="F37" s="640">
        <v>6</v>
      </c>
      <c r="G37" s="640">
        <v>58</v>
      </c>
      <c r="H37" s="1691">
        <v>64</v>
      </c>
    </row>
    <row r="38" spans="2:8" ht="12.75" customHeight="1" thickBot="1">
      <c r="B38" s="2138"/>
      <c r="C38" s="2138"/>
      <c r="D38" s="798" t="s">
        <v>370</v>
      </c>
      <c r="E38" s="1372">
        <v>3</v>
      </c>
      <c r="F38" s="637">
        <v>7</v>
      </c>
      <c r="G38" s="637">
        <v>255</v>
      </c>
      <c r="H38" s="1692">
        <v>262</v>
      </c>
    </row>
    <row r="39" spans="2:8" ht="12.75" customHeight="1" thickBot="1">
      <c r="B39" s="2138"/>
      <c r="C39" s="2138"/>
      <c r="D39" s="1072" t="s">
        <v>367</v>
      </c>
      <c r="E39" s="1351">
        <v>5</v>
      </c>
      <c r="F39" s="639">
        <v>13</v>
      </c>
      <c r="G39" s="639">
        <v>313</v>
      </c>
      <c r="H39" s="1693">
        <v>326</v>
      </c>
    </row>
    <row r="40" spans="2:8" ht="12.75" customHeight="1" thickBot="1">
      <c r="B40" s="2138" t="s">
        <v>377</v>
      </c>
      <c r="C40" s="2138"/>
      <c r="D40" s="797" t="s">
        <v>369</v>
      </c>
      <c r="E40" s="1373">
        <v>0</v>
      </c>
      <c r="F40" s="640">
        <v>5</v>
      </c>
      <c r="G40" s="640">
        <v>12</v>
      </c>
      <c r="H40" s="1691">
        <v>17</v>
      </c>
    </row>
    <row r="41" spans="2:8" ht="12.75" customHeight="1" thickBot="1">
      <c r="B41" s="2138"/>
      <c r="C41" s="2138"/>
      <c r="D41" s="798" t="s">
        <v>370</v>
      </c>
      <c r="E41" s="1372">
        <v>0</v>
      </c>
      <c r="F41" s="637">
        <v>3</v>
      </c>
      <c r="G41" s="637">
        <v>41</v>
      </c>
      <c r="H41" s="1692">
        <v>44</v>
      </c>
    </row>
    <row r="42" spans="2:8" ht="12.75" customHeight="1" thickBot="1">
      <c r="B42" s="2138"/>
      <c r="C42" s="2138"/>
      <c r="D42" s="1072" t="s">
        <v>367</v>
      </c>
      <c r="E42" s="1351">
        <v>0</v>
      </c>
      <c r="F42" s="639">
        <v>8</v>
      </c>
      <c r="G42" s="639">
        <v>53</v>
      </c>
      <c r="H42" s="1693">
        <v>61</v>
      </c>
    </row>
    <row r="43" spans="2:8" ht="12.75" customHeight="1" thickBot="1">
      <c r="B43" s="2138" t="s">
        <v>378</v>
      </c>
      <c r="C43" s="2138"/>
      <c r="D43" s="797" t="s">
        <v>369</v>
      </c>
      <c r="E43" s="1373">
        <v>14</v>
      </c>
      <c r="F43" s="640">
        <v>28</v>
      </c>
      <c r="G43" s="640">
        <v>13</v>
      </c>
      <c r="H43" s="1691">
        <v>41</v>
      </c>
    </row>
    <row r="44" spans="2:8" ht="12.75" customHeight="1" thickBot="1">
      <c r="B44" s="2138"/>
      <c r="C44" s="2138"/>
      <c r="D44" s="798" t="s">
        <v>370</v>
      </c>
      <c r="E44" s="1372">
        <v>1</v>
      </c>
      <c r="F44" s="637">
        <v>5</v>
      </c>
      <c r="G44" s="637">
        <v>3</v>
      </c>
      <c r="H44" s="1692">
        <v>8</v>
      </c>
    </row>
    <row r="45" spans="2:8" ht="12.75" customHeight="1" thickBot="1">
      <c r="B45" s="2138"/>
      <c r="C45" s="2138"/>
      <c r="D45" s="1072" t="s">
        <v>367</v>
      </c>
      <c r="E45" s="1351">
        <v>15</v>
      </c>
      <c r="F45" s="639">
        <v>33</v>
      </c>
      <c r="G45" s="639">
        <v>16</v>
      </c>
      <c r="H45" s="1693">
        <v>49</v>
      </c>
    </row>
    <row r="46" spans="2:8" ht="12.75" customHeight="1" thickBot="1">
      <c r="B46" s="2138" t="s">
        <v>379</v>
      </c>
      <c r="C46" s="2138"/>
      <c r="D46" s="797" t="s">
        <v>369</v>
      </c>
      <c r="E46" s="1373">
        <v>15</v>
      </c>
      <c r="F46" s="640">
        <v>45</v>
      </c>
      <c r="G46" s="640">
        <v>107</v>
      </c>
      <c r="H46" s="1691">
        <v>152</v>
      </c>
    </row>
    <row r="47" spans="2:8" ht="12.75" customHeight="1" thickBot="1">
      <c r="B47" s="2138"/>
      <c r="C47" s="2138"/>
      <c r="D47" s="798" t="s">
        <v>370</v>
      </c>
      <c r="E47" s="1372">
        <v>1</v>
      </c>
      <c r="F47" s="637">
        <v>7</v>
      </c>
      <c r="G47" s="637">
        <v>30</v>
      </c>
      <c r="H47" s="1692">
        <v>37</v>
      </c>
    </row>
    <row r="48" spans="2:8" ht="12.75" customHeight="1" thickBot="1">
      <c r="B48" s="2138"/>
      <c r="C48" s="2138"/>
      <c r="D48" s="1072" t="s">
        <v>367</v>
      </c>
      <c r="E48" s="1351">
        <v>16</v>
      </c>
      <c r="F48" s="639">
        <v>52</v>
      </c>
      <c r="G48" s="639">
        <v>137</v>
      </c>
      <c r="H48" s="1693">
        <v>189</v>
      </c>
    </row>
    <row r="49" spans="2:8" ht="12.75" customHeight="1" thickBot="1">
      <c r="B49" s="2138" t="s">
        <v>58</v>
      </c>
      <c r="C49" s="2138"/>
      <c r="D49" s="797" t="s">
        <v>369</v>
      </c>
      <c r="E49" s="1373">
        <v>18</v>
      </c>
      <c r="F49" s="640">
        <v>95</v>
      </c>
      <c r="G49" s="640">
        <v>156</v>
      </c>
      <c r="H49" s="1691">
        <v>251</v>
      </c>
    </row>
    <row r="50" spans="2:8" ht="12.75" customHeight="1" thickBot="1">
      <c r="B50" s="2138"/>
      <c r="C50" s="2138"/>
      <c r="D50" s="798" t="s">
        <v>370</v>
      </c>
      <c r="E50" s="1372">
        <v>5</v>
      </c>
      <c r="F50" s="637">
        <v>38</v>
      </c>
      <c r="G50" s="637">
        <v>75</v>
      </c>
      <c r="H50" s="1692">
        <v>113</v>
      </c>
    </row>
    <row r="51" spans="2:8" ht="12.75" customHeight="1">
      <c r="B51" s="2177"/>
      <c r="C51" s="2177"/>
      <c r="D51" s="1730" t="s">
        <v>367</v>
      </c>
      <c r="E51" s="728">
        <v>23</v>
      </c>
      <c r="F51" s="1586">
        <v>133</v>
      </c>
      <c r="G51" s="1586">
        <v>231</v>
      </c>
      <c r="H51" s="1694">
        <v>364</v>
      </c>
    </row>
    <row r="52" spans="2:8">
      <c r="B52" s="2153" t="s">
        <v>90</v>
      </c>
      <c r="C52" s="2160"/>
      <c r="D52" s="1501" t="s">
        <v>790</v>
      </c>
      <c r="E52" s="1516">
        <f>E9</f>
        <v>222</v>
      </c>
      <c r="F52" s="1503">
        <f>F9</f>
        <v>1638</v>
      </c>
      <c r="G52" s="1504">
        <f>G9</f>
        <v>4236</v>
      </c>
      <c r="H52" s="1513">
        <f>H9</f>
        <v>5874</v>
      </c>
    </row>
    <row r="53" spans="2:8">
      <c r="B53" s="2155"/>
      <c r="C53" s="2161"/>
      <c r="D53" s="1505" t="s">
        <v>369</v>
      </c>
      <c r="E53" s="1514">
        <f>E10+E13+E19+E22+E25+E28++E31+E34+E37+E40+E43+E46+E49</f>
        <v>1409</v>
      </c>
      <c r="F53" s="1507">
        <f t="shared" ref="F53:H53" si="1">F10+F13+F19+F22+F25+F28++F31+F34+F37+F40+F43+F46+F49</f>
        <v>8266</v>
      </c>
      <c r="G53" s="1508">
        <f t="shared" si="1"/>
        <v>20541</v>
      </c>
      <c r="H53" s="1687">
        <f t="shared" si="1"/>
        <v>28807</v>
      </c>
    </row>
    <row r="54" spans="2:8">
      <c r="B54" s="2155"/>
      <c r="C54" s="2161"/>
      <c r="D54" s="1505" t="s">
        <v>370</v>
      </c>
      <c r="E54" s="1514">
        <f>E11+E14+E20+E23+E26+E29++E32+E35+E38+E41+E44+E47+E50</f>
        <v>232</v>
      </c>
      <c r="F54" s="1514">
        <f t="shared" ref="F54:H54" si="2">F11+F14+F20+F23+F26+F29++F32+F35+F38+F41+F44+F47+F50</f>
        <v>1756</v>
      </c>
      <c r="G54" s="1514">
        <f t="shared" si="2"/>
        <v>5567</v>
      </c>
      <c r="H54" s="1514">
        <f t="shared" si="2"/>
        <v>7323</v>
      </c>
    </row>
    <row r="55" spans="2:8">
      <c r="B55" s="2157"/>
      <c r="C55" s="2162"/>
      <c r="D55" s="1509" t="s">
        <v>367</v>
      </c>
      <c r="E55" s="1515">
        <f>SUM(E52:E54)</f>
        <v>1863</v>
      </c>
      <c r="F55" s="1510">
        <f>SUM(F52:F54)</f>
        <v>11660</v>
      </c>
      <c r="G55" s="1511">
        <f>SUM(G52:G54)</f>
        <v>30344</v>
      </c>
      <c r="H55" s="1688">
        <f>SUM(H52:H54)</f>
        <v>42004</v>
      </c>
    </row>
    <row r="56" spans="2:8" s="83" customFormat="1" ht="15" customHeight="1">
      <c r="B56" s="105" t="s">
        <v>951</v>
      </c>
      <c r="C56" s="175"/>
      <c r="D56" s="147"/>
      <c r="E56" s="729"/>
      <c r="F56" s="721"/>
      <c r="G56" s="721"/>
      <c r="H56" s="730"/>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pageSetUpPr fitToPage="1"/>
  </sheetPr>
  <dimension ref="A1:H56"/>
  <sheetViews>
    <sheetView showGridLines="0" zoomScaleNormal="100" workbookViewId="0">
      <pane ySplit="5" topLeftCell="A39" activePane="bottomLeft" state="frozen"/>
      <selection activeCell="Q15" sqref="Q15"/>
      <selection pane="bottomLeft" activeCell="B3" sqref="B3"/>
    </sheetView>
  </sheetViews>
  <sheetFormatPr baseColWidth="10" defaultColWidth="9.140625" defaultRowHeight="12.75"/>
  <cols>
    <col min="1" max="1" width="1.7109375" style="1" customWidth="1"/>
    <col min="2" max="2" width="11.42578125" style="123" customWidth="1"/>
    <col min="3" max="3" width="21.42578125" style="123" customWidth="1"/>
    <col min="4" max="4" width="11.7109375" customWidth="1"/>
    <col min="5" max="5" width="11.7109375" style="731" customWidth="1"/>
    <col min="6" max="7" width="11.7109375" style="722" customWidth="1"/>
    <col min="8" max="8" width="11.7109375" style="731" customWidth="1"/>
  </cols>
  <sheetData>
    <row r="1" spans="2:8" ht="20.100000000000001" customHeight="1">
      <c r="B1" s="343" t="s">
        <v>364</v>
      </c>
      <c r="C1" s="343"/>
      <c r="D1" s="343"/>
      <c r="E1" s="723"/>
      <c r="F1" s="717"/>
      <c r="G1" s="717"/>
      <c r="H1" s="723"/>
    </row>
    <row r="2" spans="2:8" ht="20.100000000000001" customHeight="1">
      <c r="B2" s="343" t="s">
        <v>941</v>
      </c>
      <c r="C2" s="345"/>
      <c r="D2" s="196"/>
      <c r="E2" s="723"/>
      <c r="F2" s="717"/>
      <c r="G2" s="717"/>
      <c r="H2" s="723"/>
    </row>
    <row r="3" spans="2:8" ht="20.100000000000001" customHeight="1">
      <c r="B3" s="709" t="s">
        <v>996</v>
      </c>
      <c r="C3" s="346"/>
      <c r="D3" s="196"/>
      <c r="E3" s="723"/>
      <c r="F3" s="717"/>
      <c r="G3" s="717"/>
      <c r="H3" s="723"/>
    </row>
    <row r="4" spans="2:8" ht="20.100000000000001" customHeight="1" thickBot="1">
      <c r="B4" s="979" t="s">
        <v>44</v>
      </c>
      <c r="C4" s="347"/>
      <c r="D4" s="347"/>
      <c r="E4" s="723"/>
      <c r="F4" s="717"/>
      <c r="G4" s="717"/>
      <c r="H4" s="723"/>
    </row>
    <row r="5" spans="2:8" ht="50.1" customHeight="1" thickTop="1" thickBot="1">
      <c r="B5" s="2140"/>
      <c r="C5" s="2140"/>
      <c r="D5" s="338"/>
      <c r="E5" s="1371" t="s">
        <v>81</v>
      </c>
      <c r="F5" s="1757" t="s">
        <v>82</v>
      </c>
      <c r="G5" s="743" t="s">
        <v>83</v>
      </c>
      <c r="H5" s="1689" t="s">
        <v>365</v>
      </c>
    </row>
    <row r="6" spans="2:8" ht="5.0999999999999996" customHeight="1" thickTop="1" thickBot="1">
      <c r="B6" s="2140"/>
      <c r="C6" s="2140"/>
      <c r="D6" s="367"/>
      <c r="E6" s="726"/>
      <c r="F6" s="720"/>
      <c r="G6" s="720"/>
      <c r="H6" s="727"/>
    </row>
    <row r="7" spans="2:8" ht="12.75" customHeight="1" thickBot="1">
      <c r="B7" s="2138" t="s">
        <v>790</v>
      </c>
      <c r="C7" s="2138"/>
      <c r="D7" s="797" t="s">
        <v>798</v>
      </c>
      <c r="E7" s="1373">
        <f>E9-E8</f>
        <v>215</v>
      </c>
      <c r="F7" s="640">
        <f t="shared" ref="F7:H7" si="0">F9-F8</f>
        <v>833</v>
      </c>
      <c r="G7" s="640">
        <f t="shared" si="0"/>
        <v>1723</v>
      </c>
      <c r="H7" s="1691">
        <f t="shared" si="0"/>
        <v>2556</v>
      </c>
    </row>
    <row r="8" spans="2:8" ht="12.75" customHeight="1" thickBot="1">
      <c r="B8" s="2138"/>
      <c r="C8" s="2138"/>
      <c r="D8" s="798" t="s">
        <v>366</v>
      </c>
      <c r="E8" s="1372">
        <v>2</v>
      </c>
      <c r="F8" s="637">
        <v>11</v>
      </c>
      <c r="G8" s="637">
        <v>59</v>
      </c>
      <c r="H8" s="1692">
        <v>70</v>
      </c>
    </row>
    <row r="9" spans="2:8" ht="12.75" customHeight="1" thickBot="1">
      <c r="B9" s="2138"/>
      <c r="C9" s="2138"/>
      <c r="D9" s="1072" t="s">
        <v>367</v>
      </c>
      <c r="E9" s="1351">
        <v>217</v>
      </c>
      <c r="F9" s="639">
        <v>844</v>
      </c>
      <c r="G9" s="639">
        <v>1782</v>
      </c>
      <c r="H9" s="1693">
        <v>2626</v>
      </c>
    </row>
    <row r="10" spans="2:8" ht="12.75" customHeight="1" thickBot="1">
      <c r="B10" s="2138" t="s">
        <v>383</v>
      </c>
      <c r="C10" s="2138"/>
      <c r="D10" s="797" t="s">
        <v>369</v>
      </c>
      <c r="E10" s="1373">
        <v>24</v>
      </c>
      <c r="F10" s="640">
        <v>154</v>
      </c>
      <c r="G10" s="640">
        <v>487</v>
      </c>
      <c r="H10" s="1691">
        <v>641</v>
      </c>
    </row>
    <row r="11" spans="2:8" ht="12.75" customHeight="1" thickBot="1">
      <c r="B11" s="2138"/>
      <c r="C11" s="2138"/>
      <c r="D11" s="798" t="s">
        <v>370</v>
      </c>
      <c r="E11" s="1372">
        <v>1</v>
      </c>
      <c r="F11" s="637">
        <v>10</v>
      </c>
      <c r="G11" s="637">
        <v>31</v>
      </c>
      <c r="H11" s="1692">
        <v>41</v>
      </c>
    </row>
    <row r="12" spans="2:8" ht="12.75" customHeight="1" thickBot="1">
      <c r="B12" s="2138"/>
      <c r="C12" s="2138"/>
      <c r="D12" s="1072" t="s">
        <v>367</v>
      </c>
      <c r="E12" s="1351">
        <v>25</v>
      </c>
      <c r="F12" s="639">
        <v>164</v>
      </c>
      <c r="G12" s="639">
        <v>518</v>
      </c>
      <c r="H12" s="1693">
        <v>682</v>
      </c>
    </row>
    <row r="13" spans="2:8" ht="12.75" customHeight="1" thickBot="1">
      <c r="B13" s="2138" t="s">
        <v>384</v>
      </c>
      <c r="C13" s="2138"/>
      <c r="D13" s="797" t="s">
        <v>369</v>
      </c>
      <c r="E13" s="1373">
        <v>45</v>
      </c>
      <c r="F13" s="640">
        <v>237</v>
      </c>
      <c r="G13" s="640">
        <v>909</v>
      </c>
      <c r="H13" s="1691">
        <v>1146</v>
      </c>
    </row>
    <row r="14" spans="2:8" ht="12.75" customHeight="1" thickBot="1">
      <c r="B14" s="2138"/>
      <c r="C14" s="2138"/>
      <c r="D14" s="798" t="s">
        <v>370</v>
      </c>
      <c r="E14" s="1372">
        <v>0</v>
      </c>
      <c r="F14" s="637">
        <v>1</v>
      </c>
      <c r="G14" s="637">
        <v>7</v>
      </c>
      <c r="H14" s="1692">
        <v>8</v>
      </c>
    </row>
    <row r="15" spans="2:8" ht="12.75" customHeight="1" thickBot="1">
      <c r="B15" s="2138"/>
      <c r="C15" s="2138"/>
      <c r="D15" s="1072" t="s">
        <v>367</v>
      </c>
      <c r="E15" s="1351">
        <v>45</v>
      </c>
      <c r="F15" s="639">
        <v>238</v>
      </c>
      <c r="G15" s="639">
        <v>916</v>
      </c>
      <c r="H15" s="1693">
        <v>1154</v>
      </c>
    </row>
    <row r="16" spans="2:8" ht="12.75" customHeight="1" thickBot="1">
      <c r="B16" s="2138" t="s">
        <v>949</v>
      </c>
      <c r="C16" s="2138"/>
      <c r="D16" s="797" t="s">
        <v>369</v>
      </c>
      <c r="E16" s="1373">
        <v>10</v>
      </c>
      <c r="F16" s="640">
        <v>35</v>
      </c>
      <c r="G16" s="640">
        <v>130</v>
      </c>
      <c r="H16" s="1691">
        <v>165</v>
      </c>
    </row>
    <row r="17" spans="2:8" ht="12.75" customHeight="1" thickBot="1">
      <c r="B17" s="2138"/>
      <c r="C17" s="2138"/>
      <c r="D17" s="798" t="s">
        <v>370</v>
      </c>
      <c r="E17" s="1372">
        <v>0</v>
      </c>
      <c r="F17" s="637">
        <v>0</v>
      </c>
      <c r="G17" s="637">
        <v>2</v>
      </c>
      <c r="H17" s="1692">
        <v>2</v>
      </c>
    </row>
    <row r="18" spans="2:8" ht="12.75" customHeight="1" thickBot="1">
      <c r="B18" s="2138"/>
      <c r="C18" s="2138"/>
      <c r="D18" s="1072" t="s">
        <v>367</v>
      </c>
      <c r="E18" s="1351">
        <v>10</v>
      </c>
      <c r="F18" s="639">
        <v>35</v>
      </c>
      <c r="G18" s="639">
        <v>132</v>
      </c>
      <c r="H18" s="1693">
        <v>167</v>
      </c>
    </row>
    <row r="19" spans="2:8" ht="12.75" customHeight="1" thickBot="1">
      <c r="B19" s="2138" t="s">
        <v>372</v>
      </c>
      <c r="C19" s="2138"/>
      <c r="D19" s="797" t="s">
        <v>369</v>
      </c>
      <c r="E19" s="1373">
        <v>50</v>
      </c>
      <c r="F19" s="640">
        <v>540</v>
      </c>
      <c r="G19" s="640">
        <v>1044</v>
      </c>
      <c r="H19" s="1691">
        <v>1584</v>
      </c>
    </row>
    <row r="20" spans="2:8" ht="12.75" customHeight="1" thickBot="1">
      <c r="B20" s="2138"/>
      <c r="C20" s="2138"/>
      <c r="D20" s="798" t="s">
        <v>370</v>
      </c>
      <c r="E20" s="1372">
        <v>4</v>
      </c>
      <c r="F20" s="637">
        <v>49</v>
      </c>
      <c r="G20" s="637">
        <v>129</v>
      </c>
      <c r="H20" s="1692">
        <v>178</v>
      </c>
    </row>
    <row r="21" spans="2:8" ht="12.75" customHeight="1" thickBot="1">
      <c r="B21" s="2138"/>
      <c r="C21" s="2138"/>
      <c r="D21" s="1072" t="s">
        <v>367</v>
      </c>
      <c r="E21" s="1351">
        <v>54</v>
      </c>
      <c r="F21" s="639">
        <v>589</v>
      </c>
      <c r="G21" s="639">
        <v>1173</v>
      </c>
      <c r="H21" s="1693">
        <v>1762</v>
      </c>
    </row>
    <row r="22" spans="2:8" ht="12.75" customHeight="1" thickBot="1">
      <c r="B22" s="2138" t="s">
        <v>373</v>
      </c>
      <c r="C22" s="2138"/>
      <c r="D22" s="797" t="s">
        <v>369</v>
      </c>
      <c r="E22" s="1373">
        <v>195</v>
      </c>
      <c r="F22" s="640">
        <v>956</v>
      </c>
      <c r="G22" s="640">
        <v>1787</v>
      </c>
      <c r="H22" s="1691">
        <v>2743</v>
      </c>
    </row>
    <row r="23" spans="2:8" ht="12.75" customHeight="1" thickBot="1">
      <c r="B23" s="2138"/>
      <c r="C23" s="2138"/>
      <c r="D23" s="798" t="s">
        <v>370</v>
      </c>
      <c r="E23" s="1372">
        <v>10</v>
      </c>
      <c r="F23" s="637">
        <v>84</v>
      </c>
      <c r="G23" s="637">
        <v>192</v>
      </c>
      <c r="H23" s="1692">
        <v>276</v>
      </c>
    </row>
    <row r="24" spans="2:8" ht="12.75" customHeight="1" thickBot="1">
      <c r="B24" s="2138"/>
      <c r="C24" s="2138"/>
      <c r="D24" s="1072" t="s">
        <v>367</v>
      </c>
      <c r="E24" s="1351">
        <v>205</v>
      </c>
      <c r="F24" s="639">
        <v>1040</v>
      </c>
      <c r="G24" s="639">
        <v>1979</v>
      </c>
      <c r="H24" s="1693">
        <v>3019</v>
      </c>
    </row>
    <row r="25" spans="2:8" ht="12.75" customHeight="1" thickBot="1">
      <c r="B25" s="2138" t="s">
        <v>652</v>
      </c>
      <c r="C25" s="2138"/>
      <c r="D25" s="797" t="s">
        <v>369</v>
      </c>
      <c r="E25" s="1373">
        <v>492</v>
      </c>
      <c r="F25" s="640">
        <v>2051</v>
      </c>
      <c r="G25" s="640">
        <v>5785</v>
      </c>
      <c r="H25" s="1691">
        <v>7836</v>
      </c>
    </row>
    <row r="26" spans="2:8" ht="12.75" customHeight="1" thickBot="1">
      <c r="B26" s="2138"/>
      <c r="C26" s="2138"/>
      <c r="D26" s="798" t="s">
        <v>370</v>
      </c>
      <c r="E26" s="1372">
        <v>186</v>
      </c>
      <c r="F26" s="637">
        <v>1130</v>
      </c>
      <c r="G26" s="637">
        <v>3209</v>
      </c>
      <c r="H26" s="1692">
        <v>4339</v>
      </c>
    </row>
    <row r="27" spans="2:8" ht="12.75" customHeight="1" thickBot="1">
      <c r="B27" s="2138"/>
      <c r="C27" s="2138"/>
      <c r="D27" s="1072" t="s">
        <v>367</v>
      </c>
      <c r="E27" s="1351">
        <v>678</v>
      </c>
      <c r="F27" s="639">
        <v>3181</v>
      </c>
      <c r="G27" s="639">
        <v>8994</v>
      </c>
      <c r="H27" s="1693">
        <v>12175</v>
      </c>
    </row>
    <row r="28" spans="2:8" ht="12.75" customHeight="1" thickBot="1">
      <c r="B28" s="2138" t="s">
        <v>653</v>
      </c>
      <c r="C28" s="2138"/>
      <c r="D28" s="797" t="s">
        <v>369</v>
      </c>
      <c r="E28" s="1373">
        <v>43</v>
      </c>
      <c r="F28" s="640">
        <v>145</v>
      </c>
      <c r="G28" s="640">
        <v>431</v>
      </c>
      <c r="H28" s="1691">
        <v>576</v>
      </c>
    </row>
    <row r="29" spans="2:8" ht="12.75" customHeight="1" thickBot="1">
      <c r="B29" s="2138"/>
      <c r="C29" s="2138"/>
      <c r="D29" s="798" t="s">
        <v>370</v>
      </c>
      <c r="E29" s="1372">
        <v>5</v>
      </c>
      <c r="F29" s="637">
        <v>61</v>
      </c>
      <c r="G29" s="637">
        <v>156</v>
      </c>
      <c r="H29" s="1692">
        <v>217</v>
      </c>
    </row>
    <row r="30" spans="2:8" ht="12.75" customHeight="1" thickBot="1">
      <c r="B30" s="2138"/>
      <c r="C30" s="2138"/>
      <c r="D30" s="1072" t="s">
        <v>367</v>
      </c>
      <c r="E30" s="1351">
        <v>48</v>
      </c>
      <c r="F30" s="639">
        <v>206</v>
      </c>
      <c r="G30" s="639">
        <v>587</v>
      </c>
      <c r="H30" s="1693">
        <v>793</v>
      </c>
    </row>
    <row r="31" spans="2:8" ht="12.75" customHeight="1" thickBot="1">
      <c r="B31" s="2138" t="s">
        <v>374</v>
      </c>
      <c r="C31" s="2138"/>
      <c r="D31" s="797" t="s">
        <v>369</v>
      </c>
      <c r="E31" s="1373">
        <v>7</v>
      </c>
      <c r="F31" s="640">
        <v>22</v>
      </c>
      <c r="G31" s="640">
        <v>53</v>
      </c>
      <c r="H31" s="1691">
        <v>75</v>
      </c>
    </row>
    <row r="32" spans="2:8" ht="12.75" customHeight="1" thickBot="1">
      <c r="B32" s="2138"/>
      <c r="C32" s="2138"/>
      <c r="D32" s="798" t="s">
        <v>370</v>
      </c>
      <c r="E32" s="1372">
        <v>0</v>
      </c>
      <c r="F32" s="637">
        <v>4</v>
      </c>
      <c r="G32" s="637">
        <v>8</v>
      </c>
      <c r="H32" s="1692">
        <v>12</v>
      </c>
    </row>
    <row r="33" spans="2:8" ht="12.75" customHeight="1" thickBot="1">
      <c r="B33" s="2138"/>
      <c r="C33" s="2138"/>
      <c r="D33" s="1072" t="s">
        <v>367</v>
      </c>
      <c r="E33" s="1351">
        <v>7</v>
      </c>
      <c r="F33" s="639">
        <v>26</v>
      </c>
      <c r="G33" s="639">
        <v>61</v>
      </c>
      <c r="H33" s="1693">
        <v>87</v>
      </c>
    </row>
    <row r="34" spans="2:8" ht="12.75" customHeight="1" thickBot="1">
      <c r="B34" s="2138" t="s">
        <v>375</v>
      </c>
      <c r="C34" s="2138"/>
      <c r="D34" s="797" t="s">
        <v>369</v>
      </c>
      <c r="E34" s="1373">
        <v>5</v>
      </c>
      <c r="F34" s="640">
        <v>14</v>
      </c>
      <c r="G34" s="640">
        <v>21</v>
      </c>
      <c r="H34" s="1691">
        <v>35</v>
      </c>
    </row>
    <row r="35" spans="2:8" ht="12.75" customHeight="1" thickBot="1">
      <c r="B35" s="2138"/>
      <c r="C35" s="2138"/>
      <c r="D35" s="798" t="s">
        <v>370</v>
      </c>
      <c r="E35" s="1372">
        <v>3</v>
      </c>
      <c r="F35" s="637">
        <v>3</v>
      </c>
      <c r="G35" s="637">
        <v>1</v>
      </c>
      <c r="H35" s="1692">
        <v>4</v>
      </c>
    </row>
    <row r="36" spans="2:8" ht="12.75" customHeight="1" thickBot="1">
      <c r="B36" s="2138"/>
      <c r="C36" s="2138"/>
      <c r="D36" s="1072" t="s">
        <v>367</v>
      </c>
      <c r="E36" s="1351">
        <v>8</v>
      </c>
      <c r="F36" s="639">
        <v>17</v>
      </c>
      <c r="G36" s="639">
        <v>22</v>
      </c>
      <c r="H36" s="1693">
        <v>39</v>
      </c>
    </row>
    <row r="37" spans="2:8" ht="12.75" customHeight="1" thickBot="1">
      <c r="B37" s="2138" t="s">
        <v>376</v>
      </c>
      <c r="C37" s="2138"/>
      <c r="D37" s="797" t="s">
        <v>369</v>
      </c>
      <c r="E37" s="1373">
        <v>0</v>
      </c>
      <c r="F37" s="640">
        <v>1</v>
      </c>
      <c r="G37" s="640">
        <v>17</v>
      </c>
      <c r="H37" s="1691">
        <v>18</v>
      </c>
    </row>
    <row r="38" spans="2:8" ht="12.75" customHeight="1" thickBot="1">
      <c r="B38" s="2138"/>
      <c r="C38" s="2138"/>
      <c r="D38" s="798" t="s">
        <v>370</v>
      </c>
      <c r="E38" s="1372">
        <v>0</v>
      </c>
      <c r="F38" s="637">
        <v>1</v>
      </c>
      <c r="G38" s="637">
        <v>47</v>
      </c>
      <c r="H38" s="1692">
        <v>48</v>
      </c>
    </row>
    <row r="39" spans="2:8" ht="12.75" customHeight="1" thickBot="1">
      <c r="B39" s="2138"/>
      <c r="C39" s="2138"/>
      <c r="D39" s="1072" t="s">
        <v>367</v>
      </c>
      <c r="E39" s="1351">
        <v>0</v>
      </c>
      <c r="F39" s="639">
        <v>2</v>
      </c>
      <c r="G39" s="639">
        <v>64</v>
      </c>
      <c r="H39" s="1693">
        <v>66</v>
      </c>
    </row>
    <row r="40" spans="2:8" ht="12.75" customHeight="1" thickBot="1">
      <c r="B40" s="2138" t="s">
        <v>377</v>
      </c>
      <c r="C40" s="2138"/>
      <c r="D40" s="797" t="s">
        <v>369</v>
      </c>
      <c r="E40" s="1373">
        <v>0</v>
      </c>
      <c r="F40" s="640">
        <v>2</v>
      </c>
      <c r="G40" s="640">
        <v>2</v>
      </c>
      <c r="H40" s="1691">
        <v>4</v>
      </c>
    </row>
    <row r="41" spans="2:8" ht="12.75" customHeight="1" thickBot="1">
      <c r="B41" s="2138"/>
      <c r="C41" s="2138"/>
      <c r="D41" s="798" t="s">
        <v>370</v>
      </c>
      <c r="E41" s="1372">
        <v>0</v>
      </c>
      <c r="F41" s="637">
        <v>0</v>
      </c>
      <c r="G41" s="637">
        <v>17</v>
      </c>
      <c r="H41" s="1692">
        <v>17</v>
      </c>
    </row>
    <row r="42" spans="2:8" ht="12.75" customHeight="1" thickBot="1">
      <c r="B42" s="2138"/>
      <c r="C42" s="2138"/>
      <c r="D42" s="1072" t="s">
        <v>367</v>
      </c>
      <c r="E42" s="1351">
        <v>0</v>
      </c>
      <c r="F42" s="639">
        <v>2</v>
      </c>
      <c r="G42" s="639">
        <v>19</v>
      </c>
      <c r="H42" s="1693">
        <v>21</v>
      </c>
    </row>
    <row r="43" spans="2:8" ht="12.75" customHeight="1" thickBot="1">
      <c r="B43" s="2138" t="s">
        <v>378</v>
      </c>
      <c r="C43" s="2138"/>
      <c r="D43" s="797" t="s">
        <v>369</v>
      </c>
      <c r="E43" s="1373">
        <v>2</v>
      </c>
      <c r="F43" s="640">
        <v>3</v>
      </c>
      <c r="G43" s="640">
        <v>5</v>
      </c>
      <c r="H43" s="1691">
        <v>8</v>
      </c>
    </row>
    <row r="44" spans="2:8" ht="12.75" customHeight="1" thickBot="1">
      <c r="B44" s="2138"/>
      <c r="C44" s="2138"/>
      <c r="D44" s="798" t="s">
        <v>370</v>
      </c>
      <c r="E44" s="1372">
        <v>1</v>
      </c>
      <c r="F44" s="637">
        <v>1</v>
      </c>
      <c r="G44" s="637">
        <v>0</v>
      </c>
      <c r="H44" s="1692">
        <v>1</v>
      </c>
    </row>
    <row r="45" spans="2:8" ht="12.75" customHeight="1" thickBot="1">
      <c r="B45" s="2138"/>
      <c r="C45" s="2138"/>
      <c r="D45" s="1072" t="s">
        <v>367</v>
      </c>
      <c r="E45" s="1351">
        <v>3</v>
      </c>
      <c r="F45" s="639">
        <v>4</v>
      </c>
      <c r="G45" s="639">
        <v>5</v>
      </c>
      <c r="H45" s="1693">
        <v>9</v>
      </c>
    </row>
    <row r="46" spans="2:8" ht="12.75" customHeight="1" thickBot="1">
      <c r="B46" s="2138" t="s">
        <v>379</v>
      </c>
      <c r="C46" s="2138"/>
      <c r="D46" s="797" t="s">
        <v>369</v>
      </c>
      <c r="E46" s="1373">
        <v>6</v>
      </c>
      <c r="F46" s="640">
        <v>13</v>
      </c>
      <c r="G46" s="640">
        <v>51</v>
      </c>
      <c r="H46" s="1691">
        <v>64</v>
      </c>
    </row>
    <row r="47" spans="2:8" ht="12.75" customHeight="1" thickBot="1">
      <c r="B47" s="2138"/>
      <c r="C47" s="2138"/>
      <c r="D47" s="798" t="s">
        <v>370</v>
      </c>
      <c r="E47" s="1372">
        <v>1</v>
      </c>
      <c r="F47" s="637">
        <v>14</v>
      </c>
      <c r="G47" s="637">
        <v>28</v>
      </c>
      <c r="H47" s="1692">
        <v>42</v>
      </c>
    </row>
    <row r="48" spans="2:8" ht="12.75" customHeight="1" thickBot="1">
      <c r="B48" s="2138"/>
      <c r="C48" s="2138"/>
      <c r="D48" s="1072" t="s">
        <v>367</v>
      </c>
      <c r="E48" s="1351">
        <v>7</v>
      </c>
      <c r="F48" s="639">
        <v>27</v>
      </c>
      <c r="G48" s="639">
        <v>79</v>
      </c>
      <c r="H48" s="1693">
        <v>106</v>
      </c>
    </row>
    <row r="49" spans="2:8" ht="12.75" customHeight="1" thickBot="1">
      <c r="B49" s="2138" t="s">
        <v>58</v>
      </c>
      <c r="C49" s="2138"/>
      <c r="D49" s="797" t="s">
        <v>369</v>
      </c>
      <c r="E49" s="1373">
        <v>6</v>
      </c>
      <c r="F49" s="640">
        <v>40</v>
      </c>
      <c r="G49" s="640">
        <v>50</v>
      </c>
      <c r="H49" s="1691">
        <v>90</v>
      </c>
    </row>
    <row r="50" spans="2:8" ht="12.75" customHeight="1" thickBot="1">
      <c r="B50" s="2138"/>
      <c r="C50" s="2138"/>
      <c r="D50" s="798" t="s">
        <v>370</v>
      </c>
      <c r="E50" s="1372">
        <v>0</v>
      </c>
      <c r="F50" s="637">
        <v>11</v>
      </c>
      <c r="G50" s="637">
        <v>30</v>
      </c>
      <c r="H50" s="1692">
        <v>41</v>
      </c>
    </row>
    <row r="51" spans="2:8" ht="12.75" customHeight="1">
      <c r="B51" s="2177"/>
      <c r="C51" s="2177"/>
      <c r="D51" s="1730" t="s">
        <v>367</v>
      </c>
      <c r="E51" s="728">
        <v>6</v>
      </c>
      <c r="F51" s="1586">
        <v>51</v>
      </c>
      <c r="G51" s="1586">
        <v>80</v>
      </c>
      <c r="H51" s="1694">
        <v>131</v>
      </c>
    </row>
    <row r="52" spans="2:8">
      <c r="B52" s="2153" t="s">
        <v>90</v>
      </c>
      <c r="C52" s="2160"/>
      <c r="D52" s="1501" t="s">
        <v>790</v>
      </c>
      <c r="E52" s="1516">
        <f>E9</f>
        <v>217</v>
      </c>
      <c r="F52" s="1503">
        <f t="shared" ref="F52:H52" si="1">F9</f>
        <v>844</v>
      </c>
      <c r="G52" s="1504">
        <f t="shared" si="1"/>
        <v>1782</v>
      </c>
      <c r="H52" s="1513">
        <f t="shared" si="1"/>
        <v>2626</v>
      </c>
    </row>
    <row r="53" spans="2:8">
      <c r="B53" s="2155"/>
      <c r="C53" s="2161"/>
      <c r="D53" s="1505" t="s">
        <v>369</v>
      </c>
      <c r="E53" s="1514">
        <f>E10+E13+E19+E22+E25+E28++E31+E34+E37+E40+E43+E46+E49</f>
        <v>875</v>
      </c>
      <c r="F53" s="1507">
        <f t="shared" ref="F53:H53" si="2">F10+F13+F19+F22+F25+F28++F31+F34+F37+F40+F43+F46+F49</f>
        <v>4178</v>
      </c>
      <c r="G53" s="1508">
        <f t="shared" si="2"/>
        <v>10642</v>
      </c>
      <c r="H53" s="1687">
        <f t="shared" si="2"/>
        <v>14820</v>
      </c>
    </row>
    <row r="54" spans="2:8">
      <c r="B54" s="2155"/>
      <c r="C54" s="2161"/>
      <c r="D54" s="1505" t="s">
        <v>370</v>
      </c>
      <c r="E54" s="1514">
        <f>E11+E14+E20+E23+E26+E29++E32+E35+E38+E41+E44+E47+E50</f>
        <v>211</v>
      </c>
      <c r="F54" s="1507">
        <f t="shared" ref="F54:H54" si="3">F11+F14+F20+F23+F26+F29++F32+F35+F38+F41+F44+F47+F50</f>
        <v>1369</v>
      </c>
      <c r="G54" s="1508">
        <f t="shared" si="3"/>
        <v>3855</v>
      </c>
      <c r="H54" s="1687">
        <f t="shared" si="3"/>
        <v>5224</v>
      </c>
    </row>
    <row r="55" spans="2:8">
      <c r="B55" s="2157"/>
      <c r="C55" s="2162"/>
      <c r="D55" s="1509" t="s">
        <v>367</v>
      </c>
      <c r="E55" s="1515">
        <f>SUM(E52:E54)</f>
        <v>1303</v>
      </c>
      <c r="F55" s="1510">
        <f t="shared" ref="F55:H55" si="4">SUM(F52:F54)</f>
        <v>6391</v>
      </c>
      <c r="G55" s="1511">
        <f t="shared" si="4"/>
        <v>16279</v>
      </c>
      <c r="H55" s="1688">
        <f t="shared" si="4"/>
        <v>22670</v>
      </c>
    </row>
    <row r="56" spans="2:8" s="83" customFormat="1" ht="15" customHeight="1">
      <c r="B56" s="105" t="s">
        <v>940</v>
      </c>
      <c r="C56" s="175"/>
      <c r="D56" s="147"/>
      <c r="E56" s="1374"/>
      <c r="F56" s="1972"/>
      <c r="G56" s="1972"/>
      <c r="H56" s="1374"/>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pageSetUpPr fitToPage="1"/>
  </sheetPr>
  <dimension ref="A1:I57"/>
  <sheetViews>
    <sheetView showGridLines="0" zoomScaleNormal="100" workbookViewId="0">
      <pane ySplit="5" topLeftCell="A40" activePane="bottomLeft" state="frozen"/>
      <selection activeCell="Q15" sqref="Q15"/>
      <selection pane="bottomLeft" activeCell="B3" sqref="B3"/>
    </sheetView>
  </sheetViews>
  <sheetFormatPr baseColWidth="10" defaultColWidth="10.7109375" defaultRowHeight="12.75"/>
  <cols>
    <col min="1" max="1" width="1.7109375" style="1" customWidth="1"/>
    <col min="2" max="2" width="11.42578125" style="123" customWidth="1"/>
    <col min="3" max="3" width="21.42578125" style="123" customWidth="1"/>
    <col min="4" max="4" width="11.7109375" customWidth="1"/>
    <col min="5" max="5" width="11.7109375" style="731" customWidth="1"/>
    <col min="6" max="7" width="11.7109375" style="231" customWidth="1"/>
    <col min="8" max="8" width="11.7109375" style="731" customWidth="1"/>
    <col min="9" max="9" width="10.7109375" style="1" customWidth="1"/>
  </cols>
  <sheetData>
    <row r="1" spans="2:8" ht="20.100000000000001" customHeight="1">
      <c r="B1" s="343" t="s">
        <v>364</v>
      </c>
      <c r="C1" s="343"/>
      <c r="D1" s="343"/>
      <c r="E1" s="723"/>
      <c r="F1" s="344"/>
      <c r="G1" s="344"/>
      <c r="H1" s="723"/>
    </row>
    <row r="2" spans="2:8" ht="20.100000000000001" customHeight="1">
      <c r="B2" s="343" t="s">
        <v>385</v>
      </c>
      <c r="C2" s="345"/>
      <c r="D2" s="196"/>
      <c r="E2" s="723"/>
      <c r="F2" s="344"/>
      <c r="G2" s="344"/>
      <c r="H2" s="723"/>
    </row>
    <row r="3" spans="2:8" ht="20.100000000000001" customHeight="1">
      <c r="B3" s="709" t="s">
        <v>996</v>
      </c>
      <c r="C3" s="346"/>
      <c r="D3" s="196"/>
      <c r="E3" s="723"/>
      <c r="F3" s="344"/>
      <c r="G3" s="344"/>
      <c r="H3" s="723"/>
    </row>
    <row r="4" spans="2:8" ht="20.100000000000001" customHeight="1" thickBot="1">
      <c r="B4" s="979" t="s">
        <v>44</v>
      </c>
      <c r="C4" s="347"/>
      <c r="D4" s="347"/>
      <c r="E4" s="723"/>
      <c r="F4" s="344"/>
      <c r="G4" s="344"/>
      <c r="H4" s="723"/>
    </row>
    <row r="5" spans="2:8" ht="50.1" customHeight="1" thickTop="1" thickBot="1">
      <c r="B5" s="2140"/>
      <c r="C5" s="2140"/>
      <c r="D5" s="338"/>
      <c r="E5" s="1371" t="s">
        <v>81</v>
      </c>
      <c r="F5" s="742" t="s">
        <v>82</v>
      </c>
      <c r="G5" s="744" t="s">
        <v>83</v>
      </c>
      <c r="H5" s="1689" t="s">
        <v>365</v>
      </c>
    </row>
    <row r="6" spans="2:8" ht="5.0999999999999996" customHeight="1" thickTop="1" thickBot="1">
      <c r="B6" s="2140"/>
      <c r="C6" s="2140"/>
      <c r="D6" s="367"/>
      <c r="E6" s="726"/>
      <c r="F6" s="339"/>
      <c r="G6" s="339"/>
      <c r="H6" s="727"/>
    </row>
    <row r="7" spans="2:8" ht="12.75" customHeight="1" thickBot="1">
      <c r="B7" s="2138" t="s">
        <v>790</v>
      </c>
      <c r="C7" s="2138"/>
      <c r="D7" s="797" t="s">
        <v>798</v>
      </c>
      <c r="E7" s="1298">
        <f>E9-E8</f>
        <v>278</v>
      </c>
      <c r="F7" s="687">
        <f t="shared" ref="F7:H7" si="0">F9-F8</f>
        <v>1169</v>
      </c>
      <c r="G7" s="1298">
        <f t="shared" si="0"/>
        <v>2858</v>
      </c>
      <c r="H7" s="1298">
        <f t="shared" si="0"/>
        <v>4027</v>
      </c>
    </row>
    <row r="8" spans="2:8" ht="12.75" customHeight="1" thickBot="1">
      <c r="B8" s="2138"/>
      <c r="C8" s="2138"/>
      <c r="D8" s="798" t="s">
        <v>366</v>
      </c>
      <c r="E8" s="1372">
        <v>1</v>
      </c>
      <c r="F8" s="370">
        <v>27</v>
      </c>
      <c r="G8" s="371">
        <v>135</v>
      </c>
      <c r="H8" s="1692">
        <v>162</v>
      </c>
    </row>
    <row r="9" spans="2:8" ht="12.75" customHeight="1" thickBot="1">
      <c r="B9" s="2138"/>
      <c r="C9" s="2138"/>
      <c r="D9" s="1083" t="s">
        <v>367</v>
      </c>
      <c r="E9" s="1351">
        <v>279</v>
      </c>
      <c r="F9" s="372">
        <v>1196</v>
      </c>
      <c r="G9" s="373">
        <v>2993</v>
      </c>
      <c r="H9" s="1693">
        <v>4189</v>
      </c>
    </row>
    <row r="10" spans="2:8" ht="12.75" customHeight="1" thickBot="1">
      <c r="B10" s="2149" t="s">
        <v>383</v>
      </c>
      <c r="C10" s="2149"/>
      <c r="D10" s="797" t="s">
        <v>369</v>
      </c>
      <c r="E10" s="1373">
        <v>35</v>
      </c>
      <c r="F10" s="368">
        <v>304</v>
      </c>
      <c r="G10" s="369">
        <v>1168</v>
      </c>
      <c r="H10" s="1691">
        <v>1472</v>
      </c>
    </row>
    <row r="11" spans="2:8" ht="12.75" customHeight="1" thickBot="1">
      <c r="B11" s="2149"/>
      <c r="C11" s="2149"/>
      <c r="D11" s="798" t="s">
        <v>370</v>
      </c>
      <c r="E11" s="1372">
        <v>2</v>
      </c>
      <c r="F11" s="370">
        <v>10</v>
      </c>
      <c r="G11" s="371">
        <v>43</v>
      </c>
      <c r="H11" s="1692">
        <v>53</v>
      </c>
    </row>
    <row r="12" spans="2:8" ht="12.75" customHeight="1" thickBot="1">
      <c r="B12" s="2149"/>
      <c r="C12" s="2149"/>
      <c r="D12" s="1083" t="s">
        <v>367</v>
      </c>
      <c r="E12" s="1351">
        <v>37</v>
      </c>
      <c r="F12" s="372">
        <v>314</v>
      </c>
      <c r="G12" s="373">
        <v>1211</v>
      </c>
      <c r="H12" s="1693">
        <v>1525</v>
      </c>
    </row>
    <row r="13" spans="2:8" ht="12.75" customHeight="1" thickBot="1">
      <c r="B13" s="2178" t="s">
        <v>384</v>
      </c>
      <c r="C13" s="2178"/>
      <c r="D13" s="797" t="s">
        <v>369</v>
      </c>
      <c r="E13" s="1373">
        <v>190</v>
      </c>
      <c r="F13" s="368">
        <v>1050</v>
      </c>
      <c r="G13" s="374">
        <v>2534</v>
      </c>
      <c r="H13" s="1691">
        <v>3584</v>
      </c>
    </row>
    <row r="14" spans="2:8" ht="12.75" customHeight="1" thickBot="1">
      <c r="B14" s="2178"/>
      <c r="C14" s="2178"/>
      <c r="D14" s="798" t="s">
        <v>370</v>
      </c>
      <c r="E14" s="1372">
        <v>1</v>
      </c>
      <c r="F14" s="370">
        <v>3</v>
      </c>
      <c r="G14" s="371">
        <v>27</v>
      </c>
      <c r="H14" s="1692">
        <v>30</v>
      </c>
    </row>
    <row r="15" spans="2:8" ht="12.75" customHeight="1" thickBot="1">
      <c r="B15" s="2178"/>
      <c r="C15" s="2178"/>
      <c r="D15" s="1086" t="s">
        <v>367</v>
      </c>
      <c r="E15" s="728">
        <v>191</v>
      </c>
      <c r="F15" s="375">
        <v>1053</v>
      </c>
      <c r="G15" s="376">
        <v>2561</v>
      </c>
      <c r="H15" s="1694">
        <v>3614</v>
      </c>
    </row>
    <row r="16" spans="2:8" ht="12.75" customHeight="1" thickBot="1">
      <c r="B16" s="2149" t="s">
        <v>949</v>
      </c>
      <c r="C16" s="2149"/>
      <c r="D16" s="797" t="s">
        <v>369</v>
      </c>
      <c r="E16" s="1373">
        <v>21</v>
      </c>
      <c r="F16" s="368">
        <v>113</v>
      </c>
      <c r="G16" s="369">
        <v>264</v>
      </c>
      <c r="H16" s="1691">
        <v>377</v>
      </c>
    </row>
    <row r="17" spans="2:8" ht="12.75" customHeight="1" thickBot="1">
      <c r="B17" s="2149"/>
      <c r="C17" s="2149"/>
      <c r="D17" s="798" t="s">
        <v>370</v>
      </c>
      <c r="E17" s="1372">
        <v>0</v>
      </c>
      <c r="F17" s="370">
        <v>0</v>
      </c>
      <c r="G17" s="371">
        <v>8</v>
      </c>
      <c r="H17" s="1692">
        <v>8</v>
      </c>
    </row>
    <row r="18" spans="2:8" ht="12.75" customHeight="1" thickBot="1">
      <c r="B18" s="2149"/>
      <c r="C18" s="2149"/>
      <c r="D18" s="1083" t="s">
        <v>367</v>
      </c>
      <c r="E18" s="1351">
        <v>21</v>
      </c>
      <c r="F18" s="372">
        <v>113</v>
      </c>
      <c r="G18" s="373">
        <v>272</v>
      </c>
      <c r="H18" s="1693">
        <v>385</v>
      </c>
    </row>
    <row r="19" spans="2:8" ht="12.75" customHeight="1" thickBot="1">
      <c r="B19" s="2149" t="s">
        <v>372</v>
      </c>
      <c r="C19" s="2149"/>
      <c r="D19" s="797" t="s">
        <v>369</v>
      </c>
      <c r="E19" s="1373">
        <v>85</v>
      </c>
      <c r="F19" s="368">
        <v>1272</v>
      </c>
      <c r="G19" s="369">
        <v>2501</v>
      </c>
      <c r="H19" s="1691">
        <v>3773</v>
      </c>
    </row>
    <row r="20" spans="2:8" ht="12.75" customHeight="1" thickBot="1">
      <c r="B20" s="2149"/>
      <c r="C20" s="2149"/>
      <c r="D20" s="798" t="s">
        <v>370</v>
      </c>
      <c r="E20" s="1372">
        <v>3</v>
      </c>
      <c r="F20" s="370">
        <v>58</v>
      </c>
      <c r="G20" s="371">
        <v>209</v>
      </c>
      <c r="H20" s="1692">
        <v>267</v>
      </c>
    </row>
    <row r="21" spans="2:8" ht="12.75" customHeight="1" thickBot="1">
      <c r="B21" s="2149"/>
      <c r="C21" s="2149"/>
      <c r="D21" s="1083" t="s">
        <v>367</v>
      </c>
      <c r="E21" s="1351">
        <v>88</v>
      </c>
      <c r="F21" s="372">
        <v>1330</v>
      </c>
      <c r="G21" s="373">
        <v>2710</v>
      </c>
      <c r="H21" s="1693">
        <v>4040</v>
      </c>
    </row>
    <row r="22" spans="2:8" ht="12.75" customHeight="1" thickBot="1">
      <c r="B22" s="2149" t="s">
        <v>373</v>
      </c>
      <c r="C22" s="2149"/>
      <c r="D22" s="797" t="s">
        <v>369</v>
      </c>
      <c r="E22" s="1373">
        <v>556</v>
      </c>
      <c r="F22" s="368">
        <v>3618</v>
      </c>
      <c r="G22" s="369">
        <v>6065</v>
      </c>
      <c r="H22" s="1691">
        <v>9683</v>
      </c>
    </row>
    <row r="23" spans="2:8" ht="12.75" customHeight="1" thickBot="1">
      <c r="B23" s="2149"/>
      <c r="C23" s="2149"/>
      <c r="D23" s="798" t="s">
        <v>370</v>
      </c>
      <c r="E23" s="1372">
        <v>9</v>
      </c>
      <c r="F23" s="370">
        <v>108</v>
      </c>
      <c r="G23" s="371">
        <v>248</v>
      </c>
      <c r="H23" s="1692">
        <v>356</v>
      </c>
    </row>
    <row r="24" spans="2:8" ht="12.75" customHeight="1" thickBot="1">
      <c r="B24" s="2149"/>
      <c r="C24" s="2149"/>
      <c r="D24" s="1083" t="s">
        <v>367</v>
      </c>
      <c r="E24" s="1351">
        <v>565</v>
      </c>
      <c r="F24" s="372">
        <v>3726</v>
      </c>
      <c r="G24" s="373">
        <v>6313</v>
      </c>
      <c r="H24" s="1693">
        <v>10039</v>
      </c>
    </row>
    <row r="25" spans="2:8" ht="12.75" customHeight="1" thickBot="1">
      <c r="B25" s="2151" t="s">
        <v>652</v>
      </c>
      <c r="C25" s="2151"/>
      <c r="D25" s="797" t="s">
        <v>369</v>
      </c>
      <c r="E25" s="1373">
        <v>871</v>
      </c>
      <c r="F25" s="368">
        <v>3098</v>
      </c>
      <c r="G25" s="369">
        <v>8067</v>
      </c>
      <c r="H25" s="1691">
        <v>11165</v>
      </c>
    </row>
    <row r="26" spans="2:8" ht="12.75" customHeight="1" thickBot="1">
      <c r="B26" s="2151"/>
      <c r="C26" s="2151"/>
      <c r="D26" s="798" t="s">
        <v>370</v>
      </c>
      <c r="E26" s="1372">
        <v>208</v>
      </c>
      <c r="F26" s="370">
        <v>1128</v>
      </c>
      <c r="G26" s="371">
        <v>3412</v>
      </c>
      <c r="H26" s="1692">
        <v>4540</v>
      </c>
    </row>
    <row r="27" spans="2:8" ht="12.75" customHeight="1" thickBot="1">
      <c r="B27" s="2151"/>
      <c r="C27" s="2151"/>
      <c r="D27" s="1083" t="s">
        <v>367</v>
      </c>
      <c r="E27" s="1351">
        <v>1079</v>
      </c>
      <c r="F27" s="372">
        <v>4226</v>
      </c>
      <c r="G27" s="373">
        <v>11479</v>
      </c>
      <c r="H27" s="1693">
        <v>15705</v>
      </c>
    </row>
    <row r="28" spans="2:8" ht="12.75" customHeight="1" thickBot="1">
      <c r="B28" s="2151" t="s">
        <v>653</v>
      </c>
      <c r="C28" s="2151"/>
      <c r="D28" s="797" t="s">
        <v>369</v>
      </c>
      <c r="E28" s="1373">
        <v>103</v>
      </c>
      <c r="F28" s="368">
        <v>308</v>
      </c>
      <c r="G28" s="369">
        <v>1115</v>
      </c>
      <c r="H28" s="1691">
        <v>1423</v>
      </c>
    </row>
    <row r="29" spans="2:8" ht="12.75" customHeight="1" thickBot="1">
      <c r="B29" s="2151"/>
      <c r="C29" s="2151"/>
      <c r="D29" s="798" t="s">
        <v>370</v>
      </c>
      <c r="E29" s="1372">
        <v>14</v>
      </c>
      <c r="F29" s="370">
        <v>96</v>
      </c>
      <c r="G29" s="371">
        <v>295</v>
      </c>
      <c r="H29" s="1692">
        <v>391</v>
      </c>
    </row>
    <row r="30" spans="2:8" ht="12.75" customHeight="1" thickBot="1">
      <c r="B30" s="2151"/>
      <c r="C30" s="2151"/>
      <c r="D30" s="1083" t="s">
        <v>367</v>
      </c>
      <c r="E30" s="1351">
        <v>117</v>
      </c>
      <c r="F30" s="372">
        <v>404</v>
      </c>
      <c r="G30" s="373">
        <v>1410</v>
      </c>
      <c r="H30" s="1693">
        <v>1814</v>
      </c>
    </row>
    <row r="31" spans="2:8" ht="12.75" customHeight="1" thickBot="1">
      <c r="B31" s="2149" t="s">
        <v>374</v>
      </c>
      <c r="C31" s="2149"/>
      <c r="D31" s="797" t="s">
        <v>369</v>
      </c>
      <c r="E31" s="1373">
        <v>27</v>
      </c>
      <c r="F31" s="368">
        <v>82</v>
      </c>
      <c r="G31" s="369">
        <v>198</v>
      </c>
      <c r="H31" s="1691">
        <v>280</v>
      </c>
    </row>
    <row r="32" spans="2:8" ht="12.75" customHeight="1" thickBot="1">
      <c r="B32" s="2149"/>
      <c r="C32" s="2149"/>
      <c r="D32" s="798" t="s">
        <v>370</v>
      </c>
      <c r="E32" s="1372">
        <v>2</v>
      </c>
      <c r="F32" s="370">
        <v>9</v>
      </c>
      <c r="G32" s="371">
        <v>20</v>
      </c>
      <c r="H32" s="1692">
        <v>29</v>
      </c>
    </row>
    <row r="33" spans="2:8" ht="12.75" customHeight="1" thickBot="1">
      <c r="B33" s="2149"/>
      <c r="C33" s="2149"/>
      <c r="D33" s="1083" t="s">
        <v>367</v>
      </c>
      <c r="E33" s="1351">
        <v>29</v>
      </c>
      <c r="F33" s="372">
        <v>91</v>
      </c>
      <c r="G33" s="373">
        <v>218</v>
      </c>
      <c r="H33" s="1693">
        <v>309</v>
      </c>
    </row>
    <row r="34" spans="2:8" ht="12.75" customHeight="1" thickBot="1">
      <c r="B34" s="2149" t="s">
        <v>375</v>
      </c>
      <c r="C34" s="2149"/>
      <c r="D34" s="797" t="s">
        <v>369</v>
      </c>
      <c r="E34" s="1373">
        <v>11</v>
      </c>
      <c r="F34" s="368">
        <v>31</v>
      </c>
      <c r="G34" s="369">
        <v>55</v>
      </c>
      <c r="H34" s="1691">
        <v>86</v>
      </c>
    </row>
    <row r="35" spans="2:8" ht="12.75" customHeight="1" thickBot="1">
      <c r="B35" s="2149"/>
      <c r="C35" s="2149"/>
      <c r="D35" s="798" t="s">
        <v>370</v>
      </c>
      <c r="E35" s="1372">
        <v>3</v>
      </c>
      <c r="F35" s="370">
        <v>3</v>
      </c>
      <c r="G35" s="371">
        <v>1</v>
      </c>
      <c r="H35" s="1692">
        <v>4</v>
      </c>
    </row>
    <row r="36" spans="2:8" ht="12.75" customHeight="1" thickBot="1">
      <c r="B36" s="2149"/>
      <c r="C36" s="2149"/>
      <c r="D36" s="1083" t="s">
        <v>367</v>
      </c>
      <c r="E36" s="1351">
        <v>14</v>
      </c>
      <c r="F36" s="372">
        <v>34</v>
      </c>
      <c r="G36" s="373">
        <v>56</v>
      </c>
      <c r="H36" s="1693">
        <v>90</v>
      </c>
    </row>
    <row r="37" spans="2:8" ht="12.75" customHeight="1" thickBot="1">
      <c r="B37" s="2151" t="s">
        <v>376</v>
      </c>
      <c r="C37" s="2151"/>
      <c r="D37" s="797" t="s">
        <v>369</v>
      </c>
      <c r="E37" s="1373">
        <v>2</v>
      </c>
      <c r="F37" s="368">
        <v>6</v>
      </c>
      <c r="G37" s="369">
        <v>58</v>
      </c>
      <c r="H37" s="1691">
        <v>64</v>
      </c>
    </row>
    <row r="38" spans="2:8" ht="12.75" customHeight="1" thickBot="1">
      <c r="B38" s="2151"/>
      <c r="C38" s="2151"/>
      <c r="D38" s="798" t="s">
        <v>370</v>
      </c>
      <c r="E38" s="1372">
        <v>1</v>
      </c>
      <c r="F38" s="370">
        <v>5</v>
      </c>
      <c r="G38" s="371">
        <v>116</v>
      </c>
      <c r="H38" s="1692">
        <v>121</v>
      </c>
    </row>
    <row r="39" spans="2:8" ht="12.75" customHeight="1" thickBot="1">
      <c r="B39" s="2151"/>
      <c r="C39" s="2151"/>
      <c r="D39" s="1083" t="s">
        <v>367</v>
      </c>
      <c r="E39" s="1351">
        <v>3</v>
      </c>
      <c r="F39" s="372">
        <v>11</v>
      </c>
      <c r="G39" s="373">
        <v>174</v>
      </c>
      <c r="H39" s="1693">
        <v>185</v>
      </c>
    </row>
    <row r="40" spans="2:8" ht="12.75" customHeight="1" thickBot="1">
      <c r="B40" s="2151" t="s">
        <v>377</v>
      </c>
      <c r="C40" s="2151"/>
      <c r="D40" s="797" t="s">
        <v>369</v>
      </c>
      <c r="E40" s="1373">
        <v>0</v>
      </c>
      <c r="F40" s="368">
        <v>6</v>
      </c>
      <c r="G40" s="369">
        <v>11</v>
      </c>
      <c r="H40" s="1691">
        <v>17</v>
      </c>
    </row>
    <row r="41" spans="2:8" ht="12.75" customHeight="1" thickBot="1">
      <c r="B41" s="2151"/>
      <c r="C41" s="2151"/>
      <c r="D41" s="798" t="s">
        <v>370</v>
      </c>
      <c r="E41" s="1372">
        <v>0</v>
      </c>
      <c r="F41" s="370">
        <v>0</v>
      </c>
      <c r="G41" s="371">
        <v>27</v>
      </c>
      <c r="H41" s="1692">
        <v>27</v>
      </c>
    </row>
    <row r="42" spans="2:8" ht="12.75" customHeight="1" thickBot="1">
      <c r="B42" s="2151"/>
      <c r="C42" s="2151"/>
      <c r="D42" s="1083" t="s">
        <v>367</v>
      </c>
      <c r="E42" s="1351">
        <v>0</v>
      </c>
      <c r="F42" s="372">
        <v>6</v>
      </c>
      <c r="G42" s="373">
        <v>38</v>
      </c>
      <c r="H42" s="1693">
        <v>44</v>
      </c>
    </row>
    <row r="43" spans="2:8" ht="12.75" customHeight="1" thickBot="1">
      <c r="B43" s="2151" t="s">
        <v>378</v>
      </c>
      <c r="C43" s="2151"/>
      <c r="D43" s="797" t="s">
        <v>369</v>
      </c>
      <c r="E43" s="1373">
        <v>15</v>
      </c>
      <c r="F43" s="368">
        <v>29</v>
      </c>
      <c r="G43" s="369">
        <v>18</v>
      </c>
      <c r="H43" s="1691">
        <v>47</v>
      </c>
    </row>
    <row r="44" spans="2:8" ht="12.75" customHeight="1" thickBot="1">
      <c r="B44" s="2151"/>
      <c r="C44" s="2151"/>
      <c r="D44" s="798" t="s">
        <v>370</v>
      </c>
      <c r="E44" s="1372">
        <v>2</v>
      </c>
      <c r="F44" s="370">
        <v>1</v>
      </c>
      <c r="G44" s="371">
        <v>1</v>
      </c>
      <c r="H44" s="1692">
        <v>2</v>
      </c>
    </row>
    <row r="45" spans="2:8" ht="12.75" customHeight="1" thickBot="1">
      <c r="B45" s="2151"/>
      <c r="C45" s="2151"/>
      <c r="D45" s="1083" t="s">
        <v>367</v>
      </c>
      <c r="E45" s="1351">
        <v>17</v>
      </c>
      <c r="F45" s="372">
        <v>30</v>
      </c>
      <c r="G45" s="373">
        <v>19</v>
      </c>
      <c r="H45" s="1693">
        <v>49</v>
      </c>
    </row>
    <row r="46" spans="2:8" ht="12.75" customHeight="1" thickBot="1">
      <c r="B46" s="2151" t="s">
        <v>379</v>
      </c>
      <c r="C46" s="2151"/>
      <c r="D46" s="797" t="s">
        <v>369</v>
      </c>
      <c r="E46" s="1373">
        <v>14</v>
      </c>
      <c r="F46" s="368">
        <v>37</v>
      </c>
      <c r="G46" s="369">
        <v>76</v>
      </c>
      <c r="H46" s="1691">
        <v>113</v>
      </c>
    </row>
    <row r="47" spans="2:8" ht="12.75" customHeight="1" thickBot="1">
      <c r="B47" s="2151"/>
      <c r="C47" s="2151"/>
      <c r="D47" s="798" t="s">
        <v>370</v>
      </c>
      <c r="E47" s="1372">
        <v>1</v>
      </c>
      <c r="F47" s="370">
        <v>8</v>
      </c>
      <c r="G47" s="371">
        <v>26</v>
      </c>
      <c r="H47" s="1692">
        <v>34</v>
      </c>
    </row>
    <row r="48" spans="2:8" ht="12.75" customHeight="1" thickBot="1">
      <c r="B48" s="2151"/>
      <c r="C48" s="2151"/>
      <c r="D48" s="1083" t="s">
        <v>367</v>
      </c>
      <c r="E48" s="1351">
        <v>15</v>
      </c>
      <c r="F48" s="372">
        <v>45</v>
      </c>
      <c r="G48" s="373">
        <v>102</v>
      </c>
      <c r="H48" s="1693">
        <v>147</v>
      </c>
    </row>
    <row r="49" spans="2:8" ht="12.75" customHeight="1" thickBot="1">
      <c r="B49" s="2151" t="s">
        <v>58</v>
      </c>
      <c r="C49" s="2151"/>
      <c r="D49" s="797" t="s">
        <v>369</v>
      </c>
      <c r="E49" s="1373">
        <v>22</v>
      </c>
      <c r="F49" s="368">
        <v>121</v>
      </c>
      <c r="G49" s="369">
        <v>163</v>
      </c>
      <c r="H49" s="1691">
        <v>284</v>
      </c>
    </row>
    <row r="50" spans="2:8" ht="12.75" customHeight="1" thickBot="1">
      <c r="B50" s="2151"/>
      <c r="C50" s="2151"/>
      <c r="D50" s="798" t="s">
        <v>370</v>
      </c>
      <c r="E50" s="1372">
        <v>1</v>
      </c>
      <c r="F50" s="370">
        <v>27</v>
      </c>
      <c r="G50" s="371">
        <v>56</v>
      </c>
      <c r="H50" s="1692">
        <v>83</v>
      </c>
    </row>
    <row r="51" spans="2:8">
      <c r="B51" s="2152"/>
      <c r="C51" s="2152"/>
      <c r="D51" s="1084" t="s">
        <v>367</v>
      </c>
      <c r="E51" s="728">
        <v>23</v>
      </c>
      <c r="F51" s="375">
        <v>148</v>
      </c>
      <c r="G51" s="375">
        <v>219</v>
      </c>
      <c r="H51" s="1694">
        <v>367</v>
      </c>
    </row>
    <row r="52" spans="2:8">
      <c r="B52" s="2153" t="s">
        <v>90</v>
      </c>
      <c r="C52" s="2160"/>
      <c r="D52" s="1501" t="s">
        <v>790</v>
      </c>
      <c r="E52" s="1516">
        <f>E9</f>
        <v>279</v>
      </c>
      <c r="F52" s="1503">
        <f>F9</f>
        <v>1196</v>
      </c>
      <c r="G52" s="1504">
        <f>G9</f>
        <v>2993</v>
      </c>
      <c r="H52" s="1513">
        <f>H9</f>
        <v>4189</v>
      </c>
    </row>
    <row r="53" spans="2:8">
      <c r="B53" s="2155"/>
      <c r="C53" s="2161"/>
      <c r="D53" s="1505" t="s">
        <v>369</v>
      </c>
      <c r="E53" s="1514">
        <f>E10+E13+E19+E22+E25+E28++E31+E34+E37+E40+E43+E46+E49</f>
        <v>1931</v>
      </c>
      <c r="F53" s="1507">
        <f t="shared" ref="F53:H53" si="1">F10+F13+F19+F22+F25+F28++F31+F34+F37+F40+F43+F46+F49</f>
        <v>9962</v>
      </c>
      <c r="G53" s="1508">
        <f t="shared" si="1"/>
        <v>22029</v>
      </c>
      <c r="H53" s="1687">
        <f t="shared" si="1"/>
        <v>31991</v>
      </c>
    </row>
    <row r="54" spans="2:8">
      <c r="B54" s="2155"/>
      <c r="C54" s="2161"/>
      <c r="D54" s="1505" t="s">
        <v>370</v>
      </c>
      <c r="E54" s="1514">
        <f>E11+E14+E20+E23+E26+E29+E32+E35+E38+E41+E44+E47+E50</f>
        <v>247</v>
      </c>
      <c r="F54" s="1507">
        <f t="shared" ref="F54:H54" si="2">F11+F14+F20+F23+F26+F29+F32+F35+F38+F41+F44+F47+F50</f>
        <v>1456</v>
      </c>
      <c r="G54" s="1508">
        <f t="shared" si="2"/>
        <v>4481</v>
      </c>
      <c r="H54" s="1687">
        <f t="shared" si="2"/>
        <v>5937</v>
      </c>
    </row>
    <row r="55" spans="2:8">
      <c r="B55" s="2157"/>
      <c r="C55" s="2162"/>
      <c r="D55" s="1509" t="s">
        <v>367</v>
      </c>
      <c r="E55" s="1515">
        <f>SUM(E52:E54)</f>
        <v>2457</v>
      </c>
      <c r="F55" s="1510">
        <f>SUM(F52:F54)</f>
        <v>12614</v>
      </c>
      <c r="G55" s="1511">
        <f>SUM(G52:G54)</f>
        <v>29503</v>
      </c>
      <c r="H55" s="1688">
        <f>SUM(H52:H54)</f>
        <v>42117</v>
      </c>
    </row>
    <row r="56" spans="2:8" s="83" customFormat="1" ht="15" customHeight="1">
      <c r="B56" s="105" t="s">
        <v>92</v>
      </c>
      <c r="C56" s="175"/>
      <c r="D56" s="147"/>
      <c r="E56" s="1374"/>
      <c r="F56" s="1374"/>
      <c r="G56" s="1374"/>
      <c r="H56" s="1374"/>
    </row>
    <row r="57" spans="2:8">
      <c r="F57" s="731"/>
      <c r="G57" s="731"/>
    </row>
  </sheetData>
  <mergeCells count="18">
    <mergeCell ref="B28:C30"/>
    <mergeCell ref="B31:C33"/>
    <mergeCell ref="B52:C55"/>
    <mergeCell ref="B37:C39"/>
    <mergeCell ref="B40:C42"/>
    <mergeCell ref="B43:C45"/>
    <mergeCell ref="B46:C48"/>
    <mergeCell ref="B49:C51"/>
    <mergeCell ref="B34:C36"/>
    <mergeCell ref="B19:C21"/>
    <mergeCell ref="B22:C24"/>
    <mergeCell ref="B25:C27"/>
    <mergeCell ref="B5:C5"/>
    <mergeCell ref="B6:C6"/>
    <mergeCell ref="B7:C9"/>
    <mergeCell ref="B10:C12"/>
    <mergeCell ref="B13:C15"/>
    <mergeCell ref="B16:C18"/>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pageSetUpPr fitToPage="1"/>
  </sheetPr>
  <dimension ref="A1:I61"/>
  <sheetViews>
    <sheetView showGridLines="0" zoomScaleNormal="100" workbookViewId="0">
      <pane ySplit="5" topLeftCell="A43" activePane="bottomLeft" state="frozen"/>
      <selection activeCell="Q15" sqref="Q15"/>
      <selection pane="bottomLeft" activeCell="B3" sqref="B3"/>
    </sheetView>
  </sheetViews>
  <sheetFormatPr baseColWidth="10" defaultColWidth="10.7109375" defaultRowHeight="12.75"/>
  <cols>
    <col min="1" max="1" width="1.7109375" style="1" customWidth="1"/>
    <col min="2" max="2" width="11.42578125" style="123" customWidth="1"/>
    <col min="3" max="3" width="21.42578125" style="123" customWidth="1"/>
    <col min="4" max="4" width="11.7109375" customWidth="1"/>
    <col min="5" max="5" width="11.7109375" style="731" customWidth="1"/>
    <col min="6" max="7" width="11.7109375" style="231" customWidth="1"/>
    <col min="8" max="8" width="11.7109375" style="731" customWidth="1"/>
    <col min="9" max="9" width="10.7109375" style="1" customWidth="1"/>
  </cols>
  <sheetData>
    <row r="1" spans="2:8" ht="20.100000000000001" customHeight="1">
      <c r="B1" s="343" t="s">
        <v>364</v>
      </c>
      <c r="C1" s="343"/>
      <c r="D1" s="343"/>
      <c r="E1" s="723"/>
      <c r="F1" s="344"/>
      <c r="G1" s="344"/>
      <c r="H1" s="723"/>
    </row>
    <row r="2" spans="2:8" ht="20.100000000000001" customHeight="1">
      <c r="B2" s="343" t="s">
        <v>386</v>
      </c>
      <c r="C2" s="345"/>
      <c r="D2" s="196"/>
      <c r="E2" s="723"/>
      <c r="F2" s="344"/>
      <c r="G2" s="344"/>
      <c r="H2" s="723"/>
    </row>
    <row r="3" spans="2:8" ht="20.100000000000001" customHeight="1">
      <c r="B3" s="709" t="s">
        <v>996</v>
      </c>
      <c r="C3" s="346"/>
      <c r="D3" s="196"/>
      <c r="E3" s="723"/>
      <c r="F3" s="344"/>
      <c r="G3" s="344"/>
      <c r="H3" s="723"/>
    </row>
    <row r="4" spans="2:8" ht="20.100000000000001" customHeight="1" thickBot="1">
      <c r="B4" s="979" t="s">
        <v>44</v>
      </c>
      <c r="C4" s="347"/>
      <c r="D4" s="347"/>
      <c r="E4" s="723"/>
      <c r="F4" s="344"/>
      <c r="G4" s="344"/>
      <c r="H4" s="723"/>
    </row>
    <row r="5" spans="2:8" ht="50.1" customHeight="1" thickTop="1" thickBot="1">
      <c r="B5" s="2140"/>
      <c r="C5" s="2140"/>
      <c r="D5" s="338"/>
      <c r="E5" s="1371" t="s">
        <v>81</v>
      </c>
      <c r="F5" s="742" t="s">
        <v>82</v>
      </c>
      <c r="G5" s="744" t="s">
        <v>83</v>
      </c>
      <c r="H5" s="1689" t="s">
        <v>365</v>
      </c>
    </row>
    <row r="6" spans="2:8" ht="5.0999999999999996" customHeight="1" thickTop="1" thickBot="1">
      <c r="B6" s="2140"/>
      <c r="C6" s="2140"/>
      <c r="D6" s="367"/>
      <c r="E6" s="726"/>
      <c r="F6" s="339"/>
      <c r="G6" s="339"/>
      <c r="H6" s="727"/>
    </row>
    <row r="7" spans="2:8" ht="12.75" customHeight="1" thickBot="1">
      <c r="B7" s="2138" t="s">
        <v>790</v>
      </c>
      <c r="C7" s="2138"/>
      <c r="D7" s="797" t="s">
        <v>798</v>
      </c>
      <c r="E7" s="1298">
        <f>E9-E8</f>
        <v>157</v>
      </c>
      <c r="F7" s="380">
        <v>1112</v>
      </c>
      <c r="G7" s="219">
        <v>2498</v>
      </c>
      <c r="H7" s="1298">
        <v>3610</v>
      </c>
    </row>
    <row r="8" spans="2:8" ht="12.75" customHeight="1" thickBot="1">
      <c r="B8" s="2138"/>
      <c r="C8" s="2138"/>
      <c r="D8" s="798" t="s">
        <v>366</v>
      </c>
      <c r="E8" s="1372">
        <v>3</v>
      </c>
      <c r="F8" s="370">
        <v>10</v>
      </c>
      <c r="G8" s="371">
        <v>59</v>
      </c>
      <c r="H8" s="1692">
        <v>69</v>
      </c>
    </row>
    <row r="9" spans="2:8" ht="12.75" customHeight="1" thickBot="1">
      <c r="B9" s="2138"/>
      <c r="C9" s="2138"/>
      <c r="D9" s="1072" t="s">
        <v>367</v>
      </c>
      <c r="E9" s="1351">
        <v>160</v>
      </c>
      <c r="F9" s="372">
        <v>1286</v>
      </c>
      <c r="G9" s="373">
        <v>3025</v>
      </c>
      <c r="H9" s="1693">
        <v>4311</v>
      </c>
    </row>
    <row r="10" spans="2:8" ht="12.75" customHeight="1" thickBot="1">
      <c r="B10" s="2149" t="s">
        <v>383</v>
      </c>
      <c r="C10" s="2149"/>
      <c r="D10" s="797" t="s">
        <v>369</v>
      </c>
      <c r="E10" s="1373">
        <v>7</v>
      </c>
      <c r="F10" s="368">
        <v>82</v>
      </c>
      <c r="G10" s="369">
        <v>423</v>
      </c>
      <c r="H10" s="1691">
        <v>505</v>
      </c>
    </row>
    <row r="11" spans="2:8" ht="12.75" customHeight="1" thickBot="1">
      <c r="B11" s="2149"/>
      <c r="C11" s="2149"/>
      <c r="D11" s="798" t="s">
        <v>370</v>
      </c>
      <c r="E11" s="1372">
        <v>0</v>
      </c>
      <c r="F11" s="370">
        <v>10</v>
      </c>
      <c r="G11" s="371">
        <v>41</v>
      </c>
      <c r="H11" s="1692">
        <v>51</v>
      </c>
    </row>
    <row r="12" spans="2:8" ht="12.75" customHeight="1" thickBot="1">
      <c r="B12" s="2149"/>
      <c r="C12" s="2149"/>
      <c r="D12" s="1072" t="s">
        <v>367</v>
      </c>
      <c r="E12" s="1351">
        <v>7</v>
      </c>
      <c r="F12" s="372">
        <v>92</v>
      </c>
      <c r="G12" s="373">
        <v>464</v>
      </c>
      <c r="H12" s="1693">
        <v>556</v>
      </c>
    </row>
    <row r="13" spans="2:8" ht="12.75" customHeight="1" thickBot="1">
      <c r="B13" s="2178" t="s">
        <v>384</v>
      </c>
      <c r="C13" s="2178"/>
      <c r="D13" s="797" t="s">
        <v>369</v>
      </c>
      <c r="E13" s="1373">
        <v>30</v>
      </c>
      <c r="F13" s="368">
        <v>279</v>
      </c>
      <c r="G13" s="374">
        <v>1114</v>
      </c>
      <c r="H13" s="1691">
        <v>1393</v>
      </c>
    </row>
    <row r="14" spans="2:8" ht="12.75" customHeight="1" thickBot="1">
      <c r="B14" s="2178"/>
      <c r="C14" s="2178"/>
      <c r="D14" s="798" t="s">
        <v>370</v>
      </c>
      <c r="E14" s="1372">
        <v>0</v>
      </c>
      <c r="F14" s="370">
        <v>3</v>
      </c>
      <c r="G14" s="371">
        <v>15</v>
      </c>
      <c r="H14" s="1692">
        <v>18</v>
      </c>
    </row>
    <row r="15" spans="2:8" ht="12.75" customHeight="1" thickBot="1">
      <c r="B15" s="2178"/>
      <c r="C15" s="2178"/>
      <c r="D15" s="1084" t="s">
        <v>367</v>
      </c>
      <c r="E15" s="728">
        <v>30</v>
      </c>
      <c r="F15" s="375">
        <v>282</v>
      </c>
      <c r="G15" s="376">
        <v>1129</v>
      </c>
      <c r="H15" s="1694">
        <v>1411</v>
      </c>
    </row>
    <row r="16" spans="2:8" ht="12.75" customHeight="1" thickBot="1">
      <c r="B16" s="2149" t="s">
        <v>949</v>
      </c>
      <c r="C16" s="2149"/>
      <c r="D16" s="797" t="s">
        <v>369</v>
      </c>
      <c r="E16" s="1373">
        <v>8</v>
      </c>
      <c r="F16" s="368">
        <v>56</v>
      </c>
      <c r="G16" s="369">
        <v>206</v>
      </c>
      <c r="H16" s="1691">
        <v>262</v>
      </c>
    </row>
    <row r="17" spans="2:8" ht="12.75" customHeight="1" thickBot="1">
      <c r="B17" s="2149"/>
      <c r="C17" s="2149"/>
      <c r="D17" s="798" t="s">
        <v>370</v>
      </c>
      <c r="E17" s="1372">
        <v>0</v>
      </c>
      <c r="F17" s="370">
        <v>0</v>
      </c>
      <c r="G17" s="371">
        <v>4</v>
      </c>
      <c r="H17" s="1692">
        <v>4</v>
      </c>
    </row>
    <row r="18" spans="2:8" ht="12.75" customHeight="1" thickBot="1">
      <c r="B18" s="2149"/>
      <c r="C18" s="2149"/>
      <c r="D18" s="1072" t="s">
        <v>367</v>
      </c>
      <c r="E18" s="1351">
        <v>8</v>
      </c>
      <c r="F18" s="372">
        <v>56</v>
      </c>
      <c r="G18" s="373">
        <v>210</v>
      </c>
      <c r="H18" s="1693">
        <v>266</v>
      </c>
    </row>
    <row r="19" spans="2:8" ht="12.75" customHeight="1" thickBot="1">
      <c r="B19" s="2149" t="s">
        <v>372</v>
      </c>
      <c r="C19" s="2149"/>
      <c r="D19" s="797" t="s">
        <v>369</v>
      </c>
      <c r="E19" s="1373">
        <v>6</v>
      </c>
      <c r="F19" s="368">
        <v>161</v>
      </c>
      <c r="G19" s="369">
        <v>408</v>
      </c>
      <c r="H19" s="1691">
        <v>569</v>
      </c>
    </row>
    <row r="20" spans="2:8" ht="12.75" customHeight="1" thickBot="1">
      <c r="B20" s="2149"/>
      <c r="C20" s="2149"/>
      <c r="D20" s="798" t="s">
        <v>370</v>
      </c>
      <c r="E20" s="1372">
        <v>1</v>
      </c>
      <c r="F20" s="370">
        <v>63</v>
      </c>
      <c r="G20" s="371">
        <v>140</v>
      </c>
      <c r="H20" s="1692">
        <v>203</v>
      </c>
    </row>
    <row r="21" spans="2:8" ht="12.75" customHeight="1" thickBot="1">
      <c r="B21" s="2149"/>
      <c r="C21" s="2149"/>
      <c r="D21" s="1072" t="s">
        <v>367</v>
      </c>
      <c r="E21" s="1351">
        <v>7</v>
      </c>
      <c r="F21" s="372">
        <v>224</v>
      </c>
      <c r="G21" s="373">
        <v>548</v>
      </c>
      <c r="H21" s="1693">
        <v>772</v>
      </c>
    </row>
    <row r="22" spans="2:8" ht="12.75" customHeight="1" thickBot="1">
      <c r="B22" s="2149" t="s">
        <v>373</v>
      </c>
      <c r="C22" s="2149"/>
      <c r="D22" s="797" t="s">
        <v>369</v>
      </c>
      <c r="E22" s="1373">
        <v>19</v>
      </c>
      <c r="F22" s="368">
        <v>222</v>
      </c>
      <c r="G22" s="369">
        <v>463</v>
      </c>
      <c r="H22" s="1691">
        <v>685</v>
      </c>
    </row>
    <row r="23" spans="2:8" ht="12.75" customHeight="1" thickBot="1">
      <c r="B23" s="2149"/>
      <c r="C23" s="2149"/>
      <c r="D23" s="798" t="s">
        <v>370</v>
      </c>
      <c r="E23" s="1372">
        <v>27</v>
      </c>
      <c r="F23" s="370">
        <v>215</v>
      </c>
      <c r="G23" s="371">
        <v>434</v>
      </c>
      <c r="H23" s="1692">
        <v>649</v>
      </c>
    </row>
    <row r="24" spans="2:8" ht="12.75" customHeight="1" thickBot="1">
      <c r="B24" s="2149"/>
      <c r="C24" s="2149"/>
      <c r="D24" s="1072" t="s">
        <v>367</v>
      </c>
      <c r="E24" s="1351">
        <v>46</v>
      </c>
      <c r="F24" s="372">
        <v>437</v>
      </c>
      <c r="G24" s="373">
        <v>897</v>
      </c>
      <c r="H24" s="1693">
        <v>1334</v>
      </c>
    </row>
    <row r="25" spans="2:8" ht="12.75" customHeight="1" thickBot="1">
      <c r="B25" s="2151" t="s">
        <v>652</v>
      </c>
      <c r="C25" s="2151"/>
      <c r="D25" s="797" t="s">
        <v>369</v>
      </c>
      <c r="E25" s="1373">
        <v>278</v>
      </c>
      <c r="F25" s="368">
        <v>1659</v>
      </c>
      <c r="G25" s="369">
        <v>6401</v>
      </c>
      <c r="H25" s="1691">
        <v>8060</v>
      </c>
    </row>
    <row r="26" spans="2:8" ht="12.75" customHeight="1" thickBot="1">
      <c r="B26" s="2151"/>
      <c r="C26" s="2151"/>
      <c r="D26" s="798" t="s">
        <v>370</v>
      </c>
      <c r="E26" s="1372">
        <v>155</v>
      </c>
      <c r="F26" s="370">
        <v>1284</v>
      </c>
      <c r="G26" s="371">
        <v>3871</v>
      </c>
      <c r="H26" s="1692">
        <v>5155</v>
      </c>
    </row>
    <row r="27" spans="2:8" ht="12.75" customHeight="1" thickBot="1">
      <c r="B27" s="2151"/>
      <c r="C27" s="2151"/>
      <c r="D27" s="1072" t="s">
        <v>367</v>
      </c>
      <c r="E27" s="1351">
        <v>433</v>
      </c>
      <c r="F27" s="372">
        <v>2943</v>
      </c>
      <c r="G27" s="373">
        <v>10272</v>
      </c>
      <c r="H27" s="1693">
        <v>13215</v>
      </c>
    </row>
    <row r="28" spans="2:8" ht="12.75" customHeight="1" thickBot="1">
      <c r="B28" s="2151" t="s">
        <v>653</v>
      </c>
      <c r="C28" s="2151"/>
      <c r="D28" s="797" t="s">
        <v>369</v>
      </c>
      <c r="E28" s="1373">
        <v>2</v>
      </c>
      <c r="F28" s="368">
        <v>37</v>
      </c>
      <c r="G28" s="369">
        <v>190</v>
      </c>
      <c r="H28" s="1691">
        <v>227</v>
      </c>
    </row>
    <row r="29" spans="2:8" ht="12.75" customHeight="1" thickBot="1">
      <c r="B29" s="2151"/>
      <c r="C29" s="2151"/>
      <c r="D29" s="798" t="s">
        <v>370</v>
      </c>
      <c r="E29" s="1372">
        <v>6</v>
      </c>
      <c r="F29" s="370">
        <v>44</v>
      </c>
      <c r="G29" s="371">
        <v>134</v>
      </c>
      <c r="H29" s="1692">
        <v>178</v>
      </c>
    </row>
    <row r="30" spans="2:8" ht="12.75" customHeight="1" thickBot="1">
      <c r="B30" s="2151"/>
      <c r="C30" s="2151"/>
      <c r="D30" s="1072" t="s">
        <v>367</v>
      </c>
      <c r="E30" s="1351">
        <v>8</v>
      </c>
      <c r="F30" s="372">
        <v>81</v>
      </c>
      <c r="G30" s="373">
        <v>324</v>
      </c>
      <c r="H30" s="1693">
        <v>405</v>
      </c>
    </row>
    <row r="31" spans="2:8" ht="12.75" customHeight="1" thickBot="1">
      <c r="B31" s="2149" t="s">
        <v>374</v>
      </c>
      <c r="C31" s="2149"/>
      <c r="D31" s="797" t="s">
        <v>369</v>
      </c>
      <c r="E31" s="1373">
        <v>1</v>
      </c>
      <c r="F31" s="368">
        <v>2</v>
      </c>
      <c r="G31" s="369">
        <v>6</v>
      </c>
      <c r="H31" s="1691">
        <v>8</v>
      </c>
    </row>
    <row r="32" spans="2:8" ht="12.75" customHeight="1" thickBot="1">
      <c r="B32" s="2149"/>
      <c r="C32" s="2149"/>
      <c r="D32" s="798" t="s">
        <v>370</v>
      </c>
      <c r="E32" s="1372">
        <v>0</v>
      </c>
      <c r="F32" s="370">
        <v>4</v>
      </c>
      <c r="G32" s="371">
        <v>6</v>
      </c>
      <c r="H32" s="1692">
        <v>10</v>
      </c>
    </row>
    <row r="33" spans="2:8" ht="12.75" customHeight="1" thickBot="1">
      <c r="B33" s="2149"/>
      <c r="C33" s="2149"/>
      <c r="D33" s="1072" t="s">
        <v>367</v>
      </c>
      <c r="E33" s="1351">
        <v>1</v>
      </c>
      <c r="F33" s="372">
        <v>6</v>
      </c>
      <c r="G33" s="373">
        <v>12</v>
      </c>
      <c r="H33" s="1693">
        <v>18</v>
      </c>
    </row>
    <row r="34" spans="2:8" ht="12.75" customHeight="1" thickBot="1">
      <c r="B34" s="2149" t="s">
        <v>375</v>
      </c>
      <c r="C34" s="2149"/>
      <c r="D34" s="797" t="s">
        <v>369</v>
      </c>
      <c r="E34" s="1373">
        <v>1</v>
      </c>
      <c r="F34" s="368">
        <v>1</v>
      </c>
      <c r="G34" s="369">
        <v>4</v>
      </c>
      <c r="H34" s="1691">
        <v>5</v>
      </c>
    </row>
    <row r="35" spans="2:8" ht="12.75" customHeight="1" thickBot="1">
      <c r="B35" s="2149"/>
      <c r="C35" s="2149"/>
      <c r="D35" s="798" t="s">
        <v>370</v>
      </c>
      <c r="E35" s="1372">
        <v>0</v>
      </c>
      <c r="F35" s="370">
        <v>0</v>
      </c>
      <c r="G35" s="371">
        <v>0</v>
      </c>
      <c r="H35" s="1692">
        <v>0</v>
      </c>
    </row>
    <row r="36" spans="2:8" ht="12.75" customHeight="1" thickBot="1">
      <c r="B36" s="2149"/>
      <c r="C36" s="2149"/>
      <c r="D36" s="1072" t="s">
        <v>367</v>
      </c>
      <c r="E36" s="1351">
        <v>1</v>
      </c>
      <c r="F36" s="372">
        <v>1</v>
      </c>
      <c r="G36" s="373">
        <v>4</v>
      </c>
      <c r="H36" s="1693">
        <v>5</v>
      </c>
    </row>
    <row r="37" spans="2:8" ht="12.75" customHeight="1" thickBot="1">
      <c r="B37" s="2151" t="s">
        <v>376</v>
      </c>
      <c r="C37" s="2151"/>
      <c r="D37" s="797" t="s">
        <v>369</v>
      </c>
      <c r="E37" s="1373">
        <v>0</v>
      </c>
      <c r="F37" s="368">
        <v>1</v>
      </c>
      <c r="G37" s="369">
        <v>17</v>
      </c>
      <c r="H37" s="1691">
        <v>18</v>
      </c>
    </row>
    <row r="38" spans="2:8" ht="12.75" customHeight="1" thickBot="1">
      <c r="B38" s="2151"/>
      <c r="C38" s="2151"/>
      <c r="D38" s="798" t="s">
        <v>370</v>
      </c>
      <c r="E38" s="1372">
        <v>2</v>
      </c>
      <c r="F38" s="370">
        <v>3</v>
      </c>
      <c r="G38" s="371">
        <v>186</v>
      </c>
      <c r="H38" s="1692">
        <v>189</v>
      </c>
    </row>
    <row r="39" spans="2:8" ht="12.75" customHeight="1" thickBot="1">
      <c r="B39" s="2151"/>
      <c r="C39" s="2151"/>
      <c r="D39" s="1072" t="s">
        <v>367</v>
      </c>
      <c r="E39" s="1351">
        <v>2</v>
      </c>
      <c r="F39" s="372">
        <v>4</v>
      </c>
      <c r="G39" s="373">
        <v>203</v>
      </c>
      <c r="H39" s="1693">
        <v>207</v>
      </c>
    </row>
    <row r="40" spans="2:8" ht="12.75" customHeight="1" thickBot="1">
      <c r="B40" s="2151" t="s">
        <v>377</v>
      </c>
      <c r="C40" s="2151"/>
      <c r="D40" s="797" t="s">
        <v>369</v>
      </c>
      <c r="E40" s="1373">
        <v>0</v>
      </c>
      <c r="F40" s="368">
        <v>1</v>
      </c>
      <c r="G40" s="369">
        <v>3</v>
      </c>
      <c r="H40" s="1691">
        <v>4</v>
      </c>
    </row>
    <row r="41" spans="2:8" ht="12.75" customHeight="1" thickBot="1">
      <c r="B41" s="2151"/>
      <c r="C41" s="2151"/>
      <c r="D41" s="798" t="s">
        <v>370</v>
      </c>
      <c r="E41" s="1372">
        <v>0</v>
      </c>
      <c r="F41" s="370">
        <v>3</v>
      </c>
      <c r="G41" s="371">
        <v>31</v>
      </c>
      <c r="H41" s="1692">
        <v>34</v>
      </c>
    </row>
    <row r="42" spans="2:8" ht="12.75" customHeight="1" thickBot="1">
      <c r="B42" s="2151"/>
      <c r="C42" s="2151"/>
      <c r="D42" s="1072" t="s">
        <v>367</v>
      </c>
      <c r="E42" s="1351">
        <v>0</v>
      </c>
      <c r="F42" s="372">
        <v>4</v>
      </c>
      <c r="G42" s="373">
        <v>34</v>
      </c>
      <c r="H42" s="1693">
        <v>38</v>
      </c>
    </row>
    <row r="43" spans="2:8" ht="12.75" customHeight="1" thickBot="1">
      <c r="B43" s="2151" t="s">
        <v>378</v>
      </c>
      <c r="C43" s="2151"/>
      <c r="D43" s="797" t="s">
        <v>369</v>
      </c>
      <c r="E43" s="1373">
        <v>1</v>
      </c>
      <c r="F43" s="368">
        <v>2</v>
      </c>
      <c r="G43" s="369">
        <v>0</v>
      </c>
      <c r="H43" s="1691">
        <v>2</v>
      </c>
    </row>
    <row r="44" spans="2:8" ht="12.75" customHeight="1" thickBot="1">
      <c r="B44" s="2151"/>
      <c r="C44" s="2151"/>
      <c r="D44" s="798" t="s">
        <v>370</v>
      </c>
      <c r="E44" s="1372">
        <v>0</v>
      </c>
      <c r="F44" s="370">
        <v>5</v>
      </c>
      <c r="G44" s="371">
        <v>2</v>
      </c>
      <c r="H44" s="1692">
        <v>7</v>
      </c>
    </row>
    <row r="45" spans="2:8" ht="12.75" customHeight="1" thickBot="1">
      <c r="B45" s="2151"/>
      <c r="C45" s="2151"/>
      <c r="D45" s="1072" t="s">
        <v>367</v>
      </c>
      <c r="E45" s="1351">
        <v>1</v>
      </c>
      <c r="F45" s="372">
        <v>7</v>
      </c>
      <c r="G45" s="373">
        <v>2</v>
      </c>
      <c r="H45" s="1693">
        <v>9</v>
      </c>
    </row>
    <row r="46" spans="2:8" ht="12.75" customHeight="1" thickBot="1">
      <c r="B46" s="2151" t="s">
        <v>379</v>
      </c>
      <c r="C46" s="2151"/>
      <c r="D46" s="797" t="s">
        <v>369</v>
      </c>
      <c r="E46" s="1373">
        <v>7</v>
      </c>
      <c r="F46" s="368">
        <v>21</v>
      </c>
      <c r="G46" s="369">
        <v>82</v>
      </c>
      <c r="H46" s="1691">
        <v>103</v>
      </c>
    </row>
    <row r="47" spans="2:8" ht="12.75" customHeight="1" thickBot="1">
      <c r="B47" s="2151"/>
      <c r="C47" s="2151"/>
      <c r="D47" s="798" t="s">
        <v>370</v>
      </c>
      <c r="E47" s="1372">
        <v>1</v>
      </c>
      <c r="F47" s="370">
        <v>13</v>
      </c>
      <c r="G47" s="371">
        <v>32</v>
      </c>
      <c r="H47" s="1692">
        <v>45</v>
      </c>
    </row>
    <row r="48" spans="2:8" ht="12.75" customHeight="1" thickBot="1">
      <c r="B48" s="2151"/>
      <c r="C48" s="2151"/>
      <c r="D48" s="1072" t="s">
        <v>367</v>
      </c>
      <c r="E48" s="1351">
        <v>8</v>
      </c>
      <c r="F48" s="372">
        <v>34</v>
      </c>
      <c r="G48" s="373">
        <v>114</v>
      </c>
      <c r="H48" s="1693">
        <v>148</v>
      </c>
    </row>
    <row r="49" spans="2:8" ht="12.75" customHeight="1" thickBot="1">
      <c r="B49" s="2151" t="s">
        <v>58</v>
      </c>
      <c r="C49" s="2151"/>
      <c r="D49" s="797" t="s">
        <v>369</v>
      </c>
      <c r="E49" s="1373">
        <v>2</v>
      </c>
      <c r="F49" s="368">
        <v>14</v>
      </c>
      <c r="G49" s="369">
        <v>43</v>
      </c>
      <c r="H49" s="1691">
        <v>57</v>
      </c>
    </row>
    <row r="50" spans="2:8" ht="12.75" customHeight="1" thickBot="1">
      <c r="B50" s="2151"/>
      <c r="C50" s="2151"/>
      <c r="D50" s="798" t="s">
        <v>370</v>
      </c>
      <c r="E50" s="1372">
        <v>4</v>
      </c>
      <c r="F50" s="370">
        <v>22</v>
      </c>
      <c r="G50" s="371">
        <v>49</v>
      </c>
      <c r="H50" s="1692">
        <v>71</v>
      </c>
    </row>
    <row r="51" spans="2:8">
      <c r="B51" s="2152"/>
      <c r="C51" s="2152"/>
      <c r="D51" s="1730" t="s">
        <v>367</v>
      </c>
      <c r="E51" s="728">
        <v>6</v>
      </c>
      <c r="F51" s="375">
        <v>36</v>
      </c>
      <c r="G51" s="375">
        <v>92</v>
      </c>
      <c r="H51" s="1694">
        <v>128</v>
      </c>
    </row>
    <row r="52" spans="2:8">
      <c r="B52" s="2153" t="s">
        <v>90</v>
      </c>
      <c r="C52" s="2160"/>
      <c r="D52" s="1501" t="s">
        <v>790</v>
      </c>
      <c r="E52" s="1516">
        <f>E9</f>
        <v>160</v>
      </c>
      <c r="F52" s="1503">
        <f>F9</f>
        <v>1286</v>
      </c>
      <c r="G52" s="1504">
        <f>G9</f>
        <v>3025</v>
      </c>
      <c r="H52" s="1513">
        <f>H9</f>
        <v>4311</v>
      </c>
    </row>
    <row r="53" spans="2:8">
      <c r="B53" s="2155"/>
      <c r="C53" s="2161"/>
      <c r="D53" s="1505" t="s">
        <v>369</v>
      </c>
      <c r="E53" s="1514">
        <f>E10+E19+E22+E25+E28++E31+E34+E37+E40+E43+E46+E49+E13</f>
        <v>354</v>
      </c>
      <c r="F53" s="1507">
        <f t="shared" ref="F53:H53" si="0">F10+F19+F22+F25+F28++F31+F34+F37+F40+F43+F46+F49+F13</f>
        <v>2482</v>
      </c>
      <c r="G53" s="1508">
        <f t="shared" si="0"/>
        <v>9154</v>
      </c>
      <c r="H53" s="1687">
        <f t="shared" si="0"/>
        <v>11636</v>
      </c>
    </row>
    <row r="54" spans="2:8">
      <c r="B54" s="2155"/>
      <c r="C54" s="2161"/>
      <c r="D54" s="1505" t="s">
        <v>370</v>
      </c>
      <c r="E54" s="1514">
        <f>E11+E14+E20+E23+E26+E29+E32+E35+E38+E41+E44+E47+E50</f>
        <v>196</v>
      </c>
      <c r="F54" s="1514">
        <f t="shared" ref="F54:G54" si="1">F11+F14+F20+F23+F26+F29+F32+F35+F38+F41+F44+F47+F50</f>
        <v>1669</v>
      </c>
      <c r="G54" s="1514">
        <f t="shared" si="1"/>
        <v>4941</v>
      </c>
      <c r="H54" s="1514">
        <f>H11+H14+H20+H23+H26+H29+H32+H35+H38+H41+H44+H47+H50</f>
        <v>6610</v>
      </c>
    </row>
    <row r="55" spans="2:8">
      <c r="B55" s="2157"/>
      <c r="C55" s="2162"/>
      <c r="D55" s="1509" t="s">
        <v>367</v>
      </c>
      <c r="E55" s="1515">
        <f>SUM(E52:E54)</f>
        <v>710</v>
      </c>
      <c r="F55" s="1510">
        <f>SUM(F52:F54)</f>
        <v>5437</v>
      </c>
      <c r="G55" s="1511">
        <f>SUM(G52:G54)</f>
        <v>17120</v>
      </c>
      <c r="H55" s="1688">
        <f>SUM(H52:H54)</f>
        <v>22557</v>
      </c>
    </row>
    <row r="56" spans="2:8" s="83" customFormat="1" ht="15" customHeight="1">
      <c r="B56" s="105" t="s">
        <v>92</v>
      </c>
      <c r="C56" s="175"/>
      <c r="D56" s="147"/>
      <c r="E56" s="1374"/>
      <c r="F56" s="381"/>
      <c r="G56" s="381"/>
      <c r="H56" s="1374"/>
    </row>
    <row r="58" spans="2:8">
      <c r="F58" s="731"/>
      <c r="G58" s="731"/>
    </row>
    <row r="59" spans="2:8">
      <c r="F59" s="731"/>
      <c r="G59" s="731"/>
    </row>
    <row r="60" spans="2:8">
      <c r="F60" s="731"/>
      <c r="G60" s="731"/>
    </row>
    <row r="61" spans="2:8">
      <c r="F61" s="731"/>
      <c r="G61" s="731"/>
    </row>
  </sheetData>
  <mergeCells count="18">
    <mergeCell ref="B28:C30"/>
    <mergeCell ref="B31:C33"/>
    <mergeCell ref="B52:C55"/>
    <mergeCell ref="B37:C39"/>
    <mergeCell ref="B40:C42"/>
    <mergeCell ref="B43:C45"/>
    <mergeCell ref="B46:C48"/>
    <mergeCell ref="B49:C51"/>
    <mergeCell ref="B34:C36"/>
    <mergeCell ref="B19:C21"/>
    <mergeCell ref="B22:C24"/>
    <mergeCell ref="B25:C27"/>
    <mergeCell ref="B5:C5"/>
    <mergeCell ref="B6:C6"/>
    <mergeCell ref="B7:C9"/>
    <mergeCell ref="B10:C12"/>
    <mergeCell ref="B13:C15"/>
    <mergeCell ref="B16:C18"/>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G63"/>
  <sheetViews>
    <sheetView showGridLines="0" zoomScale="85" zoomScaleNormal="85" workbookViewId="0">
      <selection activeCell="F13" sqref="F13"/>
    </sheetView>
  </sheetViews>
  <sheetFormatPr baseColWidth="10" defaultColWidth="9.140625" defaultRowHeight="12.75"/>
  <cols>
    <col min="1" max="1" width="1.7109375" style="4" customWidth="1"/>
    <col min="2" max="2" width="40.7109375" style="5" customWidth="1"/>
    <col min="3" max="3" width="19" style="6" customWidth="1"/>
    <col min="4" max="4" width="17.5703125" style="7" customWidth="1"/>
    <col min="5" max="6" width="18.28515625" style="9" customWidth="1"/>
    <col min="7" max="7" width="17.28515625" style="63" customWidth="1"/>
  </cols>
  <sheetData>
    <row r="1" spans="1:7" s="876" customFormat="1" ht="20.100000000000001" customHeight="1">
      <c r="B1" s="2087" t="s">
        <v>43</v>
      </c>
      <c r="C1" s="877"/>
      <c r="D1" s="877"/>
      <c r="E1" s="877"/>
      <c r="F1" s="877"/>
      <c r="G1" s="877"/>
    </row>
    <row r="2" spans="1:7" s="11" customFormat="1" ht="20.100000000000001" customHeight="1">
      <c r="B2" s="12"/>
      <c r="C2" s="13"/>
      <c r="D2" s="14"/>
      <c r="E2" s="15"/>
      <c r="F2" s="15"/>
      <c r="G2" s="15"/>
    </row>
    <row r="3" spans="1:7" s="11" customFormat="1" ht="20.100000000000001" customHeight="1">
      <c r="B3" s="15" t="s">
        <v>1015</v>
      </c>
      <c r="C3" s="16"/>
      <c r="D3" s="17"/>
    </row>
    <row r="4" spans="1:7" s="18" customFormat="1" ht="20.100000000000001" customHeight="1">
      <c r="B4" s="19" t="s">
        <v>1016</v>
      </c>
      <c r="C4" s="20"/>
      <c r="D4" s="21"/>
      <c r="G4" s="22"/>
    </row>
    <row r="5" spans="1:7" s="23" customFormat="1" ht="63.75" customHeight="1">
      <c r="B5" s="24"/>
      <c r="C5" s="2104" t="s">
        <v>1017</v>
      </c>
      <c r="D5" s="2103" t="s">
        <v>1018</v>
      </c>
      <c r="E5" s="2103" t="s">
        <v>1019</v>
      </c>
      <c r="F5" s="2103" t="s">
        <v>959</v>
      </c>
      <c r="G5" s="2103" t="s">
        <v>1020</v>
      </c>
    </row>
    <row r="6" spans="1:7" s="10" customFormat="1" ht="15.95" customHeight="1" thickBot="1">
      <c r="A6" s="23"/>
      <c r="B6" s="24" t="s">
        <v>47</v>
      </c>
      <c r="C6" s="2100"/>
      <c r="D6" s="2101"/>
      <c r="E6" s="2101"/>
      <c r="F6" s="2101"/>
      <c r="G6" s="2101"/>
    </row>
    <row r="7" spans="1:7" s="65" customFormat="1" ht="19.5" customHeight="1" thickTop="1" thickBot="1">
      <c r="A7" s="23"/>
      <c r="B7" s="610" t="s">
        <v>50</v>
      </c>
      <c r="C7" s="1653">
        <v>234836.46419661559</v>
      </c>
      <c r="D7" s="608">
        <v>1</v>
      </c>
      <c r="E7" s="1654">
        <v>-1.7604268922497952E-2</v>
      </c>
      <c r="F7" s="1654">
        <v>-0.19460908436163768</v>
      </c>
      <c r="G7" s="1654">
        <v>-0.20878740262827228</v>
      </c>
    </row>
    <row r="8" spans="1:7" s="26" customFormat="1" ht="12.75" customHeight="1" thickTop="1">
      <c r="B8" s="24"/>
      <c r="C8" s="27"/>
      <c r="D8" s="27"/>
      <c r="E8" s="27"/>
      <c r="F8" s="27"/>
      <c r="G8" s="66"/>
    </row>
    <row r="9" spans="1:7" s="29" customFormat="1" ht="15" customHeight="1">
      <c r="A9" s="26"/>
      <c r="B9" s="30" t="s">
        <v>55</v>
      </c>
      <c r="C9" s="67"/>
      <c r="D9" s="32"/>
      <c r="E9" s="34"/>
      <c r="F9" s="34"/>
      <c r="G9" s="68"/>
    </row>
    <row r="10" spans="1:7" ht="15" customHeight="1">
      <c r="A10" s="26"/>
      <c r="B10" s="35" t="s">
        <v>717</v>
      </c>
      <c r="C10" s="36">
        <v>17069.790716612861</v>
      </c>
      <c r="D10" s="37">
        <v>7.2687990661966656E-2</v>
      </c>
      <c r="E10" s="39">
        <v>-0.14735132409445215</v>
      </c>
      <c r="F10" s="2023">
        <v>-0.20720497165812818</v>
      </c>
      <c r="G10" s="2023">
        <v>-0.32402436881980168</v>
      </c>
    </row>
    <row r="11" spans="1:7" ht="15" customHeight="1">
      <c r="B11" s="41" t="s">
        <v>864</v>
      </c>
      <c r="C11" s="42">
        <v>41111.807235155851</v>
      </c>
      <c r="D11" s="43">
        <v>0.17506568826864641</v>
      </c>
      <c r="E11" s="45">
        <v>8.9764677048739513E-2</v>
      </c>
      <c r="F11" s="2024">
        <v>-5.1340268406916148E-2</v>
      </c>
      <c r="G11" s="2024">
        <v>3.3815866028680926E-2</v>
      </c>
    </row>
    <row r="12" spans="1:7" ht="15" customHeight="1">
      <c r="A12" s="26"/>
      <c r="B12" s="35" t="s">
        <v>380</v>
      </c>
      <c r="C12" s="36">
        <v>17507.686485145307</v>
      </c>
      <c r="D12" s="37">
        <v>7.4552674539023409E-2</v>
      </c>
      <c r="E12" s="39">
        <v>2.9619417999309769</v>
      </c>
      <c r="F12" s="2023" t="s">
        <v>52</v>
      </c>
      <c r="G12" s="2023" t="s">
        <v>52</v>
      </c>
    </row>
    <row r="13" spans="1:7" ht="15" customHeight="1">
      <c r="B13" s="41" t="s">
        <v>960</v>
      </c>
      <c r="C13" s="42">
        <v>54694.000416187009</v>
      </c>
      <c r="D13" s="43">
        <v>0.23290250346468658</v>
      </c>
      <c r="E13" s="45">
        <v>-0.11745848896027247</v>
      </c>
      <c r="F13" s="2024">
        <v>-0.33596302443959447</v>
      </c>
      <c r="G13" s="2024">
        <v>-0.41395980420266909</v>
      </c>
    </row>
    <row r="14" spans="1:7" ht="15" customHeight="1">
      <c r="A14" s="26"/>
      <c r="B14" s="35" t="s">
        <v>449</v>
      </c>
      <c r="C14" s="36">
        <v>97477.611251487295</v>
      </c>
      <c r="D14" s="37">
        <v>0.41508720370561653</v>
      </c>
      <c r="E14" s="39">
        <v>-9.2066590878271376E-2</v>
      </c>
      <c r="F14" s="2023">
        <v>-0.17286762994042282</v>
      </c>
      <c r="G14" s="2023">
        <v>-0.24901888745687287</v>
      </c>
    </row>
    <row r="15" spans="1:7" ht="15" customHeight="1">
      <c r="B15" s="41" t="s">
        <v>58</v>
      </c>
      <c r="C15" s="42">
        <v>6975.5680920274235</v>
      </c>
      <c r="D15" s="43">
        <v>2.9703939360061077E-2</v>
      </c>
      <c r="E15" s="45">
        <v>-7.5498608943180973E-2</v>
      </c>
      <c r="F15" s="2024">
        <v>-0.12854814898063877</v>
      </c>
      <c r="G15" s="2024">
        <v>-0.19434155149356072</v>
      </c>
    </row>
    <row r="16" spans="1:7" ht="15" customHeight="1">
      <c r="A16" s="26"/>
      <c r="B16" s="30" t="s">
        <v>912</v>
      </c>
      <c r="C16" s="594"/>
      <c r="D16" s="48"/>
      <c r="E16" s="50"/>
      <c r="F16" s="2088"/>
      <c r="G16" s="2024"/>
    </row>
    <row r="17" spans="1:7" ht="15" customHeight="1">
      <c r="B17" s="35" t="s">
        <v>865</v>
      </c>
      <c r="C17" s="36">
        <v>14156.065414726612</v>
      </c>
      <c r="D17" s="37">
        <v>6.0280525271724929E-2</v>
      </c>
      <c r="E17" s="39">
        <v>-5.3844514473814088E-2</v>
      </c>
      <c r="F17" s="2023" t="s">
        <v>52</v>
      </c>
      <c r="G17" s="2023" t="s">
        <v>52</v>
      </c>
    </row>
    <row r="18" spans="1:7" ht="15" customHeight="1">
      <c r="B18" s="41" t="s">
        <v>866</v>
      </c>
      <c r="C18" s="42">
        <v>22915.376961549206</v>
      </c>
      <c r="D18" s="43">
        <v>9.7580148125392605E-2</v>
      </c>
      <c r="E18" s="45">
        <v>7.1624517902506027E-2</v>
      </c>
      <c r="F18" s="2024" t="s">
        <v>52</v>
      </c>
      <c r="G18" s="2024" t="s">
        <v>52</v>
      </c>
    </row>
    <row r="19" spans="1:7" ht="15" customHeight="1">
      <c r="A19" s="26"/>
      <c r="B19" s="35" t="s">
        <v>60</v>
      </c>
      <c r="C19" s="36">
        <v>53486.896044357643</v>
      </c>
      <c r="D19" s="37">
        <v>0.2277623120725239</v>
      </c>
      <c r="E19" s="39">
        <v>1.9872052560062716E-2</v>
      </c>
      <c r="F19" s="2023" t="s">
        <v>52</v>
      </c>
      <c r="G19" s="2023" t="s">
        <v>52</v>
      </c>
    </row>
    <row r="20" spans="1:7" ht="15" customHeight="1">
      <c r="B20" s="41" t="s">
        <v>61</v>
      </c>
      <c r="C20" s="42">
        <v>45658.051688014697</v>
      </c>
      <c r="D20" s="43">
        <v>0.19442488134971975</v>
      </c>
      <c r="E20" s="45">
        <v>-4.9637100210190591E-2</v>
      </c>
      <c r="F20" s="2024" t="s">
        <v>52</v>
      </c>
      <c r="G20" s="2089" t="s">
        <v>52</v>
      </c>
    </row>
    <row r="21" spans="1:7" ht="15" customHeight="1">
      <c r="A21" s="26"/>
      <c r="B21" s="35" t="s">
        <v>62</v>
      </c>
      <c r="C21" s="36">
        <v>31719.232963529113</v>
      </c>
      <c r="D21" s="37">
        <v>0.13506945385181898</v>
      </c>
      <c r="E21" s="39">
        <v>-1.7753042904279624E-2</v>
      </c>
      <c r="F21" s="2023" t="s">
        <v>52</v>
      </c>
      <c r="G21" s="2023" t="s">
        <v>52</v>
      </c>
    </row>
    <row r="22" spans="1:7" ht="15" customHeight="1">
      <c r="B22" s="41" t="s">
        <v>63</v>
      </c>
      <c r="C22" s="42">
        <v>27552.311015234005</v>
      </c>
      <c r="D22" s="43">
        <v>0.11732552314433579</v>
      </c>
      <c r="E22" s="45">
        <v>-7.125215170813512E-2</v>
      </c>
      <c r="F22" s="2024" t="s">
        <v>52</v>
      </c>
      <c r="G22" s="2024" t="s">
        <v>52</v>
      </c>
    </row>
    <row r="23" spans="1:7" ht="15" customHeight="1">
      <c r="A23" s="26"/>
      <c r="B23" s="35" t="s">
        <v>64</v>
      </c>
      <c r="C23" s="36">
        <v>19969.055663096653</v>
      </c>
      <c r="D23" s="37">
        <v>-1.1070782179248791E-2</v>
      </c>
      <c r="E23" s="39">
        <v>-1.1070782179248791E-2</v>
      </c>
      <c r="F23" s="2023" t="s">
        <v>52</v>
      </c>
      <c r="G23" s="2023" t="s">
        <v>52</v>
      </c>
    </row>
    <row r="24" spans="1:7" ht="15" customHeight="1">
      <c r="B24" s="41" t="s">
        <v>77</v>
      </c>
      <c r="C24" s="42">
        <v>11075.202030759538</v>
      </c>
      <c r="D24" s="43">
        <v>4.7161338715638657E-2</v>
      </c>
      <c r="E24" s="45">
        <v>-3.2264584409479824E-2</v>
      </c>
      <c r="F24" s="2024" t="s">
        <v>52</v>
      </c>
      <c r="G24" s="2024" t="s">
        <v>52</v>
      </c>
    </row>
    <row r="25" spans="1:7" ht="15" customHeight="1">
      <c r="A25" s="26"/>
      <c r="B25" s="35" t="s">
        <v>66</v>
      </c>
      <c r="C25" s="36">
        <v>8304.1646708961089</v>
      </c>
      <c r="D25" s="37">
        <v>3.5361478888319024E-2</v>
      </c>
      <c r="E25" s="39">
        <v>-3.6203505083129056E-2</v>
      </c>
      <c r="F25" s="2023" t="s">
        <v>52</v>
      </c>
      <c r="G25" s="2023" t="s">
        <v>52</v>
      </c>
    </row>
    <row r="26" spans="1:7" ht="15" customHeight="1">
      <c r="A26" s="26"/>
      <c r="B26" s="30" t="s">
        <v>69</v>
      </c>
      <c r="C26" s="594"/>
      <c r="D26" s="48"/>
      <c r="E26" s="50"/>
      <c r="F26" s="2088"/>
      <c r="G26" s="2024"/>
    </row>
    <row r="27" spans="1:7" ht="15" customHeight="1">
      <c r="B27" s="35" t="s">
        <v>70</v>
      </c>
      <c r="C27" s="36">
        <v>152073.97273413563</v>
      </c>
      <c r="D27" s="37">
        <v>0.64757393301072907</v>
      </c>
      <c r="E27" s="39">
        <v>-6.1698560148377903E-3</v>
      </c>
      <c r="F27" s="2023">
        <v>-0.18054252812764632</v>
      </c>
      <c r="G27" s="2023">
        <v>-0.18559846273938171</v>
      </c>
    </row>
    <row r="28" spans="1:7" s="29" customFormat="1" ht="15" customHeight="1">
      <c r="A28" s="26"/>
      <c r="B28" s="52" t="s">
        <v>71</v>
      </c>
      <c r="C28" s="42">
        <v>82762.491462479957</v>
      </c>
      <c r="D28" s="43">
        <v>0.35242606698927087</v>
      </c>
      <c r="E28" s="45">
        <v>-3.7942999585016728E-2</v>
      </c>
      <c r="F28" s="2024">
        <v>-0.21847159359673413</v>
      </c>
      <c r="G28" s="2024">
        <v>-0.24812512559657204</v>
      </c>
    </row>
    <row r="29" spans="1:7" ht="15" customHeight="1">
      <c r="A29" s="26"/>
      <c r="B29" s="30" t="s">
        <v>67</v>
      </c>
      <c r="C29" s="594"/>
      <c r="D29" s="48"/>
      <c r="E29" s="50"/>
      <c r="F29" s="2088"/>
      <c r="G29" s="2024"/>
    </row>
    <row r="30" spans="1:7" ht="15" customHeight="1">
      <c r="B30" s="35" t="s">
        <v>68</v>
      </c>
      <c r="C30" s="36">
        <v>21309.263730421651</v>
      </c>
      <c r="D30" s="37">
        <v>9.0740864300275711E-2</v>
      </c>
      <c r="E30" s="39">
        <v>-0.1239478856818437</v>
      </c>
      <c r="F30" s="2023" t="s">
        <v>52</v>
      </c>
      <c r="G30" s="2023" t="s">
        <v>52</v>
      </c>
    </row>
    <row r="31" spans="1:7" ht="15" customHeight="1">
      <c r="A31" s="26"/>
      <c r="B31" s="41" t="s">
        <v>672</v>
      </c>
      <c r="C31" s="42">
        <v>78248.682319186802</v>
      </c>
      <c r="D31" s="43">
        <v>0.33320499261849518</v>
      </c>
      <c r="E31" s="45">
        <v>1.0547324007141815E-2</v>
      </c>
      <c r="F31" s="2024" t="s">
        <v>52</v>
      </c>
      <c r="G31" s="2089" t="s">
        <v>52</v>
      </c>
    </row>
    <row r="32" spans="1:7" s="29" customFormat="1" ht="15" customHeight="1">
      <c r="A32" s="26"/>
      <c r="B32" s="51" t="s">
        <v>671</v>
      </c>
      <c r="C32" s="36">
        <v>135278.5181470078</v>
      </c>
      <c r="D32" s="37">
        <v>0.57605414308123193</v>
      </c>
      <c r="E32" s="39">
        <v>-1.4640514434741158E-2</v>
      </c>
      <c r="F32" s="2023" t="s">
        <v>52</v>
      </c>
      <c r="G32" s="2023" t="s">
        <v>52</v>
      </c>
    </row>
    <row r="33" spans="2:7">
      <c r="B33" s="829"/>
      <c r="D33" s="1180"/>
      <c r="G33" s="2071"/>
    </row>
    <row r="34" spans="2:7" ht="12.6" customHeight="1">
      <c r="B34" s="24"/>
      <c r="C34" s="2104" t="s">
        <v>1021</v>
      </c>
      <c r="D34" s="2103" t="s">
        <v>961</v>
      </c>
      <c r="E34" s="2103" t="s">
        <v>1022</v>
      </c>
      <c r="F34" s="2103" t="s">
        <v>1023</v>
      </c>
      <c r="G34" s="2103" t="s">
        <v>1024</v>
      </c>
    </row>
    <row r="35" spans="2:7" ht="53.45" customHeight="1" thickBot="1">
      <c r="B35" s="24" t="s">
        <v>47</v>
      </c>
      <c r="C35" s="2100"/>
      <c r="D35" s="2101"/>
      <c r="E35" s="2101"/>
      <c r="F35" s="2101"/>
      <c r="G35" s="2101"/>
    </row>
    <row r="36" spans="2:7" ht="22.5" customHeight="1" thickTop="1" thickBot="1">
      <c r="B36" s="610" t="s">
        <v>50</v>
      </c>
      <c r="C36" s="1653">
        <v>15936.016805334601</v>
      </c>
      <c r="D36" s="608">
        <v>1</v>
      </c>
      <c r="E36" s="608">
        <v>6.7860061084858841E-2</v>
      </c>
      <c r="F36" s="1654">
        <v>-1.9174098918599686E-2</v>
      </c>
      <c r="G36" s="1654">
        <v>-0.15344986492629342</v>
      </c>
    </row>
    <row r="37" spans="2:7" ht="13.5" thickTop="1">
      <c r="B37" s="24"/>
      <c r="C37" s="27"/>
      <c r="D37" s="27"/>
      <c r="E37" s="27"/>
      <c r="F37" s="27"/>
      <c r="G37" s="2090"/>
    </row>
    <row r="38" spans="2:7" ht="15">
      <c r="B38" s="30" t="s">
        <v>55</v>
      </c>
      <c r="C38" s="67"/>
      <c r="D38" s="32"/>
      <c r="E38" s="34"/>
      <c r="F38" s="34"/>
      <c r="G38" s="2091"/>
    </row>
    <row r="39" spans="2:7">
      <c r="B39" s="35" t="s">
        <v>717</v>
      </c>
      <c r="C39" s="36">
        <v>2006.2443630452599</v>
      </c>
      <c r="D39" s="37">
        <v>0.12589371532123805</v>
      </c>
      <c r="E39" s="1638">
        <v>0.11753186646235325</v>
      </c>
      <c r="F39" s="2023">
        <v>-0.13320503509270623</v>
      </c>
      <c r="G39" s="2023">
        <v>-0.15476301292512259</v>
      </c>
    </row>
    <row r="40" spans="2:7">
      <c r="B40" s="41" t="s">
        <v>864</v>
      </c>
      <c r="C40" s="42">
        <v>2542.96126722605</v>
      </c>
      <c r="D40" s="43">
        <v>0.15957320441421666</v>
      </c>
      <c r="E40" s="2070">
        <v>6.1854767237074733E-2</v>
      </c>
      <c r="F40" s="2024">
        <v>9.8913758860439696E-2</v>
      </c>
      <c r="G40" s="2024">
        <v>8.6825142686663748E-2</v>
      </c>
    </row>
    <row r="41" spans="2:7">
      <c r="B41" s="35" t="s">
        <v>380</v>
      </c>
      <c r="C41" s="36">
        <v>671.09174231880797</v>
      </c>
      <c r="D41" s="37">
        <v>4.2111636208500933E-2</v>
      </c>
      <c r="E41" s="1638">
        <v>3.8331263407544287E-2</v>
      </c>
      <c r="F41" s="2023">
        <v>3.2491021865500356</v>
      </c>
      <c r="G41" s="2023" t="s">
        <v>52</v>
      </c>
    </row>
    <row r="42" spans="2:7">
      <c r="B42" s="41" t="s">
        <v>960</v>
      </c>
      <c r="C42" s="42">
        <v>5367.21628432751</v>
      </c>
      <c r="D42" s="43">
        <v>0.33679785544219731</v>
      </c>
      <c r="E42" s="2070">
        <v>9.8131719082282576E-2</v>
      </c>
      <c r="F42" s="2024">
        <v>-6.5239468166699635E-2</v>
      </c>
      <c r="G42" s="2024">
        <v>-0.26279699160321007</v>
      </c>
    </row>
    <row r="43" spans="2:7">
      <c r="B43" s="35" t="s">
        <v>449</v>
      </c>
      <c r="C43" s="36">
        <v>4790.9717459336998</v>
      </c>
      <c r="D43" s="37">
        <v>0.30063797023167776</v>
      </c>
      <c r="E43" s="1638">
        <v>4.9149457854206498E-2</v>
      </c>
      <c r="F43" s="2023">
        <v>-7.3763544463514366E-2</v>
      </c>
      <c r="G43" s="2023">
        <v>-0.1164603908758185</v>
      </c>
    </row>
    <row r="44" spans="2:7">
      <c r="B44" s="41" t="s">
        <v>58</v>
      </c>
      <c r="C44" s="42">
        <v>557.53140248332295</v>
      </c>
      <c r="D44" s="43">
        <v>3.4985618382172429E-2</v>
      </c>
      <c r="E44" s="2070">
        <v>7.9926307811480121E-2</v>
      </c>
      <c r="F44" s="2024">
        <v>1.9877241823164891E-2</v>
      </c>
      <c r="G44" s="2024">
        <v>-0.19862611999003568</v>
      </c>
    </row>
    <row r="45" spans="2:7" ht="15">
      <c r="B45" s="30" t="s">
        <v>912</v>
      </c>
      <c r="C45" s="594"/>
      <c r="D45" s="48"/>
      <c r="E45" s="2072"/>
      <c r="F45" s="2088"/>
      <c r="G45" s="2088"/>
    </row>
    <row r="46" spans="2:7">
      <c r="B46" s="35" t="s">
        <v>865</v>
      </c>
      <c r="C46" s="36">
        <v>742.11597546179917</v>
      </c>
      <c r="D46" s="37">
        <v>4.6568473447729734E-2</v>
      </c>
      <c r="E46" s="1638">
        <v>5.2423887126840547E-2</v>
      </c>
      <c r="F46" s="2023">
        <v>-5.8494154295652877E-2</v>
      </c>
      <c r="G46" s="2023" t="s">
        <v>52</v>
      </c>
    </row>
    <row r="47" spans="2:7">
      <c r="B47" s="41" t="s">
        <v>866</v>
      </c>
      <c r="C47" s="42">
        <v>1590.984805964496</v>
      </c>
      <c r="D47" s="43">
        <v>9.9835788666582728E-2</v>
      </c>
      <c r="E47" s="2070">
        <v>6.9428698844190284E-2</v>
      </c>
      <c r="F47" s="2024">
        <v>6.0258202168725794E-2</v>
      </c>
      <c r="G47" s="2024" t="s">
        <v>52</v>
      </c>
    </row>
    <row r="48" spans="2:7">
      <c r="B48" s="35" t="s">
        <v>60</v>
      </c>
      <c r="C48" s="36">
        <v>2787.4498322753102</v>
      </c>
      <c r="D48" s="37">
        <v>0.17491509116269305</v>
      </c>
      <c r="E48" s="1638">
        <v>5.2114630655770863E-2</v>
      </c>
      <c r="F48" s="2023">
        <v>-6.6063597117014981E-3</v>
      </c>
      <c r="G48" s="2023" t="s">
        <v>52</v>
      </c>
    </row>
    <row r="49" spans="2:7">
      <c r="B49" s="41" t="s">
        <v>61</v>
      </c>
      <c r="C49" s="42">
        <v>2457.5158822318981</v>
      </c>
      <c r="D49" s="43">
        <v>0.15421142637156618</v>
      </c>
      <c r="E49" s="2070">
        <v>5.3824370321894383E-2</v>
      </c>
      <c r="F49" s="2024">
        <v>-6.0188517267827944E-2</v>
      </c>
      <c r="G49" s="2024" t="s">
        <v>52</v>
      </c>
    </row>
    <row r="50" spans="2:7">
      <c r="B50" s="35" t="s">
        <v>62</v>
      </c>
      <c r="C50" s="36">
        <v>1930.2745218281548</v>
      </c>
      <c r="D50" s="37">
        <v>0.12112653653715984</v>
      </c>
      <c r="E50" s="1638">
        <v>6.0855018910690284E-2</v>
      </c>
      <c r="F50" s="2023">
        <v>-1.4573492626516568E-2</v>
      </c>
      <c r="G50" s="2023" t="s">
        <v>52</v>
      </c>
    </row>
    <row r="51" spans="2:7">
      <c r="B51" s="41" t="s">
        <v>63</v>
      </c>
      <c r="C51" s="42">
        <v>2003.810113929695</v>
      </c>
      <c r="D51" s="43">
        <v>0.12574096390629541</v>
      </c>
      <c r="E51" s="2070">
        <v>7.2727478752027883E-2</v>
      </c>
      <c r="F51" s="2024">
        <v>-7.3472775098269369E-2</v>
      </c>
      <c r="G51" s="2024" t="s">
        <v>52</v>
      </c>
    </row>
    <row r="52" spans="2:7">
      <c r="B52" s="35" t="s">
        <v>64</v>
      </c>
      <c r="C52" s="36">
        <v>1807.1952005618641</v>
      </c>
      <c r="D52" s="37">
        <v>0.11340319369874807</v>
      </c>
      <c r="E52" s="1638">
        <v>9.0499782816550967E-2</v>
      </c>
      <c r="F52" s="2023">
        <v>9.009404860402262E-3</v>
      </c>
      <c r="G52" s="2023" t="s">
        <v>52</v>
      </c>
    </row>
    <row r="53" spans="2:7">
      <c r="B53" s="41" t="s">
        <v>77</v>
      </c>
      <c r="C53" s="42">
        <v>1385.0621638053758</v>
      </c>
      <c r="D53" s="43">
        <v>8.6913949748203365E-2</v>
      </c>
      <c r="E53" s="2070">
        <v>0.12505976504614499</v>
      </c>
      <c r="F53" s="2024">
        <v>1.342038042445841E-2</v>
      </c>
      <c r="G53" s="2024" t="s">
        <v>52</v>
      </c>
    </row>
    <row r="54" spans="2:7">
      <c r="B54" s="35" t="s">
        <v>66</v>
      </c>
      <c r="C54" s="36">
        <v>1231.5005648239064</v>
      </c>
      <c r="D54" s="37">
        <v>7.7277815395605007E-2</v>
      </c>
      <c r="E54" s="1638">
        <v>0.14829915032152347</v>
      </c>
      <c r="F54" s="2023">
        <v>-2.1501756519093262E-2</v>
      </c>
      <c r="G54" s="2023" t="s">
        <v>52</v>
      </c>
    </row>
    <row r="55" spans="2:7" ht="15">
      <c r="B55" s="30" t="s">
        <v>69</v>
      </c>
      <c r="C55" s="594"/>
      <c r="D55" s="48"/>
      <c r="E55" s="2072"/>
      <c r="F55" s="2088"/>
      <c r="G55" s="2088"/>
    </row>
    <row r="56" spans="2:7">
      <c r="B56" s="35" t="s">
        <v>70</v>
      </c>
      <c r="C56" s="36">
        <v>11985.819438773931</v>
      </c>
      <c r="D56" s="37">
        <v>0.75212141058747273</v>
      </c>
      <c r="E56" s="1638">
        <v>7.8815718582746719E-2</v>
      </c>
      <c r="F56" s="2023">
        <v>-9.157429022501596E-3</v>
      </c>
      <c r="G56" s="2023">
        <v>-0.15111388861495764</v>
      </c>
    </row>
    <row r="57" spans="2:7">
      <c r="B57" s="52" t="s">
        <v>71</v>
      </c>
      <c r="C57" s="42">
        <v>3950.1973665606702</v>
      </c>
      <c r="D57" s="43">
        <v>0.24787858941252727</v>
      </c>
      <c r="E57" s="2070">
        <v>4.7729319124611855E-2</v>
      </c>
      <c r="F57" s="2024">
        <v>-4.8364383417987156E-2</v>
      </c>
      <c r="G57" s="2024">
        <v>-0.16018455831198997</v>
      </c>
    </row>
    <row r="58" spans="2:7" ht="15">
      <c r="B58" s="30" t="s">
        <v>67</v>
      </c>
      <c r="C58" s="594"/>
      <c r="D58" s="48"/>
      <c r="E58" s="2072"/>
      <c r="F58" s="2088"/>
      <c r="G58" s="2088"/>
    </row>
    <row r="59" spans="2:7">
      <c r="B59" s="35" t="s">
        <v>68</v>
      </c>
      <c r="C59" s="36">
        <v>1080.8056902112501</v>
      </c>
      <c r="D59" s="37">
        <v>6.7821570685684091E-2</v>
      </c>
      <c r="E59" s="1638">
        <v>5.0719992200775298E-2</v>
      </c>
      <c r="F59" s="2023">
        <v>-5.5103623510561812E-2</v>
      </c>
      <c r="G59" s="2023" t="s">
        <v>52</v>
      </c>
    </row>
    <row r="60" spans="2:7">
      <c r="B60" s="41" t="s">
        <v>672</v>
      </c>
      <c r="C60" s="42">
        <v>7621.9491309686</v>
      </c>
      <c r="D60" s="43">
        <v>0.47828445615200049</v>
      </c>
      <c r="E60" s="2070">
        <v>9.7406740983543391E-2</v>
      </c>
      <c r="F60" s="2024">
        <v>1.01346399817727E-2</v>
      </c>
      <c r="G60" s="2024" t="s">
        <v>52</v>
      </c>
    </row>
    <row r="61" spans="2:7">
      <c r="B61" s="51" t="s">
        <v>671</v>
      </c>
      <c r="C61" s="36">
        <v>7233.2619841548003</v>
      </c>
      <c r="D61" s="37">
        <v>0.45389397316231855</v>
      </c>
      <c r="E61" s="1638">
        <v>5.3469405809829916E-2</v>
      </c>
      <c r="F61" s="2023">
        <v>-4.2995929767089297E-2</v>
      </c>
      <c r="G61" s="2023" t="s">
        <v>52</v>
      </c>
    </row>
    <row r="62" spans="2:7">
      <c r="G62" s="2071"/>
    </row>
    <row r="63" spans="2:7">
      <c r="B63" s="2045"/>
    </row>
  </sheetData>
  <mergeCells count="10">
    <mergeCell ref="C34:C35"/>
    <mergeCell ref="D34:D35"/>
    <mergeCell ref="E34:E35"/>
    <mergeCell ref="F34:F35"/>
    <mergeCell ref="G34:G35"/>
    <mergeCell ref="C5:C6"/>
    <mergeCell ref="D5:D6"/>
    <mergeCell ref="F5:F6"/>
    <mergeCell ref="G5:G6"/>
    <mergeCell ref="E5:E6"/>
  </mergeCells>
  <printOptions horizontalCentered="1"/>
  <pageMargins left="0.47244094488188981" right="0.47244094488188981" top="0.59055118110236227" bottom="0.39370078740157483" header="0.51181102362204722" footer="0.31496062992125984"/>
  <pageSetup paperSize="9" scale="72" firstPageNumber="0" orientation="portrait" r:id="rId1"/>
  <headerFooter>
    <oddFooter>&amp;C&amp;F&amp;R&amp;A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pageSetUpPr fitToPage="1"/>
  </sheetPr>
  <dimension ref="B1:H17"/>
  <sheetViews>
    <sheetView showGridLines="0" zoomScaleNormal="100" workbookViewId="0">
      <pane ySplit="6" topLeftCell="A7" activePane="bottomLeft" state="frozen"/>
      <selection activeCell="Q15" sqref="Q15"/>
      <selection pane="bottomLeft" activeCell="B3" sqref="B3"/>
    </sheetView>
  </sheetViews>
  <sheetFormatPr baseColWidth="10" defaultColWidth="9.7109375" defaultRowHeight="12.75"/>
  <cols>
    <col min="1" max="1" width="1.5703125" customWidth="1"/>
    <col min="2" max="2" width="30.7109375" customWidth="1"/>
    <col min="3" max="6" width="12.7109375" style="231" customWidth="1"/>
    <col min="7" max="7" width="9.7109375" style="1" customWidth="1"/>
  </cols>
  <sheetData>
    <row r="1" spans="2:7" s="88" customFormat="1" ht="20.100000000000001" customHeight="1">
      <c r="B1" s="149" t="s">
        <v>387</v>
      </c>
      <c r="C1" s="179"/>
      <c r="D1" s="382"/>
      <c r="E1" s="382"/>
      <c r="F1" s="382"/>
      <c r="G1" s="83"/>
    </row>
    <row r="2" spans="2:7" s="88" customFormat="1" ht="20.100000000000001" customHeight="1">
      <c r="B2" s="383" t="s">
        <v>388</v>
      </c>
      <c r="C2" s="382"/>
      <c r="D2" s="382"/>
      <c r="E2" s="382"/>
      <c r="F2" s="382"/>
      <c r="G2" s="83"/>
    </row>
    <row r="3" spans="2:7" s="88" customFormat="1" ht="20.100000000000001" customHeight="1">
      <c r="B3" s="384" t="s">
        <v>996</v>
      </c>
      <c r="C3" s="233"/>
      <c r="D3" s="382"/>
      <c r="E3" s="382"/>
      <c r="F3" s="382"/>
      <c r="G3" s="83"/>
    </row>
    <row r="4" spans="2:7" s="88" customFormat="1" ht="20.100000000000001" customHeight="1">
      <c r="B4" s="2179" t="s">
        <v>44</v>
      </c>
      <c r="C4" s="2179"/>
      <c r="D4" s="2179"/>
      <c r="E4" s="2179"/>
      <c r="F4" s="2179"/>
      <c r="G4" s="2179"/>
    </row>
    <row r="5" spans="2:7" s="88" customFormat="1" ht="25.5" customHeight="1">
      <c r="B5" s="385" t="s">
        <v>389</v>
      </c>
      <c r="C5" s="2180" t="s">
        <v>390</v>
      </c>
      <c r="D5" s="2180"/>
      <c r="E5" s="2180"/>
      <c r="F5" s="2180"/>
      <c r="G5" s="83"/>
    </row>
    <row r="6" spans="2:7" s="88" customFormat="1" ht="50.1" customHeight="1">
      <c r="B6" s="385"/>
      <c r="C6" s="386" t="s">
        <v>81</v>
      </c>
      <c r="D6" s="387" t="s">
        <v>82</v>
      </c>
      <c r="E6" s="388" t="s">
        <v>83</v>
      </c>
      <c r="F6" s="1731" t="s">
        <v>84</v>
      </c>
      <c r="G6" s="83"/>
    </row>
    <row r="7" spans="2:7" s="88" customFormat="1" ht="5.0999999999999996" customHeight="1">
      <c r="G7" s="83"/>
    </row>
    <row r="8" spans="2:7" s="88" customFormat="1">
      <c r="B8" s="161" t="s">
        <v>865</v>
      </c>
      <c r="C8" s="165">
        <v>49</v>
      </c>
      <c r="D8" s="164">
        <v>679</v>
      </c>
      <c r="E8" s="166">
        <v>3067</v>
      </c>
      <c r="F8" s="167">
        <v>3746</v>
      </c>
      <c r="G8" s="83"/>
    </row>
    <row r="9" spans="2:7" s="88" customFormat="1">
      <c r="B9" s="168" t="s">
        <v>866</v>
      </c>
      <c r="C9" s="172">
        <v>116</v>
      </c>
      <c r="D9" s="171">
        <v>1464</v>
      </c>
      <c r="E9" s="173">
        <v>3099</v>
      </c>
      <c r="F9" s="174">
        <v>4563</v>
      </c>
      <c r="G9" s="83"/>
    </row>
    <row r="10" spans="2:7" s="88" customFormat="1">
      <c r="B10" s="161" t="s">
        <v>60</v>
      </c>
      <c r="C10" s="165">
        <v>497</v>
      </c>
      <c r="D10" s="164">
        <v>3474</v>
      </c>
      <c r="E10" s="166">
        <v>9685</v>
      </c>
      <c r="F10" s="167">
        <v>13159</v>
      </c>
      <c r="G10" s="83"/>
    </row>
    <row r="11" spans="2:7" s="88" customFormat="1">
      <c r="B11" s="168" t="s">
        <v>391</v>
      </c>
      <c r="C11" s="172">
        <v>830</v>
      </c>
      <c r="D11" s="171">
        <v>5127</v>
      </c>
      <c r="E11" s="173">
        <v>16699</v>
      </c>
      <c r="F11" s="174">
        <v>21826</v>
      </c>
      <c r="G11" s="83"/>
    </row>
    <row r="12" spans="2:7" s="88" customFormat="1">
      <c r="B12" s="161" t="s">
        <v>392</v>
      </c>
      <c r="C12" s="165">
        <v>788</v>
      </c>
      <c r="D12" s="164">
        <v>4414</v>
      </c>
      <c r="E12" s="166">
        <v>10007</v>
      </c>
      <c r="F12" s="167">
        <v>14421</v>
      </c>
      <c r="G12" s="83"/>
    </row>
    <row r="13" spans="2:7" s="88" customFormat="1">
      <c r="B13" s="168" t="s">
        <v>77</v>
      </c>
      <c r="C13" s="172">
        <v>370</v>
      </c>
      <c r="D13" s="171">
        <v>1481</v>
      </c>
      <c r="E13" s="173">
        <v>2286</v>
      </c>
      <c r="F13" s="174">
        <v>3767</v>
      </c>
      <c r="G13" s="83"/>
    </row>
    <row r="14" spans="2:7" s="88" customFormat="1">
      <c r="B14" s="161" t="s">
        <v>393</v>
      </c>
      <c r="C14" s="165">
        <v>517</v>
      </c>
      <c r="D14" s="164">
        <v>1412</v>
      </c>
      <c r="E14" s="166">
        <v>1779</v>
      </c>
      <c r="F14" s="167">
        <v>3191</v>
      </c>
      <c r="G14" s="83"/>
    </row>
    <row r="15" spans="2:7" s="88" customFormat="1">
      <c r="B15" s="1829" t="s">
        <v>394</v>
      </c>
      <c r="C15" s="630">
        <v>0</v>
      </c>
      <c r="D15" s="627">
        <v>0</v>
      </c>
      <c r="E15" s="628">
        <v>1</v>
      </c>
      <c r="F15" s="629">
        <v>1</v>
      </c>
      <c r="G15" s="83"/>
    </row>
    <row r="16" spans="2:7" s="88" customFormat="1">
      <c r="B16" s="745" t="s">
        <v>90</v>
      </c>
      <c r="C16" s="1514">
        <f>SUM(C8:C15)</f>
        <v>3167</v>
      </c>
      <c r="D16" s="1507">
        <f t="shared" ref="D16:F16" si="0">SUM(D8:D15)</f>
        <v>18051</v>
      </c>
      <c r="E16" s="1508">
        <f t="shared" si="0"/>
        <v>46623</v>
      </c>
      <c r="F16" s="1687">
        <f t="shared" si="0"/>
        <v>64674</v>
      </c>
      <c r="G16" s="83"/>
    </row>
    <row r="17" spans="2:8" s="83" customFormat="1" ht="20.100000000000001" customHeight="1">
      <c r="B17" s="105" t="s">
        <v>92</v>
      </c>
      <c r="C17" s="147"/>
      <c r="D17" s="147"/>
      <c r="E17" s="389"/>
      <c r="F17" s="147"/>
      <c r="G17" s="147"/>
      <c r="H17" s="147"/>
    </row>
  </sheetData>
  <mergeCells count="2">
    <mergeCell ref="B4:G4"/>
    <mergeCell ref="C5:F5"/>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dimension ref="B1:J62"/>
  <sheetViews>
    <sheetView showGridLines="0" showZeros="0" zoomScaleNormal="100" workbookViewId="0">
      <pane ySplit="7" topLeftCell="A34" activePane="bottomLeft" state="frozen"/>
      <selection pane="bottomLeft" activeCell="G42" sqref="G42:G45"/>
    </sheetView>
  </sheetViews>
  <sheetFormatPr baseColWidth="10" defaultColWidth="9.140625" defaultRowHeight="12.75"/>
  <cols>
    <col min="1" max="1" width="1.5703125" customWidth="1"/>
    <col min="2" max="2" width="15.7109375" style="123" customWidth="1"/>
    <col min="3" max="3" width="7.140625" style="231" customWidth="1"/>
    <col min="4" max="6" width="9.7109375" style="231" customWidth="1"/>
    <col min="7" max="7" width="7.140625" style="1977" customWidth="1"/>
    <col min="8" max="10" width="9.7109375" style="231" customWidth="1"/>
  </cols>
  <sheetData>
    <row r="1" spans="2:10" s="88" customFormat="1" ht="20.100000000000001" customHeight="1">
      <c r="B1" s="149" t="s">
        <v>387</v>
      </c>
      <c r="C1" s="179"/>
      <c r="D1" s="382"/>
      <c r="E1" s="382"/>
      <c r="F1" s="382"/>
      <c r="G1" s="1974"/>
      <c r="H1" s="382"/>
      <c r="I1" s="382"/>
      <c r="J1" s="382"/>
    </row>
    <row r="2" spans="2:10" s="88" customFormat="1" ht="20.100000000000001" customHeight="1">
      <c r="B2" s="733" t="s">
        <v>709</v>
      </c>
      <c r="C2" s="390"/>
      <c r="D2" s="382"/>
      <c r="E2" s="382"/>
      <c r="F2" s="382"/>
      <c r="G2" s="1974"/>
      <c r="H2" s="382"/>
      <c r="I2" s="382"/>
      <c r="J2" s="382"/>
    </row>
    <row r="3" spans="2:10" s="88" customFormat="1" ht="20.100000000000001" customHeight="1">
      <c r="B3" s="732" t="s">
        <v>996</v>
      </c>
      <c r="C3" s="233"/>
      <c r="D3" s="382"/>
      <c r="E3" s="382"/>
      <c r="F3" s="382"/>
      <c r="G3" s="1974"/>
      <c r="H3" s="382"/>
      <c r="I3" s="382"/>
      <c r="J3" s="382"/>
    </row>
    <row r="4" spans="2:10" s="88" customFormat="1" ht="20.100000000000001" customHeight="1">
      <c r="B4" s="391" t="s">
        <v>44</v>
      </c>
      <c r="C4" s="181"/>
      <c r="D4" s="181"/>
      <c r="E4" s="181"/>
      <c r="F4" s="382"/>
      <c r="G4" s="1974"/>
      <c r="H4" s="382"/>
      <c r="I4" s="382"/>
      <c r="J4" s="382"/>
    </row>
    <row r="5" spans="2:10" s="151" customFormat="1" ht="25.5" customHeight="1">
      <c r="B5" s="392"/>
      <c r="C5" s="2181" t="s">
        <v>390</v>
      </c>
      <c r="D5" s="2181"/>
      <c r="E5" s="2181"/>
      <c r="F5" s="2181"/>
      <c r="G5" s="2182" t="s">
        <v>710</v>
      </c>
      <c r="H5" s="2182"/>
      <c r="I5" s="2182"/>
      <c r="J5" s="2182"/>
    </row>
    <row r="6" spans="2:10" s="151" customFormat="1" ht="50.1" customHeight="1">
      <c r="B6" s="392"/>
      <c r="C6" s="393" t="s">
        <v>81</v>
      </c>
      <c r="D6" s="79" t="s">
        <v>82</v>
      </c>
      <c r="E6" s="80" t="s">
        <v>83</v>
      </c>
      <c r="F6" s="81" t="s">
        <v>84</v>
      </c>
      <c r="G6" s="1271" t="s">
        <v>81</v>
      </c>
      <c r="H6" s="79" t="s">
        <v>82</v>
      </c>
      <c r="I6" s="80" t="s">
        <v>83</v>
      </c>
      <c r="J6" s="81" t="s">
        <v>84</v>
      </c>
    </row>
    <row r="7" spans="2:10" s="151" customFormat="1" ht="5.0999999999999996" customHeight="1">
      <c r="C7" s="394"/>
      <c r="D7" s="395"/>
      <c r="E7" s="395"/>
      <c r="F7" s="395"/>
      <c r="G7" s="1975"/>
      <c r="H7" s="395"/>
      <c r="I7" s="395"/>
      <c r="J7" s="395"/>
    </row>
    <row r="8" spans="2:10" s="88" customFormat="1">
      <c r="B8" s="396" t="s">
        <v>395</v>
      </c>
      <c r="C8" s="165">
        <v>15</v>
      </c>
      <c r="D8" s="164">
        <v>145</v>
      </c>
      <c r="E8" s="166">
        <v>763</v>
      </c>
      <c r="F8" s="167">
        <v>908</v>
      </c>
      <c r="G8" s="1917">
        <v>5</v>
      </c>
      <c r="H8" s="164">
        <v>62</v>
      </c>
      <c r="I8" s="166">
        <v>254</v>
      </c>
      <c r="J8" s="167">
        <v>316</v>
      </c>
    </row>
    <row r="9" spans="2:10" s="88" customFormat="1">
      <c r="B9" s="397" t="s">
        <v>396</v>
      </c>
      <c r="C9" s="172">
        <v>16</v>
      </c>
      <c r="D9" s="171">
        <v>208</v>
      </c>
      <c r="E9" s="173">
        <v>1057</v>
      </c>
      <c r="F9" s="174">
        <v>1265</v>
      </c>
      <c r="G9" s="1918">
        <v>5</v>
      </c>
      <c r="H9" s="171">
        <v>90</v>
      </c>
      <c r="I9" s="173">
        <v>398</v>
      </c>
      <c r="J9" s="174">
        <v>488</v>
      </c>
    </row>
    <row r="10" spans="2:10" s="88" customFormat="1">
      <c r="B10" s="396" t="s">
        <v>397</v>
      </c>
      <c r="C10" s="165">
        <v>36</v>
      </c>
      <c r="D10" s="164">
        <v>534</v>
      </c>
      <c r="E10" s="166">
        <v>1764</v>
      </c>
      <c r="F10" s="167">
        <v>2298</v>
      </c>
      <c r="G10" s="1917">
        <v>3</v>
      </c>
      <c r="H10" s="164">
        <v>173</v>
      </c>
      <c r="I10" s="166">
        <v>618</v>
      </c>
      <c r="J10" s="167">
        <v>791</v>
      </c>
    </row>
    <row r="11" spans="2:10" s="88" customFormat="1">
      <c r="B11" s="397" t="s">
        <v>59</v>
      </c>
      <c r="C11" s="172">
        <v>98</v>
      </c>
      <c r="D11" s="171">
        <v>1256</v>
      </c>
      <c r="E11" s="173">
        <v>2582</v>
      </c>
      <c r="F11" s="174">
        <v>3838</v>
      </c>
      <c r="G11" s="1918">
        <v>5</v>
      </c>
      <c r="H11" s="171">
        <v>95</v>
      </c>
      <c r="I11" s="173">
        <v>365</v>
      </c>
      <c r="J11" s="174">
        <v>460</v>
      </c>
    </row>
    <row r="12" spans="2:10" s="88" customFormat="1">
      <c r="B12" s="396" t="s">
        <v>398</v>
      </c>
      <c r="C12" s="165">
        <v>133</v>
      </c>
      <c r="D12" s="164">
        <v>1124</v>
      </c>
      <c r="E12" s="166">
        <v>2694</v>
      </c>
      <c r="F12" s="167">
        <v>3818</v>
      </c>
      <c r="G12" s="1917">
        <v>8</v>
      </c>
      <c r="H12" s="164">
        <v>58</v>
      </c>
      <c r="I12" s="166">
        <v>203</v>
      </c>
      <c r="J12" s="167">
        <v>261</v>
      </c>
    </row>
    <row r="13" spans="2:10" s="88" customFormat="1">
      <c r="B13" s="397" t="s">
        <v>399</v>
      </c>
      <c r="C13" s="172">
        <v>364</v>
      </c>
      <c r="D13" s="171">
        <v>2350</v>
      </c>
      <c r="E13" s="173">
        <v>6991</v>
      </c>
      <c r="F13" s="174">
        <v>9341</v>
      </c>
      <c r="G13" s="1918">
        <v>23</v>
      </c>
      <c r="H13" s="171">
        <v>133</v>
      </c>
      <c r="I13" s="173">
        <v>441</v>
      </c>
      <c r="J13" s="174">
        <v>574</v>
      </c>
    </row>
    <row r="14" spans="2:10" s="88" customFormat="1">
      <c r="B14" s="396" t="s">
        <v>400</v>
      </c>
      <c r="C14" s="165">
        <v>233</v>
      </c>
      <c r="D14" s="164">
        <v>1566</v>
      </c>
      <c r="E14" s="166">
        <v>5285</v>
      </c>
      <c r="F14" s="167">
        <v>6851</v>
      </c>
      <c r="G14" s="1917">
        <v>19</v>
      </c>
      <c r="H14" s="164">
        <v>109</v>
      </c>
      <c r="I14" s="166">
        <v>366</v>
      </c>
      <c r="J14" s="167">
        <v>475</v>
      </c>
    </row>
    <row r="15" spans="2:10" s="88" customFormat="1">
      <c r="B15" s="397" t="s">
        <v>401</v>
      </c>
      <c r="C15" s="172">
        <v>232</v>
      </c>
      <c r="D15" s="171">
        <v>1321</v>
      </c>
      <c r="E15" s="173">
        <v>4374</v>
      </c>
      <c r="F15" s="174">
        <v>5695</v>
      </c>
      <c r="G15" s="1918">
        <v>20</v>
      </c>
      <c r="H15" s="171">
        <v>92</v>
      </c>
      <c r="I15" s="173">
        <v>308</v>
      </c>
      <c r="J15" s="174">
        <v>400</v>
      </c>
    </row>
    <row r="16" spans="2:10" s="88" customFormat="1">
      <c r="B16" s="396" t="s">
        <v>402</v>
      </c>
      <c r="C16" s="165">
        <v>180</v>
      </c>
      <c r="D16" s="164">
        <v>1119</v>
      </c>
      <c r="E16" s="166">
        <v>3805</v>
      </c>
      <c r="F16" s="167">
        <v>4924</v>
      </c>
      <c r="G16" s="1917">
        <v>15</v>
      </c>
      <c r="H16" s="164">
        <v>110</v>
      </c>
      <c r="I16" s="166">
        <v>309</v>
      </c>
      <c r="J16" s="167">
        <v>419</v>
      </c>
    </row>
    <row r="17" spans="2:10" s="88" customFormat="1">
      <c r="B17" s="397" t="s">
        <v>403</v>
      </c>
      <c r="C17" s="172">
        <v>185</v>
      </c>
      <c r="D17" s="171">
        <v>1121</v>
      </c>
      <c r="E17" s="173">
        <v>3235</v>
      </c>
      <c r="F17" s="174">
        <v>4356</v>
      </c>
      <c r="G17" s="1918">
        <v>19</v>
      </c>
      <c r="H17" s="171">
        <v>124</v>
      </c>
      <c r="I17" s="173">
        <v>272</v>
      </c>
      <c r="J17" s="174">
        <v>396</v>
      </c>
    </row>
    <row r="18" spans="2:10" s="88" customFormat="1">
      <c r="B18" s="396" t="s">
        <v>404</v>
      </c>
      <c r="C18" s="165">
        <v>170</v>
      </c>
      <c r="D18" s="164">
        <v>1016</v>
      </c>
      <c r="E18" s="166">
        <v>2961</v>
      </c>
      <c r="F18" s="167">
        <v>3977</v>
      </c>
      <c r="G18" s="1917">
        <v>22</v>
      </c>
      <c r="H18" s="164">
        <v>114</v>
      </c>
      <c r="I18" s="166">
        <v>308</v>
      </c>
      <c r="J18" s="167">
        <v>422</v>
      </c>
    </row>
    <row r="19" spans="2:10" s="88" customFormat="1">
      <c r="B19" s="397" t="s">
        <v>405</v>
      </c>
      <c r="C19" s="172">
        <v>223</v>
      </c>
      <c r="D19" s="171">
        <v>1290</v>
      </c>
      <c r="E19" s="173">
        <v>2879</v>
      </c>
      <c r="F19" s="174">
        <v>4169</v>
      </c>
      <c r="G19" s="1918">
        <v>32</v>
      </c>
      <c r="H19" s="171">
        <v>133</v>
      </c>
      <c r="I19" s="173">
        <v>328</v>
      </c>
      <c r="J19" s="174">
        <v>461</v>
      </c>
    </row>
    <row r="20" spans="2:10" s="88" customFormat="1">
      <c r="B20" s="396" t="s">
        <v>406</v>
      </c>
      <c r="C20" s="165">
        <v>202</v>
      </c>
      <c r="D20" s="164">
        <v>1154</v>
      </c>
      <c r="E20" s="166">
        <v>2499</v>
      </c>
      <c r="F20" s="167">
        <v>3653</v>
      </c>
      <c r="G20" s="1917">
        <v>15</v>
      </c>
      <c r="H20" s="164">
        <v>153</v>
      </c>
      <c r="I20" s="166">
        <v>330</v>
      </c>
      <c r="J20" s="167">
        <v>483</v>
      </c>
    </row>
    <row r="21" spans="2:10" s="88" customFormat="1">
      <c r="B21" s="397" t="s">
        <v>407</v>
      </c>
      <c r="C21" s="172">
        <v>193</v>
      </c>
      <c r="D21" s="171">
        <v>954</v>
      </c>
      <c r="E21" s="173">
        <v>1668</v>
      </c>
      <c r="F21" s="174">
        <v>2622</v>
      </c>
      <c r="G21" s="1918">
        <v>22</v>
      </c>
      <c r="H21" s="171">
        <v>148</v>
      </c>
      <c r="I21" s="173">
        <v>292</v>
      </c>
      <c r="J21" s="174">
        <v>440</v>
      </c>
    </row>
    <row r="22" spans="2:10" s="88" customFormat="1">
      <c r="B22" s="396" t="s">
        <v>408</v>
      </c>
      <c r="C22" s="165">
        <v>171</v>
      </c>
      <c r="D22" s="164">
        <v>777</v>
      </c>
      <c r="E22" s="166">
        <v>1222</v>
      </c>
      <c r="F22" s="167">
        <v>1999</v>
      </c>
      <c r="G22" s="1917">
        <v>21</v>
      </c>
      <c r="H22" s="164">
        <v>145</v>
      </c>
      <c r="I22" s="166">
        <v>285</v>
      </c>
      <c r="J22" s="167">
        <v>430</v>
      </c>
    </row>
    <row r="23" spans="2:10" s="88" customFormat="1">
      <c r="B23" s="397" t="s">
        <v>409</v>
      </c>
      <c r="C23" s="172">
        <v>199</v>
      </c>
      <c r="D23" s="171">
        <v>704</v>
      </c>
      <c r="E23" s="173">
        <v>1064</v>
      </c>
      <c r="F23" s="174">
        <v>1768</v>
      </c>
      <c r="G23" s="1918">
        <v>39</v>
      </c>
      <c r="H23" s="171">
        <v>213</v>
      </c>
      <c r="I23" s="173">
        <v>289</v>
      </c>
      <c r="J23" s="174">
        <v>502</v>
      </c>
    </row>
    <row r="24" spans="2:10" s="88" customFormat="1">
      <c r="B24" s="396" t="s">
        <v>410</v>
      </c>
      <c r="C24" s="165">
        <v>184</v>
      </c>
      <c r="D24" s="164">
        <v>624</v>
      </c>
      <c r="E24" s="166">
        <v>825</v>
      </c>
      <c r="F24" s="167">
        <v>1449</v>
      </c>
      <c r="G24" s="1917">
        <v>54</v>
      </c>
      <c r="H24" s="164">
        <v>199</v>
      </c>
      <c r="I24" s="166">
        <v>250</v>
      </c>
      <c r="J24" s="167">
        <v>449</v>
      </c>
    </row>
    <row r="25" spans="2:10" s="88" customFormat="1">
      <c r="B25" s="397" t="s">
        <v>411</v>
      </c>
      <c r="C25" s="172">
        <v>154</v>
      </c>
      <c r="D25" s="171">
        <v>390</v>
      </c>
      <c r="E25" s="173">
        <v>479</v>
      </c>
      <c r="F25" s="174">
        <v>869</v>
      </c>
      <c r="G25" s="1918">
        <v>56</v>
      </c>
      <c r="H25" s="171">
        <v>141</v>
      </c>
      <c r="I25" s="173">
        <v>184</v>
      </c>
      <c r="J25" s="174">
        <v>325</v>
      </c>
    </row>
    <row r="26" spans="2:10" s="88" customFormat="1">
      <c r="B26" s="396" t="s">
        <v>412</v>
      </c>
      <c r="C26" s="165">
        <v>115</v>
      </c>
      <c r="D26" s="164">
        <v>262</v>
      </c>
      <c r="E26" s="166">
        <v>331</v>
      </c>
      <c r="F26" s="167">
        <v>593</v>
      </c>
      <c r="G26" s="1917">
        <v>27</v>
      </c>
      <c r="H26" s="164">
        <v>118</v>
      </c>
      <c r="I26" s="166">
        <v>145</v>
      </c>
      <c r="J26" s="167">
        <v>263</v>
      </c>
    </row>
    <row r="27" spans="2:10" s="88" customFormat="1">
      <c r="B27" s="397" t="s">
        <v>413</v>
      </c>
      <c r="C27" s="172">
        <v>51</v>
      </c>
      <c r="D27" s="171">
        <v>120</v>
      </c>
      <c r="E27" s="173">
        <v>122</v>
      </c>
      <c r="F27" s="174">
        <v>242</v>
      </c>
      <c r="G27" s="1918">
        <v>24</v>
      </c>
      <c r="H27" s="171">
        <v>61</v>
      </c>
      <c r="I27" s="173">
        <v>67</v>
      </c>
      <c r="J27" s="174">
        <v>128</v>
      </c>
    </row>
    <row r="28" spans="2:10" s="88" customFormat="1">
      <c r="B28" s="396" t="s">
        <v>414</v>
      </c>
      <c r="C28" s="165">
        <v>13</v>
      </c>
      <c r="D28" s="164">
        <v>16</v>
      </c>
      <c r="E28" s="166">
        <v>23</v>
      </c>
      <c r="F28" s="167">
        <v>39</v>
      </c>
      <c r="G28" s="1917">
        <v>5</v>
      </c>
      <c r="H28" s="164">
        <v>11</v>
      </c>
      <c r="I28" s="166">
        <v>6</v>
      </c>
      <c r="J28" s="167">
        <v>17</v>
      </c>
    </row>
    <row r="29" spans="2:10" s="88" customFormat="1">
      <c r="B29" s="397" t="s">
        <v>394</v>
      </c>
      <c r="C29" s="172"/>
      <c r="D29" s="171"/>
      <c r="E29" s="173"/>
      <c r="F29" s="174"/>
      <c r="G29" s="1918">
        <v>0</v>
      </c>
      <c r="H29" s="171">
        <v>0</v>
      </c>
      <c r="I29" s="173"/>
      <c r="J29" s="174"/>
    </row>
    <row r="30" spans="2:10" s="88" customFormat="1" ht="14.45" customHeight="1">
      <c r="B30" s="1541" t="s">
        <v>90</v>
      </c>
      <c r="C30" s="1514">
        <f>SUM(C8:C29)</f>
        <v>3167</v>
      </c>
      <c r="D30" s="1507">
        <f t="shared" ref="D30:J30" si="0">SUM(D8:D29)</f>
        <v>18051</v>
      </c>
      <c r="E30" s="1508">
        <f t="shared" si="0"/>
        <v>46623</v>
      </c>
      <c r="F30" s="1687">
        <f t="shared" si="0"/>
        <v>64674</v>
      </c>
      <c r="G30" s="1514">
        <f t="shared" si="0"/>
        <v>439</v>
      </c>
      <c r="H30" s="1507">
        <f t="shared" si="0"/>
        <v>2482</v>
      </c>
      <c r="I30" s="1508">
        <f t="shared" si="0"/>
        <v>6018</v>
      </c>
      <c r="J30" s="1687">
        <f t="shared" si="0"/>
        <v>8500</v>
      </c>
    </row>
    <row r="31" spans="2:10" s="88" customFormat="1" ht="24.95" customHeight="1">
      <c r="B31" s="114" t="s">
        <v>415</v>
      </c>
      <c r="C31" s="398"/>
      <c r="D31" s="382"/>
      <c r="E31" s="382"/>
      <c r="F31" s="382"/>
      <c r="G31" s="1976"/>
      <c r="H31" s="382"/>
      <c r="I31" s="382"/>
      <c r="J31" s="382"/>
    </row>
    <row r="32" spans="2:10" s="88" customFormat="1">
      <c r="B32" s="400" t="s">
        <v>416</v>
      </c>
      <c r="C32" s="165">
        <v>2</v>
      </c>
      <c r="D32" s="164">
        <v>19</v>
      </c>
      <c r="E32" s="166">
        <v>136</v>
      </c>
      <c r="F32" s="167">
        <v>155</v>
      </c>
      <c r="G32" s="1917">
        <v>0</v>
      </c>
      <c r="H32" s="402">
        <v>5</v>
      </c>
      <c r="I32" s="166">
        <v>18</v>
      </c>
      <c r="J32" s="167">
        <v>23</v>
      </c>
    </row>
    <row r="33" spans="2:10" s="88" customFormat="1">
      <c r="B33" s="403" t="s">
        <v>448</v>
      </c>
      <c r="C33" s="172">
        <v>2</v>
      </c>
      <c r="D33" s="171">
        <v>17</v>
      </c>
      <c r="E33" s="173">
        <v>121</v>
      </c>
      <c r="F33" s="174">
        <v>138</v>
      </c>
      <c r="G33" s="1918">
        <v>0</v>
      </c>
      <c r="H33" s="405">
        <v>4</v>
      </c>
      <c r="I33" s="173">
        <v>30</v>
      </c>
      <c r="J33" s="174">
        <v>34</v>
      </c>
    </row>
    <row r="34" spans="2:10" s="88" customFormat="1">
      <c r="B34" s="400" t="s">
        <v>417</v>
      </c>
      <c r="C34" s="165">
        <v>3</v>
      </c>
      <c r="D34" s="164">
        <v>42</v>
      </c>
      <c r="E34" s="166">
        <v>149</v>
      </c>
      <c r="F34" s="167">
        <v>191</v>
      </c>
      <c r="G34" s="1917">
        <v>0</v>
      </c>
      <c r="H34" s="402">
        <v>16</v>
      </c>
      <c r="I34" s="166">
        <v>55</v>
      </c>
      <c r="J34" s="167">
        <v>71</v>
      </c>
    </row>
    <row r="35" spans="2:10" s="88" customFormat="1">
      <c r="B35" s="403" t="s">
        <v>418</v>
      </c>
      <c r="C35" s="172">
        <v>4</v>
      </c>
      <c r="D35" s="171">
        <v>35</v>
      </c>
      <c r="E35" s="173">
        <v>168</v>
      </c>
      <c r="F35" s="174">
        <v>203</v>
      </c>
      <c r="G35" s="1918">
        <v>2</v>
      </c>
      <c r="H35" s="405">
        <v>18</v>
      </c>
      <c r="I35" s="173">
        <v>63</v>
      </c>
      <c r="J35" s="174">
        <v>81</v>
      </c>
    </row>
    <row r="36" spans="2:10" s="88" customFormat="1">
      <c r="B36" s="400" t="s">
        <v>419</v>
      </c>
      <c r="C36" s="165">
        <v>4</v>
      </c>
      <c r="D36" s="164">
        <v>32</v>
      </c>
      <c r="E36" s="166">
        <v>189</v>
      </c>
      <c r="F36" s="167">
        <v>221</v>
      </c>
      <c r="G36" s="1917">
        <v>3</v>
      </c>
      <c r="H36" s="402">
        <v>19</v>
      </c>
      <c r="I36" s="166">
        <v>88</v>
      </c>
      <c r="J36" s="167">
        <v>107</v>
      </c>
    </row>
    <row r="37" spans="2:10" s="88" customFormat="1">
      <c r="B37" s="403" t="s">
        <v>420</v>
      </c>
      <c r="C37" s="172">
        <v>4</v>
      </c>
      <c r="D37" s="171">
        <v>40</v>
      </c>
      <c r="E37" s="173">
        <v>192</v>
      </c>
      <c r="F37" s="174">
        <v>232</v>
      </c>
      <c r="G37" s="1918">
        <v>2</v>
      </c>
      <c r="H37" s="405">
        <v>18</v>
      </c>
      <c r="I37" s="173">
        <v>74</v>
      </c>
      <c r="J37" s="174">
        <v>92</v>
      </c>
    </row>
    <row r="38" spans="2:10" s="88" customFormat="1">
      <c r="B38" s="400" t="s">
        <v>421</v>
      </c>
      <c r="C38" s="165">
        <v>4</v>
      </c>
      <c r="D38" s="164">
        <v>39</v>
      </c>
      <c r="E38" s="166">
        <v>186</v>
      </c>
      <c r="F38" s="167">
        <v>225</v>
      </c>
      <c r="G38" s="1917">
        <v>1</v>
      </c>
      <c r="H38" s="402">
        <v>12</v>
      </c>
      <c r="I38" s="166">
        <v>91</v>
      </c>
      <c r="J38" s="167">
        <v>103</v>
      </c>
    </row>
    <row r="39" spans="2:10" s="88" customFormat="1">
      <c r="B39" s="403" t="s">
        <v>422</v>
      </c>
      <c r="C39" s="172">
        <v>3</v>
      </c>
      <c r="D39" s="171">
        <v>36</v>
      </c>
      <c r="E39" s="173">
        <v>204</v>
      </c>
      <c r="F39" s="174">
        <v>240</v>
      </c>
      <c r="G39" s="1918">
        <v>1</v>
      </c>
      <c r="H39" s="405">
        <v>16</v>
      </c>
      <c r="I39" s="173">
        <v>69</v>
      </c>
      <c r="J39" s="174">
        <v>85</v>
      </c>
    </row>
    <row r="40" spans="2:10" s="88" customFormat="1">
      <c r="B40" s="400" t="s">
        <v>423</v>
      </c>
      <c r="C40" s="165">
        <v>3</v>
      </c>
      <c r="D40" s="164">
        <v>41</v>
      </c>
      <c r="E40" s="166">
        <v>232</v>
      </c>
      <c r="F40" s="167">
        <v>273</v>
      </c>
      <c r="G40" s="1917">
        <v>1</v>
      </c>
      <c r="H40" s="402">
        <v>18</v>
      </c>
      <c r="I40" s="166">
        <v>74</v>
      </c>
      <c r="J40" s="167">
        <v>92</v>
      </c>
    </row>
    <row r="41" spans="2:10" s="88" customFormat="1">
      <c r="B41" s="403" t="s">
        <v>424</v>
      </c>
      <c r="C41" s="172">
        <v>2</v>
      </c>
      <c r="D41" s="171">
        <v>52</v>
      </c>
      <c r="E41" s="173">
        <v>243</v>
      </c>
      <c r="F41" s="174">
        <v>295</v>
      </c>
      <c r="G41" s="1918">
        <v>0</v>
      </c>
      <c r="H41" s="405">
        <v>26</v>
      </c>
      <c r="I41" s="173">
        <v>90</v>
      </c>
      <c r="J41" s="174">
        <v>116</v>
      </c>
    </row>
    <row r="42" spans="2:10" s="88" customFormat="1">
      <c r="B42" s="400" t="s">
        <v>425</v>
      </c>
      <c r="C42" s="165">
        <v>2</v>
      </c>
      <c r="D42" s="164">
        <v>53</v>
      </c>
      <c r="E42" s="166">
        <v>232</v>
      </c>
      <c r="F42" s="167">
        <v>285</v>
      </c>
      <c r="G42" s="1917">
        <v>0</v>
      </c>
      <c r="H42" s="402">
        <v>21</v>
      </c>
      <c r="I42" s="166">
        <v>80</v>
      </c>
      <c r="J42" s="167">
        <v>101</v>
      </c>
    </row>
    <row r="43" spans="2:10" s="88" customFormat="1">
      <c r="B43" s="403" t="s">
        <v>426</v>
      </c>
      <c r="C43" s="172">
        <v>4</v>
      </c>
      <c r="D43" s="171">
        <v>88</v>
      </c>
      <c r="E43" s="173">
        <v>322</v>
      </c>
      <c r="F43" s="174">
        <v>410</v>
      </c>
      <c r="G43" s="1918">
        <v>0</v>
      </c>
      <c r="H43" s="405">
        <v>42</v>
      </c>
      <c r="I43" s="173">
        <v>156</v>
      </c>
      <c r="J43" s="174">
        <v>198</v>
      </c>
    </row>
    <row r="44" spans="2:10" s="88" customFormat="1">
      <c r="B44" s="400" t="s">
        <v>427</v>
      </c>
      <c r="C44" s="165">
        <v>8</v>
      </c>
      <c r="D44" s="164">
        <v>90</v>
      </c>
      <c r="E44" s="166">
        <v>329</v>
      </c>
      <c r="F44" s="167">
        <v>419</v>
      </c>
      <c r="G44" s="1917">
        <v>0</v>
      </c>
      <c r="H44" s="402">
        <v>42</v>
      </c>
      <c r="I44" s="166">
        <v>157</v>
      </c>
      <c r="J44" s="167">
        <v>199</v>
      </c>
    </row>
    <row r="45" spans="2:10" s="88" customFormat="1">
      <c r="B45" s="403" t="s">
        <v>428</v>
      </c>
      <c r="C45" s="172">
        <v>4</v>
      </c>
      <c r="D45" s="171">
        <v>95</v>
      </c>
      <c r="E45" s="173">
        <v>364</v>
      </c>
      <c r="F45" s="174">
        <v>459</v>
      </c>
      <c r="G45" s="1918">
        <v>0</v>
      </c>
      <c r="H45" s="405">
        <v>42</v>
      </c>
      <c r="I45" s="173">
        <v>109</v>
      </c>
      <c r="J45" s="174">
        <v>151</v>
      </c>
    </row>
    <row r="46" spans="2:10" s="88" customFormat="1">
      <c r="B46" s="400" t="s">
        <v>429</v>
      </c>
      <c r="C46" s="165">
        <v>18</v>
      </c>
      <c r="D46" s="164">
        <v>208</v>
      </c>
      <c r="E46" s="166">
        <v>517</v>
      </c>
      <c r="F46" s="167">
        <v>725</v>
      </c>
      <c r="G46" s="1917">
        <v>3</v>
      </c>
      <c r="H46" s="402">
        <v>26</v>
      </c>
      <c r="I46" s="166">
        <v>116</v>
      </c>
      <c r="J46" s="167">
        <v>142</v>
      </c>
    </row>
    <row r="47" spans="2:10" s="88" customFormat="1">
      <c r="B47" s="403" t="s">
        <v>430</v>
      </c>
      <c r="C47" s="172">
        <v>24</v>
      </c>
      <c r="D47" s="171">
        <v>315</v>
      </c>
      <c r="E47" s="173">
        <v>691</v>
      </c>
      <c r="F47" s="174">
        <v>1006</v>
      </c>
      <c r="G47" s="1918">
        <v>0</v>
      </c>
      <c r="H47" s="405">
        <v>27</v>
      </c>
      <c r="I47" s="173">
        <v>126</v>
      </c>
      <c r="J47" s="174">
        <v>153</v>
      </c>
    </row>
    <row r="48" spans="2:10" s="88" customFormat="1">
      <c r="B48" s="400" t="s">
        <v>431</v>
      </c>
      <c r="C48" s="165">
        <v>35</v>
      </c>
      <c r="D48" s="164">
        <v>444</v>
      </c>
      <c r="E48" s="166">
        <v>874</v>
      </c>
      <c r="F48" s="167">
        <v>1318</v>
      </c>
      <c r="G48" s="1917">
        <v>4</v>
      </c>
      <c r="H48" s="402">
        <v>37</v>
      </c>
      <c r="I48" s="166">
        <v>126</v>
      </c>
      <c r="J48" s="167">
        <v>163</v>
      </c>
    </row>
    <row r="49" spans="2:10" s="88" customFormat="1">
      <c r="B49" s="403" t="s">
        <v>432</v>
      </c>
      <c r="C49" s="172">
        <v>39</v>
      </c>
      <c r="D49" s="171">
        <v>497</v>
      </c>
      <c r="E49" s="173">
        <v>1017</v>
      </c>
      <c r="F49" s="174">
        <v>1514</v>
      </c>
      <c r="G49" s="1918">
        <v>1</v>
      </c>
      <c r="H49" s="405">
        <v>31</v>
      </c>
      <c r="I49" s="173">
        <v>113</v>
      </c>
      <c r="J49" s="174">
        <v>144</v>
      </c>
    </row>
    <row r="50" spans="2:10" s="88" customFormat="1">
      <c r="B50" s="400" t="s">
        <v>433</v>
      </c>
      <c r="C50" s="165">
        <v>55</v>
      </c>
      <c r="D50" s="164">
        <v>565</v>
      </c>
      <c r="E50" s="166">
        <v>1257</v>
      </c>
      <c r="F50" s="167">
        <v>1822</v>
      </c>
      <c r="G50" s="1917">
        <v>1</v>
      </c>
      <c r="H50" s="402">
        <v>33</v>
      </c>
      <c r="I50" s="166">
        <v>108</v>
      </c>
      <c r="J50" s="167">
        <v>141</v>
      </c>
    </row>
    <row r="51" spans="2:10" s="88" customFormat="1">
      <c r="B51" s="403" t="s">
        <v>434</v>
      </c>
      <c r="C51" s="172">
        <v>78</v>
      </c>
      <c r="D51" s="171">
        <v>559</v>
      </c>
      <c r="E51" s="173">
        <v>1437</v>
      </c>
      <c r="F51" s="174">
        <v>1996</v>
      </c>
      <c r="G51" s="1918">
        <v>7</v>
      </c>
      <c r="H51" s="405">
        <v>25</v>
      </c>
      <c r="I51" s="173">
        <v>95</v>
      </c>
      <c r="J51" s="174">
        <v>120</v>
      </c>
    </row>
    <row r="52" spans="2:10" s="88" customFormat="1">
      <c r="B52" s="400" t="s">
        <v>435</v>
      </c>
      <c r="C52" s="165">
        <v>85</v>
      </c>
      <c r="D52" s="164">
        <v>561</v>
      </c>
      <c r="E52" s="166">
        <v>1493</v>
      </c>
      <c r="F52" s="167">
        <v>2054</v>
      </c>
      <c r="G52" s="1917">
        <v>6</v>
      </c>
      <c r="H52" s="402">
        <v>21</v>
      </c>
      <c r="I52" s="166">
        <v>106</v>
      </c>
      <c r="J52" s="167">
        <v>127</v>
      </c>
    </row>
    <row r="53" spans="2:10" s="88" customFormat="1">
      <c r="B53" s="403" t="s">
        <v>436</v>
      </c>
      <c r="C53" s="172">
        <v>77</v>
      </c>
      <c r="D53" s="171">
        <v>496</v>
      </c>
      <c r="E53" s="173">
        <v>1412</v>
      </c>
      <c r="F53" s="174">
        <v>1908</v>
      </c>
      <c r="G53" s="1918">
        <v>4</v>
      </c>
      <c r="H53" s="405">
        <v>21</v>
      </c>
      <c r="I53" s="173">
        <v>85</v>
      </c>
      <c r="J53" s="174">
        <v>106</v>
      </c>
    </row>
    <row r="54" spans="2:10" s="88" customFormat="1">
      <c r="B54" s="400" t="s">
        <v>437</v>
      </c>
      <c r="C54" s="165">
        <v>74</v>
      </c>
      <c r="D54" s="164">
        <v>495</v>
      </c>
      <c r="E54" s="166">
        <v>1475</v>
      </c>
      <c r="F54" s="167">
        <v>1970</v>
      </c>
      <c r="G54" s="1917">
        <v>1</v>
      </c>
      <c r="H54" s="402">
        <v>32</v>
      </c>
      <c r="I54" s="166">
        <v>75</v>
      </c>
      <c r="J54" s="167">
        <v>107</v>
      </c>
    </row>
    <row r="55" spans="2:10" s="88" customFormat="1">
      <c r="B55" s="403" t="s">
        <v>438</v>
      </c>
      <c r="C55" s="172">
        <v>63</v>
      </c>
      <c r="D55" s="171">
        <v>384</v>
      </c>
      <c r="E55" s="173">
        <v>1375</v>
      </c>
      <c r="F55" s="174">
        <v>1759</v>
      </c>
      <c r="G55" s="1918">
        <v>4</v>
      </c>
      <c r="H55" s="405">
        <v>26</v>
      </c>
      <c r="I55" s="173">
        <v>85</v>
      </c>
      <c r="J55" s="174">
        <v>111</v>
      </c>
    </row>
    <row r="56" spans="2:10" s="88" customFormat="1">
      <c r="B56" s="400" t="s">
        <v>439</v>
      </c>
      <c r="C56" s="165">
        <v>65</v>
      </c>
      <c r="D56" s="164">
        <v>414</v>
      </c>
      <c r="E56" s="166">
        <v>1236</v>
      </c>
      <c r="F56" s="167">
        <v>1650</v>
      </c>
      <c r="G56" s="1917">
        <v>8</v>
      </c>
      <c r="H56" s="402">
        <v>33</v>
      </c>
      <c r="I56" s="166">
        <v>90</v>
      </c>
      <c r="J56" s="167">
        <v>123</v>
      </c>
    </row>
    <row r="57" spans="2:10" s="88" customFormat="1">
      <c r="B57" s="403" t="s">
        <v>440</v>
      </c>
      <c r="C57" s="172">
        <v>49</v>
      </c>
      <c r="D57" s="171">
        <v>366</v>
      </c>
      <c r="E57" s="173">
        <v>1237</v>
      </c>
      <c r="F57" s="174">
        <v>1603</v>
      </c>
      <c r="G57" s="1918">
        <v>4</v>
      </c>
      <c r="H57" s="405">
        <v>22</v>
      </c>
      <c r="I57" s="173">
        <v>93</v>
      </c>
      <c r="J57" s="174">
        <v>115</v>
      </c>
    </row>
    <row r="58" spans="2:10" s="88" customFormat="1">
      <c r="B58" s="400" t="s">
        <v>441</v>
      </c>
      <c r="C58" s="165">
        <v>46</v>
      </c>
      <c r="D58" s="164">
        <v>314</v>
      </c>
      <c r="E58" s="166">
        <v>1026</v>
      </c>
      <c r="F58" s="167">
        <v>1340</v>
      </c>
      <c r="G58" s="1917">
        <v>3</v>
      </c>
      <c r="H58" s="402">
        <v>27</v>
      </c>
      <c r="I58" s="166">
        <v>82</v>
      </c>
      <c r="J58" s="167">
        <v>109</v>
      </c>
    </row>
    <row r="59" spans="2:10" s="88" customFormat="1">
      <c r="B59" s="403" t="s">
        <v>442</v>
      </c>
      <c r="C59" s="172">
        <v>40</v>
      </c>
      <c r="D59" s="171">
        <v>312</v>
      </c>
      <c r="E59" s="173">
        <v>997</v>
      </c>
      <c r="F59" s="174">
        <v>1309</v>
      </c>
      <c r="G59" s="1918">
        <v>4</v>
      </c>
      <c r="H59" s="405">
        <v>24</v>
      </c>
      <c r="I59" s="173">
        <v>58</v>
      </c>
      <c r="J59" s="174">
        <v>82</v>
      </c>
    </row>
    <row r="60" spans="2:10" s="88" customFormat="1">
      <c r="B60" s="400" t="s">
        <v>443</v>
      </c>
      <c r="C60" s="165">
        <v>56</v>
      </c>
      <c r="D60" s="164">
        <v>320</v>
      </c>
      <c r="E60" s="166">
        <v>1048</v>
      </c>
      <c r="F60" s="167">
        <v>1368</v>
      </c>
      <c r="G60" s="1917">
        <v>6</v>
      </c>
      <c r="H60" s="402">
        <v>21</v>
      </c>
      <c r="I60" s="166">
        <v>62</v>
      </c>
      <c r="J60" s="167">
        <v>83</v>
      </c>
    </row>
    <row r="61" spans="2:10" s="88" customFormat="1" ht="12.75" customHeight="1">
      <c r="B61" s="403" t="s">
        <v>444</v>
      </c>
      <c r="C61" s="172">
        <v>42</v>
      </c>
      <c r="D61" s="171">
        <v>254</v>
      </c>
      <c r="E61" s="173">
        <v>977</v>
      </c>
      <c r="F61" s="174">
        <v>1231</v>
      </c>
      <c r="G61" s="1918">
        <v>2</v>
      </c>
      <c r="H61" s="405">
        <v>15</v>
      </c>
      <c r="I61" s="173">
        <v>71</v>
      </c>
      <c r="J61" s="174">
        <v>86</v>
      </c>
    </row>
    <row r="62" spans="2:10" s="83" customFormat="1" ht="15" customHeight="1">
      <c r="B62" s="105" t="s">
        <v>92</v>
      </c>
      <c r="C62" s="147"/>
      <c r="D62" s="147"/>
      <c r="E62" s="389"/>
      <c r="F62" s="147"/>
      <c r="G62" s="1369"/>
      <c r="H62" s="413"/>
      <c r="I62" s="413"/>
      <c r="J62" s="413"/>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fitToWidth="0" fitToHeight="0" orientation="portrait" r:id="rId1"/>
  <headerFooter>
    <oddFooter>&amp;C&amp;F&amp;R&amp;A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pageSetUpPr fitToPage="1"/>
  </sheetPr>
  <dimension ref="A1:J62"/>
  <sheetViews>
    <sheetView showGridLines="0" showZeros="0" zoomScaleNormal="100" workbookViewId="0">
      <pane ySplit="6" topLeftCell="A7" activePane="bottomLeft" state="frozen"/>
      <selection activeCell="IV11" sqref="IV11"/>
      <selection pane="bottomLeft" activeCell="J8" sqref="J8:J14"/>
    </sheetView>
  </sheetViews>
  <sheetFormatPr baseColWidth="10" defaultColWidth="9.140625" defaultRowHeight="12.75"/>
  <cols>
    <col min="1" max="1" width="1.7109375" style="1" customWidth="1"/>
    <col min="2" max="2" width="15.7109375" customWidth="1"/>
    <col min="3" max="3" width="6.7109375" customWidth="1"/>
    <col min="4" max="6" width="9.7109375" customWidth="1"/>
    <col min="7" max="7" width="6.7109375" customWidth="1"/>
    <col min="8" max="10" width="9.7109375" customWidth="1"/>
  </cols>
  <sheetData>
    <row r="1" spans="1:10" s="88" customFormat="1" ht="20.100000000000001" customHeight="1">
      <c r="A1" s="83"/>
      <c r="B1" s="149" t="s">
        <v>387</v>
      </c>
      <c r="C1" s="179"/>
      <c r="D1" s="382"/>
      <c r="E1" s="382"/>
      <c r="F1" s="382"/>
      <c r="G1" s="382"/>
      <c r="H1" s="382"/>
      <c r="I1" s="382"/>
      <c r="J1" s="382"/>
    </row>
    <row r="2" spans="1:10" s="88" customFormat="1" ht="20.100000000000001" customHeight="1">
      <c r="A2" s="83"/>
      <c r="B2" s="733" t="s">
        <v>715</v>
      </c>
      <c r="C2" s="390"/>
      <c r="D2" s="382"/>
      <c r="E2" s="382"/>
      <c r="F2" s="382"/>
      <c r="G2" s="382"/>
      <c r="H2" s="382"/>
      <c r="I2" s="382"/>
      <c r="J2" s="382"/>
    </row>
    <row r="3" spans="1:10" s="88" customFormat="1" ht="20.100000000000001" customHeight="1">
      <c r="A3" s="83"/>
      <c r="B3" s="732" t="s">
        <v>996</v>
      </c>
      <c r="C3" s="233"/>
      <c r="D3" s="382"/>
      <c r="E3" s="382"/>
      <c r="F3" s="382"/>
      <c r="G3" s="382"/>
      <c r="H3" s="382"/>
      <c r="I3" s="382"/>
      <c r="J3" s="382"/>
    </row>
    <row r="4" spans="1:10" s="88" customFormat="1" ht="20.100000000000001" customHeight="1">
      <c r="A4" s="83"/>
      <c r="B4" s="391" t="s">
        <v>44</v>
      </c>
      <c r="C4" s="181"/>
      <c r="D4" s="181"/>
      <c r="E4" s="181"/>
      <c r="F4" s="382"/>
      <c r="G4" s="382"/>
      <c r="H4" s="382"/>
      <c r="I4" s="382"/>
      <c r="J4" s="382"/>
    </row>
    <row r="5" spans="1:10" s="82" customFormat="1" ht="25.5" customHeight="1">
      <c r="A5" s="75"/>
      <c r="B5" s="406" t="s">
        <v>445</v>
      </c>
      <c r="C5" s="2183" t="s">
        <v>716</v>
      </c>
      <c r="D5" s="2183"/>
      <c r="E5" s="2183"/>
      <c r="F5" s="2183"/>
      <c r="G5" s="2182" t="s">
        <v>380</v>
      </c>
      <c r="H5" s="2182"/>
      <c r="I5" s="2182"/>
      <c r="J5" s="2182"/>
    </row>
    <row r="6" spans="1:10" s="82" customFormat="1" ht="50.1" customHeight="1">
      <c r="A6" s="75"/>
      <c r="B6" s="406"/>
      <c r="C6" s="393" t="s">
        <v>81</v>
      </c>
      <c r="D6" s="79" t="s">
        <v>82</v>
      </c>
      <c r="E6" s="80" t="s">
        <v>83</v>
      </c>
      <c r="F6" s="81" t="s">
        <v>84</v>
      </c>
      <c r="G6" s="78" t="s">
        <v>81</v>
      </c>
      <c r="H6" s="79" t="s">
        <v>82</v>
      </c>
      <c r="I6" s="80" t="s">
        <v>83</v>
      </c>
      <c r="J6" s="81" t="s">
        <v>84</v>
      </c>
    </row>
    <row r="7" spans="1:10" ht="4.5" customHeight="1">
      <c r="A7" s="75"/>
      <c r="B7" s="82"/>
      <c r="C7" s="407"/>
      <c r="D7" s="82"/>
      <c r="E7" s="82"/>
      <c r="F7" s="82"/>
      <c r="G7" s="394"/>
      <c r="H7" s="82"/>
      <c r="I7" s="82"/>
      <c r="J7" s="82"/>
    </row>
    <row r="8" spans="1:10">
      <c r="A8" s="83"/>
      <c r="B8" s="1732" t="s">
        <v>395</v>
      </c>
      <c r="C8" s="165">
        <v>0</v>
      </c>
      <c r="D8" s="166">
        <v>2</v>
      </c>
      <c r="E8" s="166">
        <v>1</v>
      </c>
      <c r="F8" s="167">
        <v>3</v>
      </c>
      <c r="G8" s="165">
        <v>0</v>
      </c>
      <c r="H8" s="164">
        <v>3</v>
      </c>
      <c r="I8" s="166">
        <v>5</v>
      </c>
      <c r="J8" s="167">
        <v>8</v>
      </c>
    </row>
    <row r="9" spans="1:10">
      <c r="A9" s="83"/>
      <c r="B9" s="418" t="s">
        <v>396</v>
      </c>
      <c r="C9" s="172">
        <v>0</v>
      </c>
      <c r="D9" s="173">
        <v>6</v>
      </c>
      <c r="E9" s="173">
        <v>13</v>
      </c>
      <c r="F9" s="174">
        <v>19</v>
      </c>
      <c r="G9" s="172">
        <v>0</v>
      </c>
      <c r="H9" s="171">
        <v>1</v>
      </c>
      <c r="I9" s="173">
        <v>13</v>
      </c>
      <c r="J9" s="174">
        <v>14</v>
      </c>
    </row>
    <row r="10" spans="1:10">
      <c r="A10" s="83"/>
      <c r="B10" s="419" t="s">
        <v>397</v>
      </c>
      <c r="C10" s="165">
        <v>1</v>
      </c>
      <c r="D10" s="166">
        <v>7</v>
      </c>
      <c r="E10" s="166">
        <v>56</v>
      </c>
      <c r="F10" s="167">
        <v>63</v>
      </c>
      <c r="G10" s="165">
        <v>3</v>
      </c>
      <c r="H10" s="164">
        <v>37</v>
      </c>
      <c r="I10" s="166">
        <v>131</v>
      </c>
      <c r="J10" s="167">
        <v>168</v>
      </c>
    </row>
    <row r="11" spans="1:10">
      <c r="A11" s="83"/>
      <c r="B11" s="418" t="s">
        <v>59</v>
      </c>
      <c r="C11" s="172">
        <v>1</v>
      </c>
      <c r="D11" s="173">
        <v>8</v>
      </c>
      <c r="E11" s="173">
        <v>15</v>
      </c>
      <c r="F11" s="174">
        <v>23</v>
      </c>
      <c r="G11" s="172">
        <v>2</v>
      </c>
      <c r="H11" s="171">
        <v>40</v>
      </c>
      <c r="I11" s="173">
        <v>177</v>
      </c>
      <c r="J11" s="174">
        <v>217</v>
      </c>
    </row>
    <row r="12" spans="1:10">
      <c r="A12" s="83"/>
      <c r="B12" s="417" t="s">
        <v>398</v>
      </c>
      <c r="C12" s="165">
        <v>0</v>
      </c>
      <c r="D12" s="166">
        <v>1</v>
      </c>
      <c r="E12" s="166">
        <v>9</v>
      </c>
      <c r="F12" s="167">
        <v>10</v>
      </c>
      <c r="G12" s="165">
        <v>4</v>
      </c>
      <c r="H12" s="164">
        <v>42</v>
      </c>
      <c r="I12" s="166">
        <v>132</v>
      </c>
      <c r="J12" s="167">
        <v>174</v>
      </c>
    </row>
    <row r="13" spans="1:10">
      <c r="A13" s="83"/>
      <c r="B13" s="418" t="s">
        <v>399</v>
      </c>
      <c r="C13" s="172">
        <v>1</v>
      </c>
      <c r="D13" s="173">
        <v>3</v>
      </c>
      <c r="E13" s="173">
        <v>26</v>
      </c>
      <c r="F13" s="174">
        <v>29</v>
      </c>
      <c r="G13" s="172">
        <v>7</v>
      </c>
      <c r="H13" s="171">
        <v>87</v>
      </c>
      <c r="I13" s="173">
        <v>344</v>
      </c>
      <c r="J13" s="174">
        <v>431</v>
      </c>
    </row>
    <row r="14" spans="1:10">
      <c r="A14" s="83"/>
      <c r="B14" s="417" t="s">
        <v>400</v>
      </c>
      <c r="C14" s="165">
        <v>0</v>
      </c>
      <c r="D14" s="166">
        <v>2</v>
      </c>
      <c r="E14" s="166">
        <v>19</v>
      </c>
      <c r="F14" s="167">
        <v>21</v>
      </c>
      <c r="G14" s="165">
        <v>3</v>
      </c>
      <c r="H14" s="164">
        <v>33</v>
      </c>
      <c r="I14" s="166">
        <v>221</v>
      </c>
      <c r="J14" s="167">
        <v>254</v>
      </c>
    </row>
    <row r="15" spans="1:10">
      <c r="A15" s="83"/>
      <c r="B15" s="418" t="s">
        <v>401</v>
      </c>
      <c r="C15" s="172">
        <v>0</v>
      </c>
      <c r="D15" s="173">
        <v>2</v>
      </c>
      <c r="E15" s="173">
        <v>10</v>
      </c>
      <c r="F15" s="174">
        <v>12</v>
      </c>
      <c r="G15" s="172">
        <v>4</v>
      </c>
      <c r="H15" s="171">
        <v>45</v>
      </c>
      <c r="I15" s="173">
        <v>175</v>
      </c>
      <c r="J15" s="174">
        <v>220</v>
      </c>
    </row>
    <row r="16" spans="1:10">
      <c r="A16" s="83"/>
      <c r="B16" s="417" t="s">
        <v>402</v>
      </c>
      <c r="C16" s="165">
        <v>0</v>
      </c>
      <c r="D16" s="166">
        <v>1</v>
      </c>
      <c r="E16" s="166">
        <v>13</v>
      </c>
      <c r="F16" s="167">
        <v>14</v>
      </c>
      <c r="G16" s="165">
        <v>5</v>
      </c>
      <c r="H16" s="164">
        <v>27</v>
      </c>
      <c r="I16" s="166">
        <v>139</v>
      </c>
      <c r="J16" s="167">
        <v>166</v>
      </c>
    </row>
    <row r="17" spans="1:10">
      <c r="A17" s="83"/>
      <c r="B17" s="418" t="s">
        <v>403</v>
      </c>
      <c r="C17" s="172">
        <v>0</v>
      </c>
      <c r="D17" s="173">
        <v>1</v>
      </c>
      <c r="E17" s="173">
        <v>9</v>
      </c>
      <c r="F17" s="174">
        <v>10</v>
      </c>
      <c r="G17" s="172">
        <v>5</v>
      </c>
      <c r="H17" s="171">
        <v>28</v>
      </c>
      <c r="I17" s="173">
        <v>101</v>
      </c>
      <c r="J17" s="174">
        <v>129</v>
      </c>
    </row>
    <row r="18" spans="1:10">
      <c r="A18" s="83"/>
      <c r="B18" s="417" t="s">
        <v>404</v>
      </c>
      <c r="C18" s="165">
        <v>0</v>
      </c>
      <c r="D18" s="166">
        <v>0</v>
      </c>
      <c r="E18" s="166">
        <v>7</v>
      </c>
      <c r="F18" s="167">
        <v>7</v>
      </c>
      <c r="G18" s="165">
        <v>3</v>
      </c>
      <c r="H18" s="164">
        <v>21</v>
      </c>
      <c r="I18" s="166">
        <v>82</v>
      </c>
      <c r="J18" s="167">
        <v>103</v>
      </c>
    </row>
    <row r="19" spans="1:10">
      <c r="A19" s="83"/>
      <c r="B19" s="418" t="s">
        <v>405</v>
      </c>
      <c r="C19" s="172">
        <v>0</v>
      </c>
      <c r="D19" s="173">
        <v>2</v>
      </c>
      <c r="E19" s="173">
        <v>5</v>
      </c>
      <c r="F19" s="174">
        <v>7</v>
      </c>
      <c r="G19" s="172">
        <v>2</v>
      </c>
      <c r="H19" s="171">
        <v>22</v>
      </c>
      <c r="I19" s="173">
        <v>75</v>
      </c>
      <c r="J19" s="174">
        <v>97</v>
      </c>
    </row>
    <row r="20" spans="1:10">
      <c r="A20" s="83"/>
      <c r="B20" s="417" t="s">
        <v>406</v>
      </c>
      <c r="C20" s="165">
        <v>0</v>
      </c>
      <c r="D20" s="166">
        <v>1</v>
      </c>
      <c r="E20" s="166">
        <v>5</v>
      </c>
      <c r="F20" s="167">
        <v>6</v>
      </c>
      <c r="G20" s="165">
        <v>1</v>
      </c>
      <c r="H20" s="164">
        <v>11</v>
      </c>
      <c r="I20" s="166">
        <v>43</v>
      </c>
      <c r="J20" s="167">
        <v>54</v>
      </c>
    </row>
    <row r="21" spans="1:10">
      <c r="A21" s="83"/>
      <c r="B21" s="418" t="s">
        <v>407</v>
      </c>
      <c r="C21" s="172">
        <v>1</v>
      </c>
      <c r="D21" s="173">
        <v>0</v>
      </c>
      <c r="E21" s="173">
        <v>0</v>
      </c>
      <c r="F21" s="174">
        <v>0</v>
      </c>
      <c r="G21" s="172">
        <v>2</v>
      </c>
      <c r="H21" s="171">
        <v>4</v>
      </c>
      <c r="I21" s="173">
        <v>19</v>
      </c>
      <c r="J21" s="174">
        <v>23</v>
      </c>
    </row>
    <row r="22" spans="1:10">
      <c r="A22" s="83"/>
      <c r="B22" s="417" t="s">
        <v>408</v>
      </c>
      <c r="C22" s="165">
        <v>0</v>
      </c>
      <c r="D22" s="166">
        <v>0</v>
      </c>
      <c r="E22" s="166">
        <v>4</v>
      </c>
      <c r="F22" s="167">
        <v>4</v>
      </c>
      <c r="G22" s="165">
        <v>2</v>
      </c>
      <c r="H22" s="164">
        <v>4</v>
      </c>
      <c r="I22" s="166">
        <v>8</v>
      </c>
      <c r="J22" s="167">
        <v>12</v>
      </c>
    </row>
    <row r="23" spans="1:10">
      <c r="A23" s="83"/>
      <c r="B23" s="418" t="s">
        <v>409</v>
      </c>
      <c r="C23" s="172">
        <v>0</v>
      </c>
      <c r="D23" s="173">
        <v>0</v>
      </c>
      <c r="E23" s="173">
        <v>1</v>
      </c>
      <c r="F23" s="174">
        <v>1</v>
      </c>
      <c r="G23" s="172">
        <v>0</v>
      </c>
      <c r="H23" s="171">
        <v>0</v>
      </c>
      <c r="I23" s="173">
        <v>6</v>
      </c>
      <c r="J23" s="174">
        <v>6</v>
      </c>
    </row>
    <row r="24" spans="1:10">
      <c r="A24" s="83"/>
      <c r="B24" s="417" t="s">
        <v>410</v>
      </c>
      <c r="C24" s="165">
        <v>0</v>
      </c>
      <c r="D24" s="166">
        <v>1</v>
      </c>
      <c r="E24" s="166">
        <v>1</v>
      </c>
      <c r="F24" s="167">
        <v>2</v>
      </c>
      <c r="G24" s="165">
        <v>0</v>
      </c>
      <c r="H24" s="164">
        <v>1</v>
      </c>
      <c r="I24" s="166">
        <v>0</v>
      </c>
      <c r="J24" s="167">
        <v>1</v>
      </c>
    </row>
    <row r="25" spans="1:10">
      <c r="A25" s="83"/>
      <c r="B25" s="418" t="s">
        <v>411</v>
      </c>
      <c r="C25" s="172">
        <v>0</v>
      </c>
      <c r="D25" s="173">
        <v>0</v>
      </c>
      <c r="E25" s="173">
        <v>0</v>
      </c>
      <c r="F25" s="174">
        <v>0</v>
      </c>
      <c r="G25" s="172">
        <v>0</v>
      </c>
      <c r="H25" s="171">
        <v>0</v>
      </c>
      <c r="I25" s="173">
        <v>1</v>
      </c>
      <c r="J25" s="174">
        <v>1</v>
      </c>
    </row>
    <row r="26" spans="1:10">
      <c r="A26" s="83"/>
      <c r="B26" s="417" t="s">
        <v>412</v>
      </c>
      <c r="C26" s="165">
        <v>0</v>
      </c>
      <c r="D26" s="166">
        <v>0</v>
      </c>
      <c r="E26" s="166">
        <v>0</v>
      </c>
      <c r="F26" s="167">
        <v>0</v>
      </c>
      <c r="G26" s="165">
        <v>0</v>
      </c>
      <c r="H26" s="164">
        <v>0</v>
      </c>
      <c r="I26" s="166">
        <v>3</v>
      </c>
      <c r="J26" s="167">
        <v>3</v>
      </c>
    </row>
    <row r="27" spans="1:10">
      <c r="A27" s="83"/>
      <c r="B27" s="418" t="s">
        <v>413</v>
      </c>
      <c r="C27" s="172">
        <v>0</v>
      </c>
      <c r="D27" s="173">
        <v>0</v>
      </c>
      <c r="E27" s="173">
        <v>0</v>
      </c>
      <c r="F27" s="174">
        <v>0</v>
      </c>
      <c r="G27" s="172">
        <v>0</v>
      </c>
      <c r="H27" s="171">
        <v>0</v>
      </c>
      <c r="I27" s="173">
        <v>0</v>
      </c>
      <c r="J27" s="174">
        <v>0</v>
      </c>
    </row>
    <row r="28" spans="1:10">
      <c r="A28" s="83"/>
      <c r="B28" s="417" t="s">
        <v>414</v>
      </c>
      <c r="C28" s="165">
        <v>0</v>
      </c>
      <c r="D28" s="166">
        <v>0</v>
      </c>
      <c r="E28" s="166">
        <v>0</v>
      </c>
      <c r="F28" s="167">
        <v>0</v>
      </c>
      <c r="G28" s="165">
        <v>1</v>
      </c>
      <c r="H28" s="164">
        <v>0</v>
      </c>
      <c r="I28" s="166">
        <v>0</v>
      </c>
      <c r="J28" s="167">
        <v>0</v>
      </c>
    </row>
    <row r="29" spans="1:10">
      <c r="A29" s="83"/>
      <c r="B29" s="418" t="s">
        <v>394</v>
      </c>
      <c r="C29" s="172">
        <v>0</v>
      </c>
      <c r="D29" s="173"/>
      <c r="E29" s="173"/>
      <c r="F29" s="174">
        <v>0</v>
      </c>
      <c r="G29" s="172"/>
      <c r="H29" s="171">
        <v>0</v>
      </c>
      <c r="I29" s="173"/>
      <c r="J29" s="174">
        <v>0</v>
      </c>
    </row>
    <row r="30" spans="1:10">
      <c r="A30" s="83"/>
      <c r="B30" s="1544" t="s">
        <v>90</v>
      </c>
      <c r="C30" s="1514">
        <f>SUM(C8:C29)</f>
        <v>4</v>
      </c>
      <c r="D30" s="1507">
        <f t="shared" ref="D30:J30" si="0">SUM(D8:D29)</f>
        <v>37</v>
      </c>
      <c r="E30" s="1508">
        <f t="shared" si="0"/>
        <v>194</v>
      </c>
      <c r="F30" s="1687">
        <f t="shared" si="0"/>
        <v>231</v>
      </c>
      <c r="G30" s="1514">
        <f t="shared" si="0"/>
        <v>44</v>
      </c>
      <c r="H30" s="1507">
        <f t="shared" si="0"/>
        <v>406</v>
      </c>
      <c r="I30" s="1508">
        <f t="shared" si="0"/>
        <v>1675</v>
      </c>
      <c r="J30" s="1687">
        <f t="shared" si="0"/>
        <v>2081</v>
      </c>
    </row>
    <row r="31" spans="1:10" ht="24.95" customHeight="1">
      <c r="A31" s="83"/>
      <c r="B31" s="1733" t="s">
        <v>415</v>
      </c>
      <c r="C31" s="410"/>
      <c r="D31" s="106"/>
      <c r="E31" s="106"/>
      <c r="F31" s="106"/>
      <c r="G31" s="399"/>
      <c r="H31" s="106"/>
      <c r="I31" s="106"/>
      <c r="J31" s="106"/>
    </row>
    <row r="32" spans="1:10">
      <c r="A32" s="83"/>
      <c r="B32" s="1732" t="s">
        <v>447</v>
      </c>
      <c r="C32" s="165">
        <v>0</v>
      </c>
      <c r="D32" s="166">
        <v>0</v>
      </c>
      <c r="E32" s="166">
        <v>0</v>
      </c>
      <c r="F32" s="167">
        <v>0</v>
      </c>
      <c r="G32" s="401">
        <v>0</v>
      </c>
      <c r="H32" s="164">
        <v>0</v>
      </c>
      <c r="I32" s="166">
        <v>1</v>
      </c>
      <c r="J32" s="167">
        <v>1</v>
      </c>
    </row>
    <row r="33" spans="1:10">
      <c r="A33" s="83"/>
      <c r="B33" s="418" t="s">
        <v>448</v>
      </c>
      <c r="C33" s="172">
        <v>0</v>
      </c>
      <c r="D33" s="173">
        <v>0</v>
      </c>
      <c r="E33" s="173">
        <v>0</v>
      </c>
      <c r="F33" s="174">
        <v>0</v>
      </c>
      <c r="G33" s="404">
        <v>0</v>
      </c>
      <c r="H33" s="171">
        <v>0</v>
      </c>
      <c r="I33" s="173">
        <v>0</v>
      </c>
      <c r="J33" s="174">
        <v>0</v>
      </c>
    </row>
    <row r="34" spans="1:10">
      <c r="A34" s="83"/>
      <c r="B34" s="1732" t="s">
        <v>417</v>
      </c>
      <c r="C34" s="165">
        <v>0</v>
      </c>
      <c r="D34" s="166">
        <v>1</v>
      </c>
      <c r="E34" s="166">
        <v>0</v>
      </c>
      <c r="F34" s="167">
        <v>1</v>
      </c>
      <c r="G34" s="401">
        <v>0</v>
      </c>
      <c r="H34" s="164">
        <v>2</v>
      </c>
      <c r="I34" s="166">
        <v>2</v>
      </c>
      <c r="J34" s="167">
        <v>4</v>
      </c>
    </row>
    <row r="35" spans="1:10">
      <c r="A35" s="83"/>
      <c r="B35" s="418" t="s">
        <v>418</v>
      </c>
      <c r="C35" s="172">
        <v>0</v>
      </c>
      <c r="D35" s="173">
        <v>1</v>
      </c>
      <c r="E35" s="173">
        <v>0</v>
      </c>
      <c r="F35" s="174">
        <v>1</v>
      </c>
      <c r="G35" s="404">
        <v>0</v>
      </c>
      <c r="H35" s="171">
        <v>1</v>
      </c>
      <c r="I35" s="173">
        <v>1</v>
      </c>
      <c r="J35" s="174">
        <v>2</v>
      </c>
    </row>
    <row r="36" spans="1:10">
      <c r="A36" s="83"/>
      <c r="B36" s="1732" t="s">
        <v>419</v>
      </c>
      <c r="C36" s="165">
        <v>0</v>
      </c>
      <c r="D36" s="166">
        <v>0</v>
      </c>
      <c r="E36" s="166">
        <v>1</v>
      </c>
      <c r="F36" s="167">
        <v>1</v>
      </c>
      <c r="G36" s="401">
        <v>0</v>
      </c>
      <c r="H36" s="164">
        <v>0</v>
      </c>
      <c r="I36" s="166">
        <v>1</v>
      </c>
      <c r="J36" s="167">
        <v>1</v>
      </c>
    </row>
    <row r="37" spans="1:10">
      <c r="A37" s="83"/>
      <c r="B37" s="418" t="s">
        <v>420</v>
      </c>
      <c r="C37" s="172">
        <v>0</v>
      </c>
      <c r="D37" s="173">
        <v>0</v>
      </c>
      <c r="E37" s="173">
        <v>3</v>
      </c>
      <c r="F37" s="174">
        <v>3</v>
      </c>
      <c r="G37" s="404">
        <v>0</v>
      </c>
      <c r="H37" s="171">
        <v>0</v>
      </c>
      <c r="I37" s="173">
        <v>3</v>
      </c>
      <c r="J37" s="174">
        <v>3</v>
      </c>
    </row>
    <row r="38" spans="1:10">
      <c r="A38" s="83"/>
      <c r="B38" s="1732" t="s">
        <v>421</v>
      </c>
      <c r="C38" s="165">
        <v>0</v>
      </c>
      <c r="D38" s="166">
        <v>2</v>
      </c>
      <c r="E38" s="166">
        <v>0</v>
      </c>
      <c r="F38" s="167">
        <v>2</v>
      </c>
      <c r="G38" s="401">
        <v>0</v>
      </c>
      <c r="H38" s="164">
        <v>0</v>
      </c>
      <c r="I38" s="166">
        <v>2</v>
      </c>
      <c r="J38" s="167">
        <v>2</v>
      </c>
    </row>
    <row r="39" spans="1:10">
      <c r="A39" s="83"/>
      <c r="B39" s="418" t="s">
        <v>422</v>
      </c>
      <c r="C39" s="172">
        <v>0</v>
      </c>
      <c r="D39" s="173">
        <v>0</v>
      </c>
      <c r="E39" s="173">
        <v>1</v>
      </c>
      <c r="F39" s="174">
        <v>1</v>
      </c>
      <c r="G39" s="404">
        <v>0</v>
      </c>
      <c r="H39" s="171">
        <v>0</v>
      </c>
      <c r="I39" s="173">
        <v>1</v>
      </c>
      <c r="J39" s="174">
        <v>1</v>
      </c>
    </row>
    <row r="40" spans="1:10">
      <c r="A40" s="83"/>
      <c r="B40" s="1732" t="s">
        <v>423</v>
      </c>
      <c r="C40" s="165">
        <v>0</v>
      </c>
      <c r="D40" s="166">
        <v>1</v>
      </c>
      <c r="E40" s="166">
        <v>4</v>
      </c>
      <c r="F40" s="167">
        <v>5</v>
      </c>
      <c r="G40" s="401">
        <v>0</v>
      </c>
      <c r="H40" s="164">
        <v>0</v>
      </c>
      <c r="I40" s="166">
        <v>3</v>
      </c>
      <c r="J40" s="167">
        <v>3</v>
      </c>
    </row>
    <row r="41" spans="1:10">
      <c r="A41" s="83"/>
      <c r="B41" s="418" t="s">
        <v>424</v>
      </c>
      <c r="C41" s="172">
        <v>0</v>
      </c>
      <c r="D41" s="173">
        <v>3</v>
      </c>
      <c r="E41" s="173">
        <v>5</v>
      </c>
      <c r="F41" s="174">
        <v>8</v>
      </c>
      <c r="G41" s="404">
        <v>0</v>
      </c>
      <c r="H41" s="171">
        <v>1</v>
      </c>
      <c r="I41" s="173">
        <v>4</v>
      </c>
      <c r="J41" s="174">
        <v>5</v>
      </c>
    </row>
    <row r="42" spans="1:10">
      <c r="A42" s="83"/>
      <c r="B42" s="1732" t="s">
        <v>425</v>
      </c>
      <c r="C42" s="165">
        <v>0</v>
      </c>
      <c r="D42" s="166">
        <v>0</v>
      </c>
      <c r="E42" s="166">
        <v>10</v>
      </c>
      <c r="F42" s="167">
        <v>10</v>
      </c>
      <c r="G42" s="401">
        <v>0</v>
      </c>
      <c r="H42" s="164">
        <v>3</v>
      </c>
      <c r="I42" s="166">
        <v>7</v>
      </c>
      <c r="J42" s="167">
        <v>10</v>
      </c>
    </row>
    <row r="43" spans="1:10">
      <c r="A43" s="83"/>
      <c r="B43" s="418" t="s">
        <v>426</v>
      </c>
      <c r="C43" s="172">
        <v>0</v>
      </c>
      <c r="D43" s="173">
        <v>1</v>
      </c>
      <c r="E43" s="173">
        <v>12</v>
      </c>
      <c r="F43" s="174">
        <v>13</v>
      </c>
      <c r="G43" s="404">
        <v>0</v>
      </c>
      <c r="H43" s="171">
        <v>8</v>
      </c>
      <c r="I43" s="173">
        <v>17</v>
      </c>
      <c r="J43" s="174">
        <v>25</v>
      </c>
    </row>
    <row r="44" spans="1:10">
      <c r="A44" s="83"/>
      <c r="B44" s="1732" t="s">
        <v>427</v>
      </c>
      <c r="C44" s="165">
        <v>0</v>
      </c>
      <c r="D44" s="166">
        <v>3</v>
      </c>
      <c r="E44" s="166">
        <v>15</v>
      </c>
      <c r="F44" s="167">
        <v>18</v>
      </c>
      <c r="G44" s="401">
        <v>2</v>
      </c>
      <c r="H44" s="164">
        <v>8</v>
      </c>
      <c r="I44" s="166">
        <v>16</v>
      </c>
      <c r="J44" s="167">
        <v>24</v>
      </c>
    </row>
    <row r="45" spans="1:10">
      <c r="A45" s="83"/>
      <c r="B45" s="418" t="s">
        <v>428</v>
      </c>
      <c r="C45" s="172">
        <v>0</v>
      </c>
      <c r="D45" s="173">
        <v>3</v>
      </c>
      <c r="E45" s="173">
        <v>8</v>
      </c>
      <c r="F45" s="174">
        <v>11</v>
      </c>
      <c r="G45" s="404">
        <v>0</v>
      </c>
      <c r="H45" s="171">
        <v>6</v>
      </c>
      <c r="I45" s="173">
        <v>47</v>
      </c>
      <c r="J45" s="174">
        <v>53</v>
      </c>
    </row>
    <row r="46" spans="1:10">
      <c r="A46" s="83"/>
      <c r="B46" s="1732" t="s">
        <v>429</v>
      </c>
      <c r="C46" s="165">
        <v>1</v>
      </c>
      <c r="D46" s="166">
        <v>0</v>
      </c>
      <c r="E46" s="166">
        <v>11</v>
      </c>
      <c r="F46" s="167">
        <v>11</v>
      </c>
      <c r="G46" s="401">
        <v>1</v>
      </c>
      <c r="H46" s="164">
        <v>12</v>
      </c>
      <c r="I46" s="166">
        <v>44</v>
      </c>
      <c r="J46" s="167">
        <v>56</v>
      </c>
    </row>
    <row r="47" spans="1:10">
      <c r="A47" s="83"/>
      <c r="B47" s="418" t="s">
        <v>430</v>
      </c>
      <c r="C47" s="172">
        <v>0</v>
      </c>
      <c r="D47" s="173">
        <v>3</v>
      </c>
      <c r="E47" s="173">
        <v>3</v>
      </c>
      <c r="F47" s="174">
        <v>6</v>
      </c>
      <c r="G47" s="404">
        <v>1</v>
      </c>
      <c r="H47" s="171">
        <v>9</v>
      </c>
      <c r="I47" s="173">
        <v>41</v>
      </c>
      <c r="J47" s="174">
        <v>50</v>
      </c>
    </row>
    <row r="48" spans="1:10">
      <c r="A48" s="83"/>
      <c r="B48" s="1732" t="s">
        <v>431</v>
      </c>
      <c r="C48" s="165">
        <v>0</v>
      </c>
      <c r="D48" s="166">
        <v>4</v>
      </c>
      <c r="E48" s="166">
        <v>8</v>
      </c>
      <c r="F48" s="167">
        <v>12</v>
      </c>
      <c r="G48" s="401">
        <v>1</v>
      </c>
      <c r="H48" s="164">
        <v>14</v>
      </c>
      <c r="I48" s="166">
        <v>69</v>
      </c>
      <c r="J48" s="167">
        <v>83</v>
      </c>
    </row>
    <row r="49" spans="1:10">
      <c r="A49" s="83"/>
      <c r="B49" s="418" t="s">
        <v>432</v>
      </c>
      <c r="C49" s="172">
        <v>1</v>
      </c>
      <c r="D49" s="173">
        <v>1</v>
      </c>
      <c r="E49" s="173">
        <v>4</v>
      </c>
      <c r="F49" s="174">
        <v>5</v>
      </c>
      <c r="G49" s="404">
        <v>0</v>
      </c>
      <c r="H49" s="171">
        <v>17</v>
      </c>
      <c r="I49" s="173">
        <v>67</v>
      </c>
      <c r="J49" s="174">
        <v>84</v>
      </c>
    </row>
    <row r="50" spans="1:10">
      <c r="A50" s="83"/>
      <c r="B50" s="1732" t="s">
        <v>433</v>
      </c>
      <c r="C50" s="165">
        <v>0</v>
      </c>
      <c r="D50" s="166">
        <v>1</v>
      </c>
      <c r="E50" s="166">
        <v>2</v>
      </c>
      <c r="F50" s="167">
        <v>3</v>
      </c>
      <c r="G50" s="401">
        <v>2</v>
      </c>
      <c r="H50" s="164">
        <v>21</v>
      </c>
      <c r="I50" s="166">
        <v>60</v>
      </c>
      <c r="J50" s="167">
        <v>81</v>
      </c>
    </row>
    <row r="51" spans="1:10">
      <c r="A51" s="83"/>
      <c r="B51" s="418" t="s">
        <v>434</v>
      </c>
      <c r="C51" s="172">
        <v>0</v>
      </c>
      <c r="D51" s="173">
        <v>0</v>
      </c>
      <c r="E51" s="173">
        <v>7</v>
      </c>
      <c r="F51" s="174">
        <v>7</v>
      </c>
      <c r="G51" s="404">
        <v>2</v>
      </c>
      <c r="H51" s="171">
        <v>21</v>
      </c>
      <c r="I51" s="173">
        <v>72</v>
      </c>
      <c r="J51" s="174">
        <v>93</v>
      </c>
    </row>
    <row r="52" spans="1:10">
      <c r="A52" s="83"/>
      <c r="B52" s="1732" t="s">
        <v>435</v>
      </c>
      <c r="C52" s="165">
        <v>1</v>
      </c>
      <c r="D52" s="166">
        <v>1</v>
      </c>
      <c r="E52" s="166">
        <v>9</v>
      </c>
      <c r="F52" s="167">
        <v>10</v>
      </c>
      <c r="G52" s="401">
        <v>2</v>
      </c>
      <c r="H52" s="164">
        <v>17</v>
      </c>
      <c r="I52" s="166">
        <v>79</v>
      </c>
      <c r="J52" s="167">
        <v>96</v>
      </c>
    </row>
    <row r="53" spans="1:10">
      <c r="A53" s="83"/>
      <c r="B53" s="418" t="s">
        <v>436</v>
      </c>
      <c r="C53" s="172">
        <v>0</v>
      </c>
      <c r="D53" s="173">
        <v>1</v>
      </c>
      <c r="E53" s="173">
        <v>4</v>
      </c>
      <c r="F53" s="174">
        <v>5</v>
      </c>
      <c r="G53" s="404">
        <v>2</v>
      </c>
      <c r="H53" s="171">
        <v>18</v>
      </c>
      <c r="I53" s="173">
        <v>79</v>
      </c>
      <c r="J53" s="174">
        <v>97</v>
      </c>
    </row>
    <row r="54" spans="1:10">
      <c r="A54" s="83"/>
      <c r="B54" s="1732" t="s">
        <v>437</v>
      </c>
      <c r="C54" s="165">
        <v>0</v>
      </c>
      <c r="D54" s="166">
        <v>1</v>
      </c>
      <c r="E54" s="166">
        <v>4</v>
      </c>
      <c r="F54" s="167">
        <v>5</v>
      </c>
      <c r="G54" s="401">
        <v>1</v>
      </c>
      <c r="H54" s="164">
        <v>19</v>
      </c>
      <c r="I54" s="166">
        <v>73</v>
      </c>
      <c r="J54" s="167">
        <v>92</v>
      </c>
    </row>
    <row r="55" spans="1:10">
      <c r="A55" s="83"/>
      <c r="B55" s="418" t="s">
        <v>438</v>
      </c>
      <c r="C55" s="172">
        <v>0</v>
      </c>
      <c r="D55" s="173">
        <v>0</v>
      </c>
      <c r="E55" s="173">
        <v>4</v>
      </c>
      <c r="F55" s="174">
        <v>4</v>
      </c>
      <c r="G55" s="404">
        <v>2</v>
      </c>
      <c r="H55" s="171">
        <v>11</v>
      </c>
      <c r="I55" s="173">
        <v>56</v>
      </c>
      <c r="J55" s="174">
        <v>67</v>
      </c>
    </row>
    <row r="56" spans="1:10">
      <c r="A56" s="83"/>
      <c r="B56" s="1732" t="s">
        <v>439</v>
      </c>
      <c r="C56" s="165">
        <v>0</v>
      </c>
      <c r="D56" s="166">
        <v>0</v>
      </c>
      <c r="E56" s="166">
        <v>5</v>
      </c>
      <c r="F56" s="167">
        <v>5</v>
      </c>
      <c r="G56" s="401">
        <v>0</v>
      </c>
      <c r="H56" s="164">
        <v>22</v>
      </c>
      <c r="I56" s="166">
        <v>57</v>
      </c>
      <c r="J56" s="167">
        <v>79</v>
      </c>
    </row>
    <row r="57" spans="1:10">
      <c r="A57" s="83"/>
      <c r="B57" s="418" t="s">
        <v>440</v>
      </c>
      <c r="C57" s="172">
        <v>0</v>
      </c>
      <c r="D57" s="173">
        <v>0</v>
      </c>
      <c r="E57" s="173">
        <v>5</v>
      </c>
      <c r="F57" s="174">
        <v>5</v>
      </c>
      <c r="G57" s="404">
        <v>1</v>
      </c>
      <c r="H57" s="171">
        <v>4</v>
      </c>
      <c r="I57" s="173">
        <v>55</v>
      </c>
      <c r="J57" s="174">
        <v>59</v>
      </c>
    </row>
    <row r="58" spans="1:10">
      <c r="A58" s="83"/>
      <c r="B58" s="1732" t="s">
        <v>441</v>
      </c>
      <c r="C58" s="165">
        <v>0</v>
      </c>
      <c r="D58" s="166">
        <v>1</v>
      </c>
      <c r="E58" s="166">
        <v>3</v>
      </c>
      <c r="F58" s="167">
        <v>4</v>
      </c>
      <c r="G58" s="401">
        <v>0</v>
      </c>
      <c r="H58" s="164">
        <v>7</v>
      </c>
      <c r="I58" s="166">
        <v>47</v>
      </c>
      <c r="J58" s="167">
        <v>54</v>
      </c>
    </row>
    <row r="59" spans="1:10">
      <c r="A59" s="83"/>
      <c r="B59" s="418" t="s">
        <v>442</v>
      </c>
      <c r="C59" s="172">
        <v>0</v>
      </c>
      <c r="D59" s="173">
        <v>0</v>
      </c>
      <c r="E59" s="173">
        <v>2</v>
      </c>
      <c r="F59" s="174">
        <v>2</v>
      </c>
      <c r="G59" s="404">
        <v>0</v>
      </c>
      <c r="H59" s="171">
        <v>5</v>
      </c>
      <c r="I59" s="173">
        <v>49</v>
      </c>
      <c r="J59" s="174">
        <v>54</v>
      </c>
    </row>
    <row r="60" spans="1:10">
      <c r="A60" s="83"/>
      <c r="B60" s="1732" t="s">
        <v>443</v>
      </c>
      <c r="C60" s="165">
        <v>0</v>
      </c>
      <c r="D60" s="166">
        <v>0</v>
      </c>
      <c r="E60" s="166">
        <v>7</v>
      </c>
      <c r="F60" s="167">
        <v>7</v>
      </c>
      <c r="G60" s="401">
        <v>2</v>
      </c>
      <c r="H60" s="164">
        <v>8</v>
      </c>
      <c r="I60" s="166">
        <v>26</v>
      </c>
      <c r="J60" s="167">
        <v>34</v>
      </c>
    </row>
    <row r="61" spans="1:10">
      <c r="A61" s="83"/>
      <c r="B61" s="418" t="s">
        <v>444</v>
      </c>
      <c r="C61" s="172">
        <v>0</v>
      </c>
      <c r="D61" s="173">
        <v>1</v>
      </c>
      <c r="E61" s="173">
        <v>2</v>
      </c>
      <c r="F61" s="174">
        <v>3</v>
      </c>
      <c r="G61" s="404">
        <v>0</v>
      </c>
      <c r="H61" s="171">
        <v>9</v>
      </c>
      <c r="I61" s="173">
        <v>44</v>
      </c>
      <c r="J61" s="174">
        <v>53</v>
      </c>
    </row>
    <row r="62" spans="1:10" s="83" customFormat="1" ht="15" customHeight="1">
      <c r="B62" s="105" t="s">
        <v>92</v>
      </c>
      <c r="C62" s="147"/>
      <c r="D62" s="147"/>
      <c r="E62" s="147"/>
      <c r="F62" s="147"/>
      <c r="G62" s="352"/>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dimension ref="A1:J62"/>
  <sheetViews>
    <sheetView showGridLines="0" showZeros="0" zoomScaleNormal="100" workbookViewId="0">
      <pane ySplit="6" topLeftCell="A47" activePane="bottomLeft" state="frozen"/>
      <selection activeCell="IV11" sqref="IV11"/>
      <selection pane="bottomLeft" activeCell="K63" sqref="K63"/>
    </sheetView>
  </sheetViews>
  <sheetFormatPr baseColWidth="10" defaultColWidth="10.7109375" defaultRowHeight="12.75"/>
  <cols>
    <col min="1" max="1" width="1.7109375" style="1" customWidth="1"/>
    <col min="2" max="2" width="15.7109375" customWidth="1"/>
    <col min="3" max="3" width="6.7109375" customWidth="1"/>
    <col min="4" max="6" width="9.7109375" customWidth="1"/>
    <col min="7" max="7" width="6.7109375" customWidth="1"/>
    <col min="8" max="10" width="9.7109375" customWidth="1"/>
  </cols>
  <sheetData>
    <row r="1" spans="1:10" s="88" customFormat="1" ht="20.100000000000001" customHeight="1">
      <c r="A1" s="83"/>
      <c r="B1" s="149" t="s">
        <v>387</v>
      </c>
      <c r="C1" s="179"/>
      <c r="D1" s="382"/>
      <c r="E1" s="382"/>
      <c r="F1" s="382"/>
      <c r="G1" s="382"/>
      <c r="H1" s="382"/>
      <c r="I1" s="382"/>
      <c r="J1" s="382"/>
    </row>
    <row r="2" spans="1:10" s="88" customFormat="1" ht="20.100000000000001" customHeight="1">
      <c r="A2" s="83"/>
      <c r="B2" s="733" t="s">
        <v>837</v>
      </c>
      <c r="C2" s="390"/>
      <c r="D2" s="382"/>
      <c r="E2" s="382"/>
      <c r="F2" s="382"/>
      <c r="G2" s="382"/>
      <c r="H2" s="382"/>
      <c r="I2" s="382"/>
      <c r="J2" s="382"/>
    </row>
    <row r="3" spans="1:10" s="88" customFormat="1" ht="20.100000000000001" customHeight="1">
      <c r="A3" s="83"/>
      <c r="B3" s="732" t="s">
        <v>996</v>
      </c>
      <c r="C3" s="233"/>
      <c r="D3" s="382"/>
      <c r="E3" s="382"/>
      <c r="F3" s="382"/>
      <c r="G3" s="382"/>
      <c r="H3" s="382"/>
      <c r="I3" s="382"/>
      <c r="J3" s="382"/>
    </row>
    <row r="4" spans="1:10" s="88" customFormat="1" ht="20.100000000000001" customHeight="1">
      <c r="A4" s="83"/>
      <c r="B4" s="391" t="s">
        <v>44</v>
      </c>
      <c r="C4" s="181"/>
      <c r="D4" s="181"/>
      <c r="E4" s="181"/>
      <c r="F4" s="382"/>
      <c r="G4" s="382"/>
      <c r="H4" s="382"/>
      <c r="I4" s="382"/>
      <c r="J4" s="382"/>
    </row>
    <row r="5" spans="1:10" s="82" customFormat="1" ht="25.5" customHeight="1">
      <c r="A5" s="75"/>
      <c r="B5" s="406" t="s">
        <v>445</v>
      </c>
      <c r="C5" s="2183" t="s">
        <v>708</v>
      </c>
      <c r="D5" s="2183"/>
      <c r="E5" s="2183"/>
      <c r="F5" s="2183"/>
      <c r="G5" s="2182" t="s">
        <v>707</v>
      </c>
      <c r="H5" s="2182"/>
      <c r="I5" s="2182"/>
      <c r="J5" s="2182"/>
    </row>
    <row r="6" spans="1:10" s="82" customFormat="1" ht="50.1" customHeight="1">
      <c r="A6" s="75"/>
      <c r="B6" s="406"/>
      <c r="C6" s="393" t="s">
        <v>81</v>
      </c>
      <c r="D6" s="79" t="s">
        <v>82</v>
      </c>
      <c r="E6" s="80" t="s">
        <v>83</v>
      </c>
      <c r="F6" s="81" t="s">
        <v>84</v>
      </c>
      <c r="G6" s="78" t="s">
        <v>81</v>
      </c>
      <c r="H6" s="79" t="s">
        <v>82</v>
      </c>
      <c r="I6" s="80" t="s">
        <v>83</v>
      </c>
      <c r="J6" s="81" t="s">
        <v>84</v>
      </c>
    </row>
    <row r="7" spans="1:10" ht="4.5" customHeight="1">
      <c r="A7" s="75"/>
      <c r="B7" s="82"/>
      <c r="C7" s="407"/>
      <c r="D7" s="82"/>
      <c r="E7" s="82"/>
      <c r="F7" s="82"/>
      <c r="G7" s="394"/>
      <c r="H7" s="82"/>
      <c r="I7" s="82"/>
      <c r="J7" s="82"/>
    </row>
    <row r="8" spans="1:10">
      <c r="A8" s="83"/>
      <c r="B8" s="1732" t="s">
        <v>395</v>
      </c>
      <c r="C8" s="165">
        <v>0</v>
      </c>
      <c r="D8" s="166">
        <v>7</v>
      </c>
      <c r="E8" s="166">
        <v>20</v>
      </c>
      <c r="F8" s="167">
        <v>27</v>
      </c>
      <c r="G8" s="165">
        <v>0</v>
      </c>
      <c r="H8" s="164">
        <v>0</v>
      </c>
      <c r="I8" s="166">
        <v>3</v>
      </c>
      <c r="J8" s="167">
        <v>3</v>
      </c>
    </row>
    <row r="9" spans="1:10">
      <c r="A9" s="83"/>
      <c r="B9" s="418" t="s">
        <v>396</v>
      </c>
      <c r="C9" s="172">
        <v>1</v>
      </c>
      <c r="D9" s="173">
        <v>22</v>
      </c>
      <c r="E9" s="173">
        <v>50</v>
      </c>
      <c r="F9" s="174">
        <v>72</v>
      </c>
      <c r="G9" s="172">
        <v>0</v>
      </c>
      <c r="H9" s="171">
        <v>0</v>
      </c>
      <c r="I9" s="173">
        <v>4</v>
      </c>
      <c r="J9" s="174">
        <v>4</v>
      </c>
    </row>
    <row r="10" spans="1:10">
      <c r="A10" s="83"/>
      <c r="B10" s="419" t="s">
        <v>397</v>
      </c>
      <c r="C10" s="165">
        <v>5</v>
      </c>
      <c r="D10" s="166">
        <v>56</v>
      </c>
      <c r="E10" s="166">
        <v>145</v>
      </c>
      <c r="F10" s="167">
        <v>201</v>
      </c>
      <c r="G10" s="165">
        <v>0</v>
      </c>
      <c r="H10" s="164">
        <v>2</v>
      </c>
      <c r="I10" s="166">
        <v>8</v>
      </c>
      <c r="J10" s="167">
        <v>10</v>
      </c>
    </row>
    <row r="11" spans="1:10">
      <c r="A11" s="83"/>
      <c r="B11" s="418" t="s">
        <v>59</v>
      </c>
      <c r="C11" s="172">
        <v>5</v>
      </c>
      <c r="D11" s="173">
        <v>44</v>
      </c>
      <c r="E11" s="173">
        <v>180</v>
      </c>
      <c r="F11" s="174">
        <v>224</v>
      </c>
      <c r="G11" s="172">
        <v>0</v>
      </c>
      <c r="H11" s="171">
        <v>4</v>
      </c>
      <c r="I11" s="173">
        <v>10</v>
      </c>
      <c r="J11" s="174">
        <v>14</v>
      </c>
    </row>
    <row r="12" spans="1:10">
      <c r="A12" s="83"/>
      <c r="B12" s="417" t="s">
        <v>398</v>
      </c>
      <c r="C12" s="165">
        <v>2</v>
      </c>
      <c r="D12" s="166">
        <v>45</v>
      </c>
      <c r="E12" s="166">
        <v>116</v>
      </c>
      <c r="F12" s="167">
        <v>161</v>
      </c>
      <c r="G12" s="165">
        <v>0</v>
      </c>
      <c r="H12" s="164">
        <v>8</v>
      </c>
      <c r="I12" s="166">
        <v>15</v>
      </c>
      <c r="J12" s="167">
        <v>23</v>
      </c>
    </row>
    <row r="13" spans="1:10">
      <c r="A13" s="83"/>
      <c r="B13" s="418" t="s">
        <v>399</v>
      </c>
      <c r="C13" s="172">
        <v>6</v>
      </c>
      <c r="D13" s="173">
        <v>83</v>
      </c>
      <c r="E13" s="173">
        <v>399</v>
      </c>
      <c r="F13" s="174">
        <v>482</v>
      </c>
      <c r="G13" s="172">
        <v>2</v>
      </c>
      <c r="H13" s="171">
        <v>11</v>
      </c>
      <c r="I13" s="173">
        <v>67</v>
      </c>
      <c r="J13" s="174">
        <v>78</v>
      </c>
    </row>
    <row r="14" spans="1:10">
      <c r="A14" s="83"/>
      <c r="B14" s="417" t="s">
        <v>400</v>
      </c>
      <c r="C14" s="165">
        <v>6</v>
      </c>
      <c r="D14" s="166">
        <v>67</v>
      </c>
      <c r="E14" s="166">
        <v>438</v>
      </c>
      <c r="F14" s="167">
        <v>505</v>
      </c>
      <c r="G14" s="165">
        <v>1</v>
      </c>
      <c r="H14" s="164">
        <v>7</v>
      </c>
      <c r="I14" s="166">
        <v>51</v>
      </c>
      <c r="J14" s="167">
        <v>58</v>
      </c>
    </row>
    <row r="15" spans="1:10">
      <c r="A15" s="83"/>
      <c r="B15" s="418" t="s">
        <v>401</v>
      </c>
      <c r="C15" s="172">
        <v>8</v>
      </c>
      <c r="D15" s="173">
        <v>70</v>
      </c>
      <c r="E15" s="173">
        <v>392</v>
      </c>
      <c r="F15" s="174">
        <v>462</v>
      </c>
      <c r="G15" s="172">
        <v>1</v>
      </c>
      <c r="H15" s="171">
        <v>8</v>
      </c>
      <c r="I15" s="173">
        <v>63</v>
      </c>
      <c r="J15" s="174">
        <v>71</v>
      </c>
    </row>
    <row r="16" spans="1:10">
      <c r="A16" s="83"/>
      <c r="B16" s="417" t="s">
        <v>402</v>
      </c>
      <c r="C16" s="165">
        <v>8</v>
      </c>
      <c r="D16" s="166">
        <v>60</v>
      </c>
      <c r="E16" s="166">
        <v>319</v>
      </c>
      <c r="F16" s="167">
        <v>379</v>
      </c>
      <c r="G16" s="165">
        <v>1</v>
      </c>
      <c r="H16" s="164">
        <v>7</v>
      </c>
      <c r="I16" s="166">
        <v>40</v>
      </c>
      <c r="J16" s="167">
        <v>47</v>
      </c>
    </row>
    <row r="17" spans="1:10">
      <c r="A17" s="83"/>
      <c r="B17" s="418" t="s">
        <v>403</v>
      </c>
      <c r="C17" s="172">
        <v>5</v>
      </c>
      <c r="D17" s="173">
        <v>83</v>
      </c>
      <c r="E17" s="173">
        <v>254</v>
      </c>
      <c r="F17" s="174">
        <v>337</v>
      </c>
      <c r="G17" s="172">
        <v>1</v>
      </c>
      <c r="H17" s="171">
        <v>12</v>
      </c>
      <c r="I17" s="173">
        <v>34</v>
      </c>
      <c r="J17" s="174">
        <v>46</v>
      </c>
    </row>
    <row r="18" spans="1:10">
      <c r="A18" s="83"/>
      <c r="B18" s="417" t="s">
        <v>404</v>
      </c>
      <c r="C18" s="165">
        <v>9</v>
      </c>
      <c r="D18" s="166">
        <v>91</v>
      </c>
      <c r="E18" s="166">
        <v>289</v>
      </c>
      <c r="F18" s="167">
        <v>380</v>
      </c>
      <c r="G18" s="165">
        <v>2</v>
      </c>
      <c r="H18" s="164">
        <v>14</v>
      </c>
      <c r="I18" s="166">
        <v>34</v>
      </c>
      <c r="J18" s="167">
        <v>48</v>
      </c>
    </row>
    <row r="19" spans="1:10">
      <c r="A19" s="83"/>
      <c r="B19" s="418" t="s">
        <v>405</v>
      </c>
      <c r="C19" s="172">
        <v>11</v>
      </c>
      <c r="D19" s="173">
        <v>120</v>
      </c>
      <c r="E19" s="173">
        <v>270</v>
      </c>
      <c r="F19" s="174">
        <v>390</v>
      </c>
      <c r="G19" s="172">
        <v>0</v>
      </c>
      <c r="H19" s="171">
        <v>18</v>
      </c>
      <c r="I19" s="173">
        <v>44</v>
      </c>
      <c r="J19" s="174">
        <v>62</v>
      </c>
    </row>
    <row r="20" spans="1:10">
      <c r="A20" s="83"/>
      <c r="B20" s="417" t="s">
        <v>406</v>
      </c>
      <c r="C20" s="165">
        <v>22</v>
      </c>
      <c r="D20" s="166">
        <v>108</v>
      </c>
      <c r="E20" s="166">
        <v>279</v>
      </c>
      <c r="F20" s="167">
        <v>387</v>
      </c>
      <c r="G20" s="165">
        <v>5</v>
      </c>
      <c r="H20" s="164">
        <v>18</v>
      </c>
      <c r="I20" s="166">
        <v>42</v>
      </c>
      <c r="J20" s="167">
        <v>60</v>
      </c>
    </row>
    <row r="21" spans="1:10">
      <c r="A21" s="83"/>
      <c r="B21" s="418" t="s">
        <v>407</v>
      </c>
      <c r="C21" s="172">
        <v>19</v>
      </c>
      <c r="D21" s="173">
        <v>127</v>
      </c>
      <c r="E21" s="173">
        <v>202</v>
      </c>
      <c r="F21" s="174">
        <v>329</v>
      </c>
      <c r="G21" s="172">
        <v>3</v>
      </c>
      <c r="H21" s="171">
        <v>16</v>
      </c>
      <c r="I21" s="173">
        <v>20</v>
      </c>
      <c r="J21" s="174">
        <v>36</v>
      </c>
    </row>
    <row r="22" spans="1:10">
      <c r="A22" s="83"/>
      <c r="B22" s="417" t="s">
        <v>408</v>
      </c>
      <c r="C22" s="165">
        <v>25</v>
      </c>
      <c r="D22" s="166">
        <v>125</v>
      </c>
      <c r="E22" s="166">
        <v>121</v>
      </c>
      <c r="F22" s="167">
        <v>246</v>
      </c>
      <c r="G22" s="165">
        <v>1</v>
      </c>
      <c r="H22" s="164">
        <v>15</v>
      </c>
      <c r="I22" s="166">
        <v>14</v>
      </c>
      <c r="J22" s="167">
        <v>29</v>
      </c>
    </row>
    <row r="23" spans="1:10">
      <c r="A23" s="83"/>
      <c r="B23" s="418" t="s">
        <v>409</v>
      </c>
      <c r="C23" s="172">
        <v>36</v>
      </c>
      <c r="D23" s="173">
        <v>95</v>
      </c>
      <c r="E23" s="173">
        <v>100</v>
      </c>
      <c r="F23" s="174">
        <v>195</v>
      </c>
      <c r="G23" s="172">
        <v>0</v>
      </c>
      <c r="H23" s="171">
        <v>13</v>
      </c>
      <c r="I23" s="173">
        <v>16</v>
      </c>
      <c r="J23" s="174">
        <v>29</v>
      </c>
    </row>
    <row r="24" spans="1:10">
      <c r="A24" s="83"/>
      <c r="B24" s="417" t="s">
        <v>410</v>
      </c>
      <c r="C24" s="165">
        <v>25</v>
      </c>
      <c r="D24" s="166">
        <v>70</v>
      </c>
      <c r="E24" s="166">
        <v>79</v>
      </c>
      <c r="F24" s="167">
        <v>149</v>
      </c>
      <c r="G24" s="165">
        <v>5</v>
      </c>
      <c r="H24" s="164">
        <v>9</v>
      </c>
      <c r="I24" s="166">
        <v>15</v>
      </c>
      <c r="J24" s="167">
        <v>24</v>
      </c>
    </row>
    <row r="25" spans="1:10">
      <c r="A25" s="83"/>
      <c r="B25" s="418" t="s">
        <v>411</v>
      </c>
      <c r="C25" s="172">
        <v>14</v>
      </c>
      <c r="D25" s="173">
        <v>46</v>
      </c>
      <c r="E25" s="173">
        <v>23</v>
      </c>
      <c r="F25" s="174">
        <v>69</v>
      </c>
      <c r="G25" s="172">
        <v>2</v>
      </c>
      <c r="H25" s="171">
        <v>7</v>
      </c>
      <c r="I25" s="173">
        <v>1</v>
      </c>
      <c r="J25" s="174">
        <v>8</v>
      </c>
    </row>
    <row r="26" spans="1:10">
      <c r="A26" s="83"/>
      <c r="B26" s="417" t="s">
        <v>412</v>
      </c>
      <c r="C26" s="165">
        <v>11</v>
      </c>
      <c r="D26" s="166">
        <v>15</v>
      </c>
      <c r="E26" s="166">
        <v>12</v>
      </c>
      <c r="F26" s="167">
        <v>27</v>
      </c>
      <c r="G26" s="165">
        <v>4</v>
      </c>
      <c r="H26" s="164">
        <v>0</v>
      </c>
      <c r="I26" s="166">
        <v>1</v>
      </c>
      <c r="J26" s="167">
        <v>1</v>
      </c>
    </row>
    <row r="27" spans="1:10">
      <c r="A27" s="83"/>
      <c r="B27" s="418" t="s">
        <v>413</v>
      </c>
      <c r="C27" s="172">
        <v>2</v>
      </c>
      <c r="D27" s="173">
        <v>1</v>
      </c>
      <c r="E27" s="173">
        <v>2</v>
      </c>
      <c r="F27" s="174">
        <v>3</v>
      </c>
      <c r="G27" s="172">
        <v>1</v>
      </c>
      <c r="H27" s="171">
        <v>0</v>
      </c>
      <c r="I27" s="173">
        <v>0</v>
      </c>
      <c r="J27" s="174">
        <v>0</v>
      </c>
    </row>
    <row r="28" spans="1:10">
      <c r="A28" s="83"/>
      <c r="B28" s="417" t="s">
        <v>414</v>
      </c>
      <c r="C28" s="165">
        <v>1</v>
      </c>
      <c r="D28" s="166">
        <v>0</v>
      </c>
      <c r="E28" s="166">
        <v>0</v>
      </c>
      <c r="F28" s="167">
        <v>0</v>
      </c>
      <c r="G28" s="165">
        <v>0</v>
      </c>
      <c r="H28" s="164">
        <v>0</v>
      </c>
      <c r="I28" s="166">
        <v>0</v>
      </c>
      <c r="J28" s="167">
        <v>0</v>
      </c>
    </row>
    <row r="29" spans="1:10">
      <c r="A29" s="83"/>
      <c r="B29" s="418" t="s">
        <v>394</v>
      </c>
      <c r="C29" s="172">
        <v>0</v>
      </c>
      <c r="D29" s="173">
        <v>0</v>
      </c>
      <c r="E29" s="173">
        <v>0</v>
      </c>
      <c r="F29" s="174"/>
      <c r="G29" s="172"/>
      <c r="H29" s="171"/>
      <c r="I29" s="173"/>
      <c r="J29" s="174"/>
    </row>
    <row r="30" spans="1:10" s="1221" customFormat="1">
      <c r="A30" s="1301"/>
      <c r="B30" s="1544" t="s">
        <v>90</v>
      </c>
      <c r="C30" s="1514">
        <f>SUM(C8:C29)</f>
        <v>221</v>
      </c>
      <c r="D30" s="1507">
        <f t="shared" ref="D30:J30" si="0">SUM(D8:D29)</f>
        <v>1335</v>
      </c>
      <c r="E30" s="1508">
        <f t="shared" si="0"/>
        <v>3690</v>
      </c>
      <c r="F30" s="1687">
        <f t="shared" si="0"/>
        <v>5025</v>
      </c>
      <c r="G30" s="1514">
        <f t="shared" si="0"/>
        <v>29</v>
      </c>
      <c r="H30" s="1507">
        <f t="shared" si="0"/>
        <v>169</v>
      </c>
      <c r="I30" s="1508">
        <f t="shared" si="0"/>
        <v>482</v>
      </c>
      <c r="J30" s="1687">
        <f t="shared" si="0"/>
        <v>651</v>
      </c>
    </row>
    <row r="31" spans="1:10" ht="24.95" customHeight="1">
      <c r="A31" s="83"/>
      <c r="B31" s="1733" t="s">
        <v>415</v>
      </c>
      <c r="C31" s="410"/>
      <c r="D31" s="106"/>
      <c r="E31" s="106"/>
      <c r="F31" s="106"/>
      <c r="G31" s="399"/>
      <c r="H31" s="106"/>
      <c r="I31" s="106"/>
      <c r="J31" s="106"/>
    </row>
    <row r="32" spans="1:10">
      <c r="A32" s="83"/>
      <c r="B32" s="1732" t="s">
        <v>447</v>
      </c>
      <c r="C32" s="165">
        <v>0</v>
      </c>
      <c r="D32" s="166">
        <v>0</v>
      </c>
      <c r="E32" s="166">
        <v>1</v>
      </c>
      <c r="F32" s="167">
        <v>1</v>
      </c>
      <c r="G32" s="401">
        <v>0</v>
      </c>
      <c r="H32" s="164">
        <v>0</v>
      </c>
      <c r="I32" s="166">
        <v>1</v>
      </c>
      <c r="J32" s="167">
        <v>1</v>
      </c>
    </row>
    <row r="33" spans="1:10">
      <c r="A33" s="83"/>
      <c r="B33" s="418" t="s">
        <v>448</v>
      </c>
      <c r="C33" s="172">
        <v>0</v>
      </c>
      <c r="D33" s="173">
        <v>2</v>
      </c>
      <c r="E33" s="173">
        <v>2</v>
      </c>
      <c r="F33" s="174">
        <v>4</v>
      </c>
      <c r="G33" s="404">
        <v>0</v>
      </c>
      <c r="H33" s="171">
        <v>0</v>
      </c>
      <c r="I33" s="173">
        <v>0</v>
      </c>
      <c r="J33" s="174">
        <v>0</v>
      </c>
    </row>
    <row r="34" spans="1:10">
      <c r="A34" s="83"/>
      <c r="B34" s="1732" t="s">
        <v>417</v>
      </c>
      <c r="C34" s="165">
        <v>0</v>
      </c>
      <c r="D34" s="166">
        <v>3</v>
      </c>
      <c r="E34" s="166">
        <v>4</v>
      </c>
      <c r="F34" s="167">
        <v>7</v>
      </c>
      <c r="G34" s="401">
        <v>0</v>
      </c>
      <c r="H34" s="164">
        <v>0</v>
      </c>
      <c r="I34" s="166">
        <v>1</v>
      </c>
      <c r="J34" s="167">
        <v>1</v>
      </c>
    </row>
    <row r="35" spans="1:10">
      <c r="A35" s="83"/>
      <c r="B35" s="418" t="s">
        <v>418</v>
      </c>
      <c r="C35" s="172">
        <v>0</v>
      </c>
      <c r="D35" s="173">
        <v>1</v>
      </c>
      <c r="E35" s="173">
        <v>6</v>
      </c>
      <c r="F35" s="174">
        <v>7</v>
      </c>
      <c r="G35" s="404">
        <v>0</v>
      </c>
      <c r="H35" s="171">
        <v>0</v>
      </c>
      <c r="I35" s="173">
        <v>1</v>
      </c>
      <c r="J35" s="174">
        <v>1</v>
      </c>
    </row>
    <row r="36" spans="1:10">
      <c r="A36" s="83"/>
      <c r="B36" s="1732" t="s">
        <v>419</v>
      </c>
      <c r="C36" s="165">
        <v>0</v>
      </c>
      <c r="D36" s="166">
        <v>1</v>
      </c>
      <c r="E36" s="166">
        <v>7</v>
      </c>
      <c r="F36" s="167">
        <v>8</v>
      </c>
      <c r="G36" s="401">
        <v>0</v>
      </c>
      <c r="H36" s="164">
        <v>0</v>
      </c>
      <c r="I36" s="166">
        <v>0</v>
      </c>
      <c r="J36" s="167">
        <v>0</v>
      </c>
    </row>
    <row r="37" spans="1:10">
      <c r="A37" s="83"/>
      <c r="B37" s="418" t="s">
        <v>420</v>
      </c>
      <c r="C37" s="172">
        <v>0</v>
      </c>
      <c r="D37" s="173">
        <v>2</v>
      </c>
      <c r="E37" s="173">
        <v>13</v>
      </c>
      <c r="F37" s="174">
        <v>15</v>
      </c>
      <c r="G37" s="404">
        <v>0</v>
      </c>
      <c r="H37" s="171">
        <v>0</v>
      </c>
      <c r="I37" s="173">
        <v>1</v>
      </c>
      <c r="J37" s="174">
        <v>1</v>
      </c>
    </row>
    <row r="38" spans="1:10">
      <c r="A38" s="83"/>
      <c r="B38" s="1732" t="s">
        <v>421</v>
      </c>
      <c r="C38" s="165">
        <v>1</v>
      </c>
      <c r="D38" s="166">
        <v>3</v>
      </c>
      <c r="E38" s="166">
        <v>4</v>
      </c>
      <c r="F38" s="167">
        <v>7</v>
      </c>
      <c r="G38" s="401">
        <v>0</v>
      </c>
      <c r="H38" s="164">
        <v>0</v>
      </c>
      <c r="I38" s="166">
        <v>1</v>
      </c>
      <c r="J38" s="167">
        <v>1</v>
      </c>
    </row>
    <row r="39" spans="1:10">
      <c r="A39" s="83"/>
      <c r="B39" s="418" t="s">
        <v>422</v>
      </c>
      <c r="C39" s="172">
        <v>0</v>
      </c>
      <c r="D39" s="173">
        <v>4</v>
      </c>
      <c r="E39" s="173">
        <v>11</v>
      </c>
      <c r="F39" s="174">
        <v>15</v>
      </c>
      <c r="G39" s="404">
        <v>0</v>
      </c>
      <c r="H39" s="171">
        <v>0</v>
      </c>
      <c r="I39" s="173">
        <v>1</v>
      </c>
      <c r="J39" s="174">
        <v>1</v>
      </c>
    </row>
    <row r="40" spans="1:10">
      <c r="A40" s="83"/>
      <c r="B40" s="1732" t="s">
        <v>423</v>
      </c>
      <c r="C40" s="165">
        <v>0</v>
      </c>
      <c r="D40" s="166">
        <v>2</v>
      </c>
      <c r="E40" s="166">
        <v>8</v>
      </c>
      <c r="F40" s="167">
        <v>10</v>
      </c>
      <c r="G40" s="401">
        <v>0</v>
      </c>
      <c r="H40" s="164">
        <v>0</v>
      </c>
      <c r="I40" s="166">
        <v>0</v>
      </c>
      <c r="J40" s="167">
        <v>0</v>
      </c>
    </row>
    <row r="41" spans="1:10">
      <c r="A41" s="83"/>
      <c r="B41" s="418" t="s">
        <v>424</v>
      </c>
      <c r="C41" s="172">
        <v>0</v>
      </c>
      <c r="D41" s="173">
        <v>11</v>
      </c>
      <c r="E41" s="173">
        <v>14</v>
      </c>
      <c r="F41" s="174">
        <v>25</v>
      </c>
      <c r="G41" s="404">
        <v>0</v>
      </c>
      <c r="H41" s="171">
        <v>0</v>
      </c>
      <c r="I41" s="173">
        <v>1</v>
      </c>
      <c r="J41" s="174">
        <v>1</v>
      </c>
    </row>
    <row r="42" spans="1:10">
      <c r="A42" s="83"/>
      <c r="B42" s="1732" t="s">
        <v>425</v>
      </c>
      <c r="C42" s="165">
        <v>0</v>
      </c>
      <c r="D42" s="166">
        <v>6</v>
      </c>
      <c r="E42" s="166">
        <v>21</v>
      </c>
      <c r="F42" s="167">
        <v>27</v>
      </c>
      <c r="G42" s="401">
        <v>0</v>
      </c>
      <c r="H42" s="164">
        <v>0</v>
      </c>
      <c r="I42" s="166">
        <v>2</v>
      </c>
      <c r="J42" s="167">
        <v>2</v>
      </c>
    </row>
    <row r="43" spans="1:10">
      <c r="A43" s="83"/>
      <c r="B43" s="418" t="s">
        <v>426</v>
      </c>
      <c r="C43" s="172">
        <v>1</v>
      </c>
      <c r="D43" s="173">
        <v>9</v>
      </c>
      <c r="E43" s="173">
        <v>16</v>
      </c>
      <c r="F43" s="174">
        <v>25</v>
      </c>
      <c r="G43" s="404">
        <v>0</v>
      </c>
      <c r="H43" s="171">
        <v>0</v>
      </c>
      <c r="I43" s="173">
        <v>1</v>
      </c>
      <c r="J43" s="174">
        <v>1</v>
      </c>
    </row>
    <row r="44" spans="1:10">
      <c r="A44" s="83"/>
      <c r="B44" s="1732" t="s">
        <v>427</v>
      </c>
      <c r="C44" s="165">
        <v>1</v>
      </c>
      <c r="D44" s="166">
        <v>13</v>
      </c>
      <c r="E44" s="166">
        <v>31</v>
      </c>
      <c r="F44" s="167">
        <v>44</v>
      </c>
      <c r="G44" s="401">
        <v>0</v>
      </c>
      <c r="H44" s="164">
        <v>1</v>
      </c>
      <c r="I44" s="166">
        <v>2</v>
      </c>
      <c r="J44" s="167">
        <v>3</v>
      </c>
    </row>
    <row r="45" spans="1:10">
      <c r="A45" s="83"/>
      <c r="B45" s="418" t="s">
        <v>428</v>
      </c>
      <c r="C45" s="172">
        <v>1</v>
      </c>
      <c r="D45" s="173">
        <v>8</v>
      </c>
      <c r="E45" s="173">
        <v>27</v>
      </c>
      <c r="F45" s="174">
        <v>35</v>
      </c>
      <c r="G45" s="404">
        <v>0</v>
      </c>
      <c r="H45" s="171">
        <v>0</v>
      </c>
      <c r="I45" s="173">
        <v>1</v>
      </c>
      <c r="J45" s="174">
        <v>1</v>
      </c>
    </row>
    <row r="46" spans="1:10">
      <c r="A46" s="83"/>
      <c r="B46" s="1732" t="s">
        <v>429</v>
      </c>
      <c r="C46" s="165">
        <v>2</v>
      </c>
      <c r="D46" s="166">
        <v>20</v>
      </c>
      <c r="E46" s="166">
        <v>50</v>
      </c>
      <c r="F46" s="167">
        <v>70</v>
      </c>
      <c r="G46" s="401">
        <v>0</v>
      </c>
      <c r="H46" s="164">
        <v>1</v>
      </c>
      <c r="I46" s="166">
        <v>2</v>
      </c>
      <c r="J46" s="167">
        <v>3</v>
      </c>
    </row>
    <row r="47" spans="1:10">
      <c r="A47" s="83"/>
      <c r="B47" s="418" t="s">
        <v>430</v>
      </c>
      <c r="C47" s="172">
        <v>3</v>
      </c>
      <c r="D47" s="173">
        <v>11</v>
      </c>
      <c r="E47" s="173">
        <v>47</v>
      </c>
      <c r="F47" s="174">
        <v>58</v>
      </c>
      <c r="G47" s="404">
        <v>0</v>
      </c>
      <c r="H47" s="171">
        <v>2</v>
      </c>
      <c r="I47" s="173">
        <v>3</v>
      </c>
      <c r="J47" s="174">
        <v>5</v>
      </c>
    </row>
    <row r="48" spans="1:10">
      <c r="A48" s="83"/>
      <c r="B48" s="1732" t="s">
        <v>431</v>
      </c>
      <c r="C48" s="165">
        <v>2</v>
      </c>
      <c r="D48" s="166">
        <v>16</v>
      </c>
      <c r="E48" s="166">
        <v>58</v>
      </c>
      <c r="F48" s="167">
        <v>74</v>
      </c>
      <c r="G48" s="401">
        <v>0</v>
      </c>
      <c r="H48" s="164">
        <v>0</v>
      </c>
      <c r="I48" s="166">
        <v>3</v>
      </c>
      <c r="J48" s="167">
        <v>3</v>
      </c>
    </row>
    <row r="49" spans="1:10">
      <c r="A49" s="83"/>
      <c r="B49" s="418" t="s">
        <v>432</v>
      </c>
      <c r="C49" s="172">
        <v>0</v>
      </c>
      <c r="D49" s="173">
        <v>17</v>
      </c>
      <c r="E49" s="173">
        <v>75</v>
      </c>
      <c r="F49" s="174">
        <v>92</v>
      </c>
      <c r="G49" s="404">
        <v>0</v>
      </c>
      <c r="H49" s="171">
        <v>2</v>
      </c>
      <c r="I49" s="173">
        <v>4</v>
      </c>
      <c r="J49" s="174">
        <v>6</v>
      </c>
    </row>
    <row r="50" spans="1:10">
      <c r="A50" s="83"/>
      <c r="B50" s="1732" t="s">
        <v>433</v>
      </c>
      <c r="C50" s="165">
        <v>0</v>
      </c>
      <c r="D50" s="166">
        <v>20</v>
      </c>
      <c r="E50" s="166">
        <v>64</v>
      </c>
      <c r="F50" s="167">
        <v>84</v>
      </c>
      <c r="G50" s="401">
        <v>0</v>
      </c>
      <c r="H50" s="164">
        <v>4</v>
      </c>
      <c r="I50" s="166">
        <v>6</v>
      </c>
      <c r="J50" s="167">
        <v>10</v>
      </c>
    </row>
    <row r="51" spans="1:10">
      <c r="A51" s="83"/>
      <c r="B51" s="418" t="s">
        <v>434</v>
      </c>
      <c r="C51" s="172">
        <v>2</v>
      </c>
      <c r="D51" s="173">
        <v>25</v>
      </c>
      <c r="E51" s="173">
        <v>52</v>
      </c>
      <c r="F51" s="174">
        <v>77</v>
      </c>
      <c r="G51" s="404">
        <v>0</v>
      </c>
      <c r="H51" s="171">
        <v>4</v>
      </c>
      <c r="I51" s="173">
        <v>9</v>
      </c>
      <c r="J51" s="174">
        <v>13</v>
      </c>
    </row>
    <row r="52" spans="1:10">
      <c r="A52" s="83"/>
      <c r="B52" s="1732" t="s">
        <v>435</v>
      </c>
      <c r="C52" s="165">
        <v>2</v>
      </c>
      <c r="D52" s="166">
        <v>13</v>
      </c>
      <c r="E52" s="166">
        <v>73</v>
      </c>
      <c r="F52" s="167">
        <v>86</v>
      </c>
      <c r="G52" s="401">
        <v>0</v>
      </c>
      <c r="H52" s="164">
        <v>1</v>
      </c>
      <c r="I52" s="166">
        <v>8</v>
      </c>
      <c r="J52" s="167">
        <v>9</v>
      </c>
    </row>
    <row r="53" spans="1:10">
      <c r="A53" s="83"/>
      <c r="B53" s="418" t="s">
        <v>436</v>
      </c>
      <c r="C53" s="172">
        <v>2</v>
      </c>
      <c r="D53" s="173">
        <v>16</v>
      </c>
      <c r="E53" s="173">
        <v>65</v>
      </c>
      <c r="F53" s="174">
        <v>81</v>
      </c>
      <c r="G53" s="404">
        <v>1</v>
      </c>
      <c r="H53" s="171">
        <v>1</v>
      </c>
      <c r="I53" s="173">
        <v>13</v>
      </c>
      <c r="J53" s="174">
        <v>14</v>
      </c>
    </row>
    <row r="54" spans="1:10">
      <c r="A54" s="83"/>
      <c r="B54" s="1732" t="s">
        <v>437</v>
      </c>
      <c r="C54" s="165">
        <v>1</v>
      </c>
      <c r="D54" s="166">
        <v>14</v>
      </c>
      <c r="E54" s="166">
        <v>85</v>
      </c>
      <c r="F54" s="167">
        <v>99</v>
      </c>
      <c r="G54" s="401">
        <v>0</v>
      </c>
      <c r="H54" s="164">
        <v>2</v>
      </c>
      <c r="I54" s="166">
        <v>20</v>
      </c>
      <c r="J54" s="167">
        <v>22</v>
      </c>
    </row>
    <row r="55" spans="1:10">
      <c r="A55" s="83"/>
      <c r="B55" s="418" t="s">
        <v>438</v>
      </c>
      <c r="C55" s="172">
        <v>1</v>
      </c>
      <c r="D55" s="173">
        <v>25</v>
      </c>
      <c r="E55" s="173">
        <v>93</v>
      </c>
      <c r="F55" s="174">
        <v>118</v>
      </c>
      <c r="G55" s="404">
        <v>1</v>
      </c>
      <c r="H55" s="171">
        <v>5</v>
      </c>
      <c r="I55" s="173">
        <v>16</v>
      </c>
      <c r="J55" s="174">
        <v>21</v>
      </c>
    </row>
    <row r="56" spans="1:10">
      <c r="A56" s="83"/>
      <c r="B56" s="1732" t="s">
        <v>439</v>
      </c>
      <c r="C56" s="165">
        <v>0</v>
      </c>
      <c r="D56" s="166">
        <v>15</v>
      </c>
      <c r="E56" s="166">
        <v>83</v>
      </c>
      <c r="F56" s="167">
        <v>98</v>
      </c>
      <c r="G56" s="401">
        <v>0</v>
      </c>
      <c r="H56" s="164">
        <v>2</v>
      </c>
      <c r="I56" s="166">
        <v>10</v>
      </c>
      <c r="J56" s="167">
        <v>12</v>
      </c>
    </row>
    <row r="57" spans="1:10">
      <c r="A57" s="83"/>
      <c r="B57" s="418" t="s">
        <v>440</v>
      </c>
      <c r="C57" s="172">
        <v>0</v>
      </c>
      <c r="D57" s="173">
        <v>11</v>
      </c>
      <c r="E57" s="173">
        <v>90</v>
      </c>
      <c r="F57" s="174">
        <v>101</v>
      </c>
      <c r="G57" s="404">
        <v>0</v>
      </c>
      <c r="H57" s="171">
        <v>0</v>
      </c>
      <c r="I57" s="173">
        <v>10</v>
      </c>
      <c r="J57" s="174">
        <v>10</v>
      </c>
    </row>
    <row r="58" spans="1:10">
      <c r="A58" s="83"/>
      <c r="B58" s="1732" t="s">
        <v>441</v>
      </c>
      <c r="C58" s="165">
        <v>1</v>
      </c>
      <c r="D58" s="166">
        <v>16</v>
      </c>
      <c r="E58" s="166">
        <v>84</v>
      </c>
      <c r="F58" s="167">
        <v>100</v>
      </c>
      <c r="G58" s="401">
        <v>1</v>
      </c>
      <c r="H58" s="164">
        <v>4</v>
      </c>
      <c r="I58" s="166">
        <v>12</v>
      </c>
      <c r="J58" s="167">
        <v>16</v>
      </c>
    </row>
    <row r="59" spans="1:10">
      <c r="A59" s="83"/>
      <c r="B59" s="418" t="s">
        <v>442</v>
      </c>
      <c r="C59" s="172">
        <v>0</v>
      </c>
      <c r="D59" s="173">
        <v>11</v>
      </c>
      <c r="E59" s="173">
        <v>77</v>
      </c>
      <c r="F59" s="174">
        <v>88</v>
      </c>
      <c r="G59" s="404">
        <v>0</v>
      </c>
      <c r="H59" s="171">
        <v>0</v>
      </c>
      <c r="I59" s="173">
        <v>10</v>
      </c>
      <c r="J59" s="174">
        <v>10</v>
      </c>
    </row>
    <row r="60" spans="1:10">
      <c r="A60" s="83"/>
      <c r="B60" s="1732" t="s">
        <v>443</v>
      </c>
      <c r="C60" s="165">
        <v>4</v>
      </c>
      <c r="D60" s="166">
        <v>21</v>
      </c>
      <c r="E60" s="166">
        <v>99</v>
      </c>
      <c r="F60" s="167">
        <v>120</v>
      </c>
      <c r="G60" s="401">
        <v>0</v>
      </c>
      <c r="H60" s="164">
        <v>1</v>
      </c>
      <c r="I60" s="166">
        <v>12</v>
      </c>
      <c r="J60" s="167">
        <v>13</v>
      </c>
    </row>
    <row r="61" spans="1:10">
      <c r="A61" s="83"/>
      <c r="B61" s="418" t="s">
        <v>444</v>
      </c>
      <c r="C61" s="172">
        <v>1</v>
      </c>
      <c r="D61" s="173">
        <v>8</v>
      </c>
      <c r="E61" s="173">
        <v>88</v>
      </c>
      <c r="F61" s="174">
        <v>96</v>
      </c>
      <c r="G61" s="404">
        <v>0</v>
      </c>
      <c r="H61" s="171">
        <v>2</v>
      </c>
      <c r="I61" s="173">
        <v>7</v>
      </c>
      <c r="J61" s="174">
        <v>9</v>
      </c>
    </row>
    <row r="62" spans="1:10" s="83" customFormat="1" ht="15" customHeight="1">
      <c r="B62" s="105" t="s">
        <v>92</v>
      </c>
      <c r="C62" s="147"/>
      <c r="D62" s="147"/>
      <c r="E62" s="147"/>
      <c r="F62" s="147"/>
      <c r="G62" s="352"/>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pageSetUpPr fitToPage="1"/>
  </sheetPr>
  <dimension ref="A1:J65"/>
  <sheetViews>
    <sheetView showGridLines="0" showZeros="0" zoomScaleNormal="100" workbookViewId="0">
      <pane ySplit="6" topLeftCell="A23" activePane="bottomLeft" state="frozen"/>
      <selection activeCell="IV11" sqref="IV11"/>
      <selection pane="bottomLeft" activeCell="C35" sqref="C35:J61"/>
    </sheetView>
  </sheetViews>
  <sheetFormatPr baseColWidth="10" defaultColWidth="9.14062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9.14062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3" t="s">
        <v>654</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406" t="s">
        <v>445</v>
      </c>
      <c r="C5" s="2183" t="s">
        <v>654</v>
      </c>
      <c r="D5" s="2183"/>
      <c r="E5" s="2183"/>
      <c r="F5" s="2183"/>
      <c r="G5" s="2182" t="s">
        <v>446</v>
      </c>
      <c r="H5" s="2182"/>
      <c r="I5" s="2182"/>
      <c r="J5" s="2182"/>
    </row>
    <row r="6" spans="1:10" s="82" customFormat="1" ht="50.1" customHeight="1">
      <c r="B6" s="406"/>
      <c r="C6" s="393" t="s">
        <v>81</v>
      </c>
      <c r="D6" s="79" t="s">
        <v>82</v>
      </c>
      <c r="E6" s="80" t="s">
        <v>83</v>
      </c>
      <c r="F6" s="81" t="s">
        <v>84</v>
      </c>
      <c r="G6" s="78" t="s">
        <v>81</v>
      </c>
      <c r="H6" s="79" t="s">
        <v>82</v>
      </c>
      <c r="I6" s="80" t="s">
        <v>83</v>
      </c>
      <c r="J6" s="81" t="s">
        <v>84</v>
      </c>
    </row>
    <row r="7" spans="1:10" ht="5.0999999999999996" customHeight="1">
      <c r="A7" s="82"/>
      <c r="B7" s="82"/>
      <c r="C7" s="415"/>
      <c r="D7" s="82"/>
      <c r="E7" s="82"/>
      <c r="F7" s="82"/>
      <c r="G7" s="416"/>
      <c r="H7" s="82"/>
      <c r="I7" s="82"/>
      <c r="J7" s="82"/>
    </row>
    <row r="8" spans="1:10" ht="12.75" customHeight="1">
      <c r="A8" s="88"/>
      <c r="B8" s="417" t="s">
        <v>395</v>
      </c>
      <c r="C8" s="408">
        <v>0</v>
      </c>
      <c r="D8" s="164">
        <v>0</v>
      </c>
      <c r="E8" s="166">
        <v>3</v>
      </c>
      <c r="F8" s="167">
        <v>3</v>
      </c>
      <c r="G8" s="165">
        <v>0</v>
      </c>
      <c r="H8" s="164">
        <v>0</v>
      </c>
      <c r="I8" s="166">
        <v>0</v>
      </c>
      <c r="J8" s="167">
        <v>0</v>
      </c>
    </row>
    <row r="9" spans="1:10" ht="12.75" customHeight="1">
      <c r="A9" s="88"/>
      <c r="B9" s="418" t="s">
        <v>396</v>
      </c>
      <c r="C9" s="409">
        <v>2</v>
      </c>
      <c r="D9" s="171">
        <v>3</v>
      </c>
      <c r="E9" s="173">
        <v>16</v>
      </c>
      <c r="F9" s="174">
        <v>19</v>
      </c>
      <c r="G9" s="172">
        <v>0</v>
      </c>
      <c r="H9" s="171">
        <v>1</v>
      </c>
      <c r="I9" s="173">
        <v>0</v>
      </c>
      <c r="J9" s="174">
        <v>1</v>
      </c>
    </row>
    <row r="10" spans="1:10" ht="12.75" customHeight="1">
      <c r="A10" s="88"/>
      <c r="B10" s="419" t="s">
        <v>397</v>
      </c>
      <c r="C10" s="408">
        <v>10</v>
      </c>
      <c r="D10" s="164">
        <v>140</v>
      </c>
      <c r="E10" s="166">
        <v>211</v>
      </c>
      <c r="F10" s="167">
        <v>351</v>
      </c>
      <c r="G10" s="165">
        <v>8</v>
      </c>
      <c r="H10" s="164">
        <v>97</v>
      </c>
      <c r="I10" s="166">
        <v>132</v>
      </c>
      <c r="J10" s="167">
        <v>229</v>
      </c>
    </row>
    <row r="11" spans="1:10" ht="12.75" customHeight="1">
      <c r="A11" s="88"/>
      <c r="B11" s="418" t="s">
        <v>59</v>
      </c>
      <c r="C11" s="409">
        <v>43</v>
      </c>
      <c r="D11" s="171">
        <v>828</v>
      </c>
      <c r="E11" s="173">
        <v>1154</v>
      </c>
      <c r="F11" s="174">
        <v>1982</v>
      </c>
      <c r="G11" s="172">
        <v>39</v>
      </c>
      <c r="H11" s="171">
        <v>746</v>
      </c>
      <c r="I11" s="173">
        <v>968</v>
      </c>
      <c r="J11" s="174">
        <v>1714</v>
      </c>
    </row>
    <row r="12" spans="1:10" ht="12.75" customHeight="1">
      <c r="A12" s="88"/>
      <c r="B12" s="417" t="s">
        <v>398</v>
      </c>
      <c r="C12" s="408">
        <v>26</v>
      </c>
      <c r="D12" s="164">
        <v>299</v>
      </c>
      <c r="E12" s="166">
        <v>625</v>
      </c>
      <c r="F12" s="167">
        <v>924</v>
      </c>
      <c r="G12" s="165">
        <v>24</v>
      </c>
      <c r="H12" s="164">
        <v>263</v>
      </c>
      <c r="I12" s="166">
        <v>534</v>
      </c>
      <c r="J12" s="167">
        <v>797</v>
      </c>
    </row>
    <row r="13" spans="1:10" ht="12.75" customHeight="1">
      <c r="A13" s="88"/>
      <c r="B13" s="418" t="s">
        <v>399</v>
      </c>
      <c r="C13" s="409">
        <v>84</v>
      </c>
      <c r="D13" s="171">
        <v>706</v>
      </c>
      <c r="E13" s="173">
        <v>1696</v>
      </c>
      <c r="F13" s="174">
        <v>2402</v>
      </c>
      <c r="G13" s="172">
        <v>79</v>
      </c>
      <c r="H13" s="171">
        <v>641</v>
      </c>
      <c r="I13" s="173">
        <v>1477</v>
      </c>
      <c r="J13" s="174">
        <v>2118</v>
      </c>
    </row>
    <row r="14" spans="1:10" ht="12.75" customHeight="1">
      <c r="A14" s="88"/>
      <c r="B14" s="417" t="s">
        <v>400</v>
      </c>
      <c r="C14" s="408">
        <v>81</v>
      </c>
      <c r="D14" s="164">
        <v>611</v>
      </c>
      <c r="E14" s="166">
        <v>1443</v>
      </c>
      <c r="F14" s="167">
        <v>2054</v>
      </c>
      <c r="G14" s="165">
        <v>77</v>
      </c>
      <c r="H14" s="164">
        <v>576</v>
      </c>
      <c r="I14" s="166">
        <v>1335</v>
      </c>
      <c r="J14" s="167">
        <v>1911</v>
      </c>
    </row>
    <row r="15" spans="1:10" ht="12.75" customHeight="1">
      <c r="A15" s="88"/>
      <c r="B15" s="418" t="s">
        <v>401</v>
      </c>
      <c r="C15" s="409">
        <v>72</v>
      </c>
      <c r="D15" s="171">
        <v>488</v>
      </c>
      <c r="E15" s="173">
        <v>1161</v>
      </c>
      <c r="F15" s="174">
        <v>1649</v>
      </c>
      <c r="G15" s="172">
        <v>69</v>
      </c>
      <c r="H15" s="171">
        <v>462</v>
      </c>
      <c r="I15" s="173">
        <v>1084</v>
      </c>
      <c r="J15" s="174">
        <v>1546</v>
      </c>
    </row>
    <row r="16" spans="1:10" ht="12.75" customHeight="1">
      <c r="A16" s="88"/>
      <c r="B16" s="417" t="s">
        <v>402</v>
      </c>
      <c r="C16" s="408">
        <v>63</v>
      </c>
      <c r="D16" s="164">
        <v>414</v>
      </c>
      <c r="E16" s="166">
        <v>924</v>
      </c>
      <c r="F16" s="167">
        <v>1338</v>
      </c>
      <c r="G16" s="165">
        <v>60</v>
      </c>
      <c r="H16" s="164">
        <v>401</v>
      </c>
      <c r="I16" s="166">
        <v>879</v>
      </c>
      <c r="J16" s="167">
        <v>1280</v>
      </c>
    </row>
    <row r="17" spans="1:10" ht="12.75" customHeight="1">
      <c r="A17" s="88"/>
      <c r="B17" s="418" t="s">
        <v>403</v>
      </c>
      <c r="C17" s="409">
        <v>68</v>
      </c>
      <c r="D17" s="171">
        <v>382</v>
      </c>
      <c r="E17" s="173">
        <v>746</v>
      </c>
      <c r="F17" s="174">
        <v>1128</v>
      </c>
      <c r="G17" s="172">
        <v>67</v>
      </c>
      <c r="H17" s="171">
        <v>360</v>
      </c>
      <c r="I17" s="173">
        <v>712</v>
      </c>
      <c r="J17" s="174">
        <v>1072</v>
      </c>
    </row>
    <row r="18" spans="1:10" ht="12.75" customHeight="1">
      <c r="A18" s="88"/>
      <c r="B18" s="417" t="s">
        <v>404</v>
      </c>
      <c r="C18" s="408">
        <v>40</v>
      </c>
      <c r="D18" s="164">
        <v>384</v>
      </c>
      <c r="E18" s="166">
        <v>673</v>
      </c>
      <c r="F18" s="167">
        <v>1057</v>
      </c>
      <c r="G18" s="165">
        <v>39</v>
      </c>
      <c r="H18" s="164">
        <v>360</v>
      </c>
      <c r="I18" s="166">
        <v>629</v>
      </c>
      <c r="J18" s="167">
        <v>989</v>
      </c>
    </row>
    <row r="19" spans="1:10" ht="12.75" customHeight="1">
      <c r="A19" s="88"/>
      <c r="B19" s="418" t="s">
        <v>405</v>
      </c>
      <c r="C19" s="409">
        <v>58</v>
      </c>
      <c r="D19" s="171">
        <v>506</v>
      </c>
      <c r="E19" s="173">
        <v>678</v>
      </c>
      <c r="F19" s="174">
        <v>1184</v>
      </c>
      <c r="G19" s="172">
        <v>52</v>
      </c>
      <c r="H19" s="171">
        <v>475</v>
      </c>
      <c r="I19" s="173">
        <v>631</v>
      </c>
      <c r="J19" s="174">
        <v>1106</v>
      </c>
    </row>
    <row r="20" spans="1:10" ht="12.75" customHeight="1">
      <c r="A20" s="88"/>
      <c r="B20" s="417" t="s">
        <v>406</v>
      </c>
      <c r="C20" s="408">
        <v>68</v>
      </c>
      <c r="D20" s="164">
        <v>396</v>
      </c>
      <c r="E20" s="166">
        <v>534</v>
      </c>
      <c r="F20" s="167">
        <v>930</v>
      </c>
      <c r="G20" s="165">
        <v>64</v>
      </c>
      <c r="H20" s="164">
        <v>369</v>
      </c>
      <c r="I20" s="166">
        <v>504</v>
      </c>
      <c r="J20" s="167">
        <v>873</v>
      </c>
    </row>
    <row r="21" spans="1:10" ht="12.75" customHeight="1">
      <c r="A21" s="88"/>
      <c r="B21" s="418" t="s">
        <v>407</v>
      </c>
      <c r="C21" s="409">
        <v>43</v>
      </c>
      <c r="D21" s="171">
        <v>274</v>
      </c>
      <c r="E21" s="173">
        <v>317</v>
      </c>
      <c r="F21" s="174">
        <v>591</v>
      </c>
      <c r="G21" s="172">
        <v>41</v>
      </c>
      <c r="H21" s="171">
        <v>254</v>
      </c>
      <c r="I21" s="173">
        <v>289</v>
      </c>
      <c r="J21" s="174">
        <v>543</v>
      </c>
    </row>
    <row r="22" spans="1:10" ht="12.75" customHeight="1">
      <c r="A22" s="88"/>
      <c r="B22" s="417" t="s">
        <v>408</v>
      </c>
      <c r="C22" s="408">
        <v>27</v>
      </c>
      <c r="D22" s="164">
        <v>180</v>
      </c>
      <c r="E22" s="166">
        <v>168</v>
      </c>
      <c r="F22" s="167">
        <v>348</v>
      </c>
      <c r="G22" s="165">
        <v>26</v>
      </c>
      <c r="H22" s="164">
        <v>166</v>
      </c>
      <c r="I22" s="166">
        <v>150</v>
      </c>
      <c r="J22" s="167">
        <v>316</v>
      </c>
    </row>
    <row r="23" spans="1:10" ht="12.75" customHeight="1">
      <c r="A23" s="88"/>
      <c r="B23" s="418" t="s">
        <v>409</v>
      </c>
      <c r="C23" s="409">
        <v>12</v>
      </c>
      <c r="D23" s="171">
        <v>67</v>
      </c>
      <c r="E23" s="173">
        <v>76</v>
      </c>
      <c r="F23" s="174">
        <v>143</v>
      </c>
      <c r="G23" s="172">
        <v>12</v>
      </c>
      <c r="H23" s="171">
        <v>65</v>
      </c>
      <c r="I23" s="173">
        <v>70</v>
      </c>
      <c r="J23" s="174">
        <v>135</v>
      </c>
    </row>
    <row r="24" spans="1:10" ht="12.75" customHeight="1">
      <c r="A24" s="88"/>
      <c r="B24" s="417" t="s">
        <v>410</v>
      </c>
      <c r="C24" s="408">
        <v>6</v>
      </c>
      <c r="D24" s="164">
        <v>33</v>
      </c>
      <c r="E24" s="166">
        <v>27</v>
      </c>
      <c r="F24" s="167">
        <v>60</v>
      </c>
      <c r="G24" s="165">
        <v>6</v>
      </c>
      <c r="H24" s="164">
        <v>31</v>
      </c>
      <c r="I24" s="166">
        <v>27</v>
      </c>
      <c r="J24" s="167">
        <v>58</v>
      </c>
    </row>
    <row r="25" spans="1:10" ht="12.75" customHeight="1">
      <c r="A25" s="88"/>
      <c r="B25" s="418" t="s">
        <v>411</v>
      </c>
      <c r="C25" s="409">
        <v>2</v>
      </c>
      <c r="D25" s="171">
        <v>3</v>
      </c>
      <c r="E25" s="173">
        <v>10</v>
      </c>
      <c r="F25" s="174">
        <v>13</v>
      </c>
      <c r="G25" s="172">
        <v>2</v>
      </c>
      <c r="H25" s="171">
        <v>3</v>
      </c>
      <c r="I25" s="173">
        <v>10</v>
      </c>
      <c r="J25" s="174">
        <v>13</v>
      </c>
    </row>
    <row r="26" spans="1:10" ht="12.75" customHeight="1">
      <c r="A26" s="88"/>
      <c r="B26" s="417" t="s">
        <v>412</v>
      </c>
      <c r="C26" s="408">
        <v>1</v>
      </c>
      <c r="D26" s="164">
        <v>3</v>
      </c>
      <c r="E26" s="166">
        <v>5</v>
      </c>
      <c r="F26" s="167">
        <v>8</v>
      </c>
      <c r="G26" s="165">
        <v>1</v>
      </c>
      <c r="H26" s="164">
        <v>3</v>
      </c>
      <c r="I26" s="166">
        <v>5</v>
      </c>
      <c r="J26" s="167">
        <v>8</v>
      </c>
    </row>
    <row r="27" spans="1:10" ht="12.75" customHeight="1">
      <c r="A27" s="88"/>
      <c r="B27" s="418" t="s">
        <v>413</v>
      </c>
      <c r="C27" s="409">
        <v>0</v>
      </c>
      <c r="D27" s="171">
        <v>0</v>
      </c>
      <c r="E27" s="173">
        <v>1</v>
      </c>
      <c r="F27" s="174">
        <v>1</v>
      </c>
      <c r="G27" s="172">
        <v>0</v>
      </c>
      <c r="H27" s="171">
        <v>0</v>
      </c>
      <c r="I27" s="173">
        <v>1</v>
      </c>
      <c r="J27" s="174">
        <v>1</v>
      </c>
    </row>
    <row r="28" spans="1:10" ht="12.75" customHeight="1">
      <c r="A28" s="88"/>
      <c r="B28" s="417" t="s">
        <v>414</v>
      </c>
      <c r="C28" s="408">
        <v>0</v>
      </c>
      <c r="D28" s="164">
        <v>0</v>
      </c>
      <c r="E28" s="166"/>
      <c r="F28" s="167"/>
      <c r="G28" s="165">
        <v>0</v>
      </c>
      <c r="H28" s="164">
        <v>0</v>
      </c>
      <c r="I28" s="166"/>
      <c r="J28" s="167"/>
    </row>
    <row r="29" spans="1:10" ht="12.75" customHeight="1">
      <c r="A29" s="88"/>
      <c r="B29" s="418" t="s">
        <v>394</v>
      </c>
      <c r="C29" s="409"/>
      <c r="D29" s="171"/>
      <c r="E29" s="173"/>
      <c r="F29" s="174"/>
      <c r="G29" s="172"/>
      <c r="H29" s="171"/>
      <c r="I29" s="173"/>
      <c r="J29" s="174"/>
    </row>
    <row r="30" spans="1:10" s="1221" customFormat="1" ht="12.75" customHeight="1">
      <c r="A30" s="1542"/>
      <c r="B30" s="1543" t="s">
        <v>90</v>
      </c>
      <c r="C30" s="1514">
        <f>SUM(C8:C29)</f>
        <v>706</v>
      </c>
      <c r="D30" s="1507">
        <f t="shared" ref="D30:J30" si="0">SUM(D8:D29)</f>
        <v>5717</v>
      </c>
      <c r="E30" s="1508">
        <f t="shared" si="0"/>
        <v>10468</v>
      </c>
      <c r="F30" s="1687">
        <f t="shared" si="0"/>
        <v>16185</v>
      </c>
      <c r="G30" s="1514">
        <f t="shared" si="0"/>
        <v>666</v>
      </c>
      <c r="H30" s="1507">
        <f t="shared" si="0"/>
        <v>5273</v>
      </c>
      <c r="I30" s="1508">
        <f t="shared" si="0"/>
        <v>9437</v>
      </c>
      <c r="J30" s="1687">
        <f t="shared" si="0"/>
        <v>14710</v>
      </c>
    </row>
    <row r="31" spans="1:10" s="894" customFormat="1" ht="24.95" customHeight="1">
      <c r="A31" s="888"/>
      <c r="B31" s="420" t="s">
        <v>415</v>
      </c>
      <c r="C31" s="895"/>
      <c r="D31" s="892"/>
      <c r="E31" s="892"/>
      <c r="F31" s="892"/>
      <c r="G31" s="893"/>
      <c r="H31" s="892"/>
      <c r="I31" s="892"/>
      <c r="J31" s="892"/>
    </row>
    <row r="32" spans="1:10" ht="12.75" customHeight="1">
      <c r="A32" s="88"/>
      <c r="B32" s="417" t="s">
        <v>447</v>
      </c>
      <c r="C32" s="408">
        <v>0</v>
      </c>
      <c r="D32" s="164"/>
      <c r="E32" s="166"/>
      <c r="F32" s="167"/>
      <c r="G32" s="165"/>
      <c r="H32" s="164"/>
      <c r="I32" s="166"/>
      <c r="J32" s="167"/>
    </row>
    <row r="33" spans="1:10" ht="12.75" customHeight="1">
      <c r="A33" s="88"/>
      <c r="B33" s="418" t="s">
        <v>448</v>
      </c>
      <c r="C33" s="409"/>
      <c r="D33" s="171"/>
      <c r="E33" s="173"/>
      <c r="F33" s="174"/>
      <c r="G33" s="172"/>
      <c r="H33" s="171"/>
      <c r="I33" s="173"/>
      <c r="J33" s="174"/>
    </row>
    <row r="34" spans="1:10" ht="12.75" customHeight="1">
      <c r="A34" s="88"/>
      <c r="B34" s="417" t="s">
        <v>417</v>
      </c>
      <c r="C34" s="408"/>
      <c r="D34" s="164"/>
      <c r="E34" s="166"/>
      <c r="F34" s="167"/>
      <c r="G34" s="165"/>
      <c r="H34" s="164"/>
      <c r="I34" s="166"/>
      <c r="J34" s="167"/>
    </row>
    <row r="35" spans="1:10" ht="12.75" customHeight="1">
      <c r="A35" s="88"/>
      <c r="B35" s="418" t="s">
        <v>418</v>
      </c>
      <c r="C35" s="409">
        <v>0</v>
      </c>
      <c r="D35" s="171">
        <v>0</v>
      </c>
      <c r="E35" s="173">
        <v>1</v>
      </c>
      <c r="F35" s="174">
        <v>1</v>
      </c>
      <c r="G35" s="172">
        <v>0</v>
      </c>
      <c r="H35" s="171">
        <v>0</v>
      </c>
      <c r="I35" s="173">
        <v>0</v>
      </c>
      <c r="J35" s="174">
        <v>0</v>
      </c>
    </row>
    <row r="36" spans="1:10" ht="12.75" customHeight="1">
      <c r="A36" s="88"/>
      <c r="B36" s="417" t="s">
        <v>419</v>
      </c>
      <c r="C36" s="408">
        <v>0</v>
      </c>
      <c r="D36" s="164">
        <v>0</v>
      </c>
      <c r="E36" s="166">
        <v>2</v>
      </c>
      <c r="F36" s="167">
        <v>2</v>
      </c>
      <c r="G36" s="165">
        <v>0</v>
      </c>
      <c r="H36" s="164">
        <v>0</v>
      </c>
      <c r="I36" s="166">
        <v>0</v>
      </c>
      <c r="J36" s="167">
        <v>0</v>
      </c>
    </row>
    <row r="37" spans="1:10" ht="12.75" customHeight="1">
      <c r="A37" s="88"/>
      <c r="B37" s="418" t="s">
        <v>420</v>
      </c>
      <c r="C37" s="409">
        <v>0</v>
      </c>
      <c r="D37" s="171">
        <v>0</v>
      </c>
      <c r="E37" s="173">
        <v>1</v>
      </c>
      <c r="F37" s="174">
        <v>1</v>
      </c>
      <c r="G37" s="172">
        <v>0</v>
      </c>
      <c r="H37" s="171">
        <v>0</v>
      </c>
      <c r="I37" s="173">
        <v>0</v>
      </c>
      <c r="J37" s="174">
        <v>0</v>
      </c>
    </row>
    <row r="38" spans="1:10" ht="12.75" customHeight="1">
      <c r="A38" s="88"/>
      <c r="B38" s="417" t="s">
        <v>421</v>
      </c>
      <c r="C38" s="408">
        <v>0</v>
      </c>
      <c r="D38" s="164">
        <v>0</v>
      </c>
      <c r="E38" s="166">
        <v>2</v>
      </c>
      <c r="F38" s="167">
        <v>2</v>
      </c>
      <c r="G38" s="165">
        <v>0</v>
      </c>
      <c r="H38" s="164">
        <v>0</v>
      </c>
      <c r="I38" s="166">
        <v>0</v>
      </c>
      <c r="J38" s="167">
        <v>0</v>
      </c>
    </row>
    <row r="39" spans="1:10" ht="12.75" customHeight="1">
      <c r="A39" s="88"/>
      <c r="B39" s="418" t="s">
        <v>422</v>
      </c>
      <c r="C39" s="409">
        <v>0</v>
      </c>
      <c r="D39" s="171">
        <v>0</v>
      </c>
      <c r="E39" s="173">
        <v>3</v>
      </c>
      <c r="F39" s="174">
        <v>3</v>
      </c>
      <c r="G39" s="172">
        <v>0</v>
      </c>
      <c r="H39" s="171">
        <v>0</v>
      </c>
      <c r="I39" s="173">
        <v>0</v>
      </c>
      <c r="J39" s="174">
        <v>0</v>
      </c>
    </row>
    <row r="40" spans="1:10" ht="12.75" customHeight="1">
      <c r="A40" s="88"/>
      <c r="B40" s="417" t="s">
        <v>423</v>
      </c>
      <c r="C40" s="408">
        <v>1</v>
      </c>
      <c r="D40" s="164">
        <v>1</v>
      </c>
      <c r="E40" s="166">
        <v>3</v>
      </c>
      <c r="F40" s="167">
        <v>4</v>
      </c>
      <c r="G40" s="165">
        <v>0</v>
      </c>
      <c r="H40" s="164">
        <v>0</v>
      </c>
      <c r="I40" s="166">
        <v>0</v>
      </c>
      <c r="J40" s="167">
        <v>0</v>
      </c>
    </row>
    <row r="41" spans="1:10" ht="12.75" customHeight="1">
      <c r="A41" s="88"/>
      <c r="B41" s="418" t="s">
        <v>424</v>
      </c>
      <c r="C41" s="409">
        <v>1</v>
      </c>
      <c r="D41" s="171">
        <v>2</v>
      </c>
      <c r="E41" s="173">
        <v>7</v>
      </c>
      <c r="F41" s="174">
        <v>9</v>
      </c>
      <c r="G41" s="172">
        <v>0</v>
      </c>
      <c r="H41" s="171">
        <v>1</v>
      </c>
      <c r="I41" s="173">
        <v>0</v>
      </c>
      <c r="J41" s="174">
        <v>1</v>
      </c>
    </row>
    <row r="42" spans="1:10" ht="12.75" customHeight="1">
      <c r="A42" s="88"/>
      <c r="B42" s="417" t="s">
        <v>425</v>
      </c>
      <c r="C42" s="408">
        <v>0</v>
      </c>
      <c r="D42" s="164">
        <v>3</v>
      </c>
      <c r="E42" s="166">
        <v>8</v>
      </c>
      <c r="F42" s="167">
        <v>11</v>
      </c>
      <c r="G42" s="165">
        <v>0</v>
      </c>
      <c r="H42" s="164">
        <v>0</v>
      </c>
      <c r="I42" s="166">
        <v>0</v>
      </c>
      <c r="J42" s="167">
        <v>0</v>
      </c>
    </row>
    <row r="43" spans="1:10" ht="12.75" customHeight="1">
      <c r="A43" s="88"/>
      <c r="B43" s="418" t="s">
        <v>426</v>
      </c>
      <c r="C43" s="409">
        <v>1</v>
      </c>
      <c r="D43" s="171">
        <v>7</v>
      </c>
      <c r="E43" s="173">
        <v>10</v>
      </c>
      <c r="F43" s="174">
        <v>17</v>
      </c>
      <c r="G43" s="172">
        <v>0</v>
      </c>
      <c r="H43" s="171">
        <v>1</v>
      </c>
      <c r="I43" s="173">
        <v>2</v>
      </c>
      <c r="J43" s="174">
        <v>3</v>
      </c>
    </row>
    <row r="44" spans="1:10" ht="12.75" customHeight="1">
      <c r="A44" s="88"/>
      <c r="B44" s="417" t="s">
        <v>427</v>
      </c>
      <c r="C44" s="408">
        <v>0</v>
      </c>
      <c r="D44" s="164">
        <v>8</v>
      </c>
      <c r="E44" s="166">
        <v>11</v>
      </c>
      <c r="F44" s="167">
        <v>19</v>
      </c>
      <c r="G44" s="165">
        <v>0</v>
      </c>
      <c r="H44" s="164">
        <v>1</v>
      </c>
      <c r="I44" s="166">
        <v>1</v>
      </c>
      <c r="J44" s="167">
        <v>2</v>
      </c>
    </row>
    <row r="45" spans="1:10" ht="12.75" customHeight="1">
      <c r="A45" s="88"/>
      <c r="B45" s="418" t="s">
        <v>428</v>
      </c>
      <c r="C45" s="409">
        <v>0</v>
      </c>
      <c r="D45" s="171">
        <v>7</v>
      </c>
      <c r="E45" s="173">
        <v>22</v>
      </c>
      <c r="F45" s="174">
        <v>29</v>
      </c>
      <c r="G45" s="172">
        <v>0</v>
      </c>
      <c r="H45" s="171">
        <v>1</v>
      </c>
      <c r="I45" s="173">
        <v>2</v>
      </c>
      <c r="J45" s="174">
        <v>3</v>
      </c>
    </row>
    <row r="46" spans="1:10" ht="12.75" customHeight="1">
      <c r="A46" s="88"/>
      <c r="B46" s="417" t="s">
        <v>429</v>
      </c>
      <c r="C46" s="408">
        <v>9</v>
      </c>
      <c r="D46" s="164">
        <v>115</v>
      </c>
      <c r="E46" s="166">
        <v>160</v>
      </c>
      <c r="F46" s="167">
        <v>275</v>
      </c>
      <c r="G46" s="165">
        <v>8</v>
      </c>
      <c r="H46" s="164">
        <v>94</v>
      </c>
      <c r="I46" s="166">
        <v>127</v>
      </c>
      <c r="J46" s="167">
        <v>221</v>
      </c>
    </row>
    <row r="47" spans="1:10" ht="12.75" customHeight="1">
      <c r="A47" s="88"/>
      <c r="B47" s="418" t="s">
        <v>430</v>
      </c>
      <c r="C47" s="409">
        <v>9</v>
      </c>
      <c r="D47" s="171">
        <v>213</v>
      </c>
      <c r="E47" s="173">
        <v>289</v>
      </c>
      <c r="F47" s="174">
        <v>502</v>
      </c>
      <c r="G47" s="172">
        <v>8</v>
      </c>
      <c r="H47" s="171">
        <v>191</v>
      </c>
      <c r="I47" s="173">
        <v>240</v>
      </c>
      <c r="J47" s="174">
        <v>431</v>
      </c>
    </row>
    <row r="48" spans="1:10" ht="12.75" customHeight="1">
      <c r="A48" s="88"/>
      <c r="B48" s="417" t="s">
        <v>431</v>
      </c>
      <c r="C48" s="408">
        <v>17</v>
      </c>
      <c r="D48" s="164">
        <v>303</v>
      </c>
      <c r="E48" s="166">
        <v>409</v>
      </c>
      <c r="F48" s="167">
        <v>712</v>
      </c>
      <c r="G48" s="165">
        <v>16</v>
      </c>
      <c r="H48" s="164">
        <v>275</v>
      </c>
      <c r="I48" s="166">
        <v>343</v>
      </c>
      <c r="J48" s="167">
        <v>618</v>
      </c>
    </row>
    <row r="49" spans="1:10" ht="12.75" customHeight="1">
      <c r="A49" s="88"/>
      <c r="B49" s="418" t="s">
        <v>432</v>
      </c>
      <c r="C49" s="409">
        <v>17</v>
      </c>
      <c r="D49" s="171">
        <v>312</v>
      </c>
      <c r="E49" s="173">
        <v>456</v>
      </c>
      <c r="F49" s="174">
        <v>768</v>
      </c>
      <c r="G49" s="172">
        <v>15</v>
      </c>
      <c r="H49" s="171">
        <v>280</v>
      </c>
      <c r="I49" s="173">
        <v>385</v>
      </c>
      <c r="J49" s="174">
        <v>665</v>
      </c>
    </row>
    <row r="50" spans="1:10" ht="12.75" customHeight="1">
      <c r="A50" s="88"/>
      <c r="B50" s="417" t="s">
        <v>433</v>
      </c>
      <c r="C50" s="408">
        <v>11</v>
      </c>
      <c r="D50" s="164">
        <v>161</v>
      </c>
      <c r="E50" s="166">
        <v>323</v>
      </c>
      <c r="F50" s="167">
        <v>484</v>
      </c>
      <c r="G50" s="165">
        <v>9</v>
      </c>
      <c r="H50" s="164">
        <v>144</v>
      </c>
      <c r="I50" s="166">
        <v>269</v>
      </c>
      <c r="J50" s="167">
        <v>413</v>
      </c>
    </row>
    <row r="51" spans="1:10" ht="12.75" customHeight="1">
      <c r="A51" s="88"/>
      <c r="B51" s="418" t="s">
        <v>434</v>
      </c>
      <c r="C51" s="409">
        <v>15</v>
      </c>
      <c r="D51" s="171">
        <v>138</v>
      </c>
      <c r="E51" s="173">
        <v>302</v>
      </c>
      <c r="F51" s="174">
        <v>440</v>
      </c>
      <c r="G51" s="172">
        <v>15</v>
      </c>
      <c r="H51" s="171">
        <v>119</v>
      </c>
      <c r="I51" s="173">
        <v>265</v>
      </c>
      <c r="J51" s="174">
        <v>384</v>
      </c>
    </row>
    <row r="52" spans="1:10" ht="12.75" customHeight="1">
      <c r="A52" s="88"/>
      <c r="B52" s="417" t="s">
        <v>435</v>
      </c>
      <c r="C52" s="408">
        <v>15</v>
      </c>
      <c r="D52" s="164">
        <v>165</v>
      </c>
      <c r="E52" s="166">
        <v>320</v>
      </c>
      <c r="F52" s="167">
        <v>485</v>
      </c>
      <c r="G52" s="165">
        <v>15</v>
      </c>
      <c r="H52" s="164">
        <v>150</v>
      </c>
      <c r="I52" s="166">
        <v>264</v>
      </c>
      <c r="J52" s="167">
        <v>414</v>
      </c>
    </row>
    <row r="53" spans="1:10" ht="12.75" customHeight="1">
      <c r="A53" s="88"/>
      <c r="B53" s="418" t="s">
        <v>436</v>
      </c>
      <c r="C53" s="409">
        <v>11</v>
      </c>
      <c r="D53" s="171">
        <v>143</v>
      </c>
      <c r="E53" s="173">
        <v>325</v>
      </c>
      <c r="F53" s="174">
        <v>468</v>
      </c>
      <c r="G53" s="172">
        <v>10</v>
      </c>
      <c r="H53" s="171">
        <v>131</v>
      </c>
      <c r="I53" s="173">
        <v>273</v>
      </c>
      <c r="J53" s="174">
        <v>404</v>
      </c>
    </row>
    <row r="54" spans="1:10" ht="12.75" customHeight="1">
      <c r="A54" s="88"/>
      <c r="B54" s="417" t="s">
        <v>437</v>
      </c>
      <c r="C54" s="408">
        <v>21</v>
      </c>
      <c r="D54" s="164">
        <v>144</v>
      </c>
      <c r="E54" s="166">
        <v>361</v>
      </c>
      <c r="F54" s="167">
        <v>505</v>
      </c>
      <c r="G54" s="165">
        <v>20</v>
      </c>
      <c r="H54" s="164">
        <v>132</v>
      </c>
      <c r="I54" s="166">
        <v>318</v>
      </c>
      <c r="J54" s="167">
        <v>450</v>
      </c>
    </row>
    <row r="55" spans="1:10" ht="12.75" customHeight="1">
      <c r="A55" s="88"/>
      <c r="B55" s="418" t="s">
        <v>438</v>
      </c>
      <c r="C55" s="409">
        <v>18</v>
      </c>
      <c r="D55" s="171">
        <v>129</v>
      </c>
      <c r="E55" s="173">
        <v>348</v>
      </c>
      <c r="F55" s="174">
        <v>477</v>
      </c>
      <c r="G55" s="172">
        <v>17</v>
      </c>
      <c r="H55" s="171">
        <v>116</v>
      </c>
      <c r="I55" s="173">
        <v>313</v>
      </c>
      <c r="J55" s="174">
        <v>429</v>
      </c>
    </row>
    <row r="56" spans="1:10" ht="12.75" customHeight="1">
      <c r="A56" s="88"/>
      <c r="B56" s="417" t="s">
        <v>439</v>
      </c>
      <c r="C56" s="408">
        <v>19</v>
      </c>
      <c r="D56" s="164">
        <v>125</v>
      </c>
      <c r="E56" s="166">
        <v>342</v>
      </c>
      <c r="F56" s="167">
        <v>467</v>
      </c>
      <c r="G56" s="165">
        <v>17</v>
      </c>
      <c r="H56" s="164">
        <v>112</v>
      </c>
      <c r="I56" s="166">
        <v>309</v>
      </c>
      <c r="J56" s="167">
        <v>421</v>
      </c>
    </row>
    <row r="57" spans="1:10" ht="12.75" customHeight="1">
      <c r="A57" s="88"/>
      <c r="B57" s="418" t="s">
        <v>440</v>
      </c>
      <c r="C57" s="409">
        <v>15</v>
      </c>
      <c r="D57" s="171">
        <v>150</v>
      </c>
      <c r="E57" s="173">
        <v>343</v>
      </c>
      <c r="F57" s="174">
        <v>493</v>
      </c>
      <c r="G57" s="172">
        <v>15</v>
      </c>
      <c r="H57" s="171">
        <v>142</v>
      </c>
      <c r="I57" s="173">
        <v>321</v>
      </c>
      <c r="J57" s="174">
        <v>463</v>
      </c>
    </row>
    <row r="58" spans="1:10" ht="12.75" customHeight="1">
      <c r="A58" s="88"/>
      <c r="B58" s="417" t="s">
        <v>441</v>
      </c>
      <c r="C58" s="408">
        <v>19</v>
      </c>
      <c r="D58" s="164">
        <v>115</v>
      </c>
      <c r="E58" s="166">
        <v>261</v>
      </c>
      <c r="F58" s="167">
        <v>376</v>
      </c>
      <c r="G58" s="165">
        <v>19</v>
      </c>
      <c r="H58" s="164">
        <v>110</v>
      </c>
      <c r="I58" s="166">
        <v>239</v>
      </c>
      <c r="J58" s="167">
        <v>349</v>
      </c>
    </row>
    <row r="59" spans="1:10" ht="12.75" customHeight="1">
      <c r="A59" s="88"/>
      <c r="B59" s="418" t="s">
        <v>442</v>
      </c>
      <c r="C59" s="409">
        <v>10</v>
      </c>
      <c r="D59" s="171">
        <v>123</v>
      </c>
      <c r="E59" s="173">
        <v>269</v>
      </c>
      <c r="F59" s="174">
        <v>392</v>
      </c>
      <c r="G59" s="172">
        <v>9</v>
      </c>
      <c r="H59" s="171">
        <v>117</v>
      </c>
      <c r="I59" s="173">
        <v>244</v>
      </c>
      <c r="J59" s="174">
        <v>361</v>
      </c>
    </row>
    <row r="60" spans="1:10" ht="12.75" customHeight="1">
      <c r="A60" s="88"/>
      <c r="B60" s="417" t="s">
        <v>443</v>
      </c>
      <c r="C60" s="408">
        <v>18</v>
      </c>
      <c r="D60" s="164">
        <v>124</v>
      </c>
      <c r="E60" s="166">
        <v>306</v>
      </c>
      <c r="F60" s="167">
        <v>430</v>
      </c>
      <c r="G60" s="165">
        <v>16</v>
      </c>
      <c r="H60" s="164">
        <v>117</v>
      </c>
      <c r="I60" s="166">
        <v>285</v>
      </c>
      <c r="J60" s="167">
        <v>402</v>
      </c>
    </row>
    <row r="61" spans="1:10" ht="12.75" customHeight="1">
      <c r="A61" s="88"/>
      <c r="B61" s="418" t="s">
        <v>444</v>
      </c>
      <c r="C61" s="409">
        <v>19</v>
      </c>
      <c r="D61" s="171">
        <v>99</v>
      </c>
      <c r="E61" s="173">
        <v>264</v>
      </c>
      <c r="F61" s="174">
        <v>363</v>
      </c>
      <c r="G61" s="172">
        <v>18</v>
      </c>
      <c r="H61" s="171">
        <v>90</v>
      </c>
      <c r="I61" s="173">
        <v>246</v>
      </c>
      <c r="J61" s="174">
        <v>336</v>
      </c>
    </row>
    <row r="62" spans="1:10" s="1174" customFormat="1" ht="15" customHeight="1">
      <c r="B62" s="2184" t="s">
        <v>858</v>
      </c>
      <c r="C62" s="2184"/>
      <c r="D62" s="2185" t="s">
        <v>859</v>
      </c>
      <c r="E62" s="2185"/>
      <c r="F62" s="2185"/>
      <c r="G62" s="2185"/>
      <c r="H62" s="2185"/>
      <c r="I62" s="2185"/>
      <c r="J62" s="2185"/>
    </row>
    <row r="63" spans="1:10" ht="12.75" customHeight="1"/>
    <row r="64" spans="1:10" ht="12.75" customHeight="1"/>
    <row r="65" s="899" customFormat="1" ht="20.100000000000001" customHeight="1"/>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dimension ref="A1:J62"/>
  <sheetViews>
    <sheetView showGridLines="0" showZeros="0" topLeftCell="B1" zoomScaleNormal="100" workbookViewId="0">
      <pane ySplit="6" topLeftCell="A46" activePane="bottomLeft" state="frozen"/>
      <selection activeCell="IV11" sqref="IV11"/>
      <selection pane="bottomLeft" activeCell="K1" sqref="K1:K1048576"/>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3" t="s">
        <v>655</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1433" t="s">
        <v>445</v>
      </c>
      <c r="C5" s="2186" t="s">
        <v>656</v>
      </c>
      <c r="D5" s="2183"/>
      <c r="E5" s="2183"/>
      <c r="F5" s="2183"/>
      <c r="G5" s="2182" t="s">
        <v>446</v>
      </c>
      <c r="H5" s="2182"/>
      <c r="I5" s="2182"/>
      <c r="J5" s="2182"/>
    </row>
    <row r="6" spans="1:10" s="82" customFormat="1" ht="50.1" customHeight="1">
      <c r="B6" s="1433"/>
      <c r="C6" s="414" t="s">
        <v>81</v>
      </c>
      <c r="D6" s="79" t="s">
        <v>82</v>
      </c>
      <c r="E6" s="80" t="s">
        <v>83</v>
      </c>
      <c r="F6" s="81" t="s">
        <v>84</v>
      </c>
      <c r="G6" s="78" t="s">
        <v>81</v>
      </c>
      <c r="H6" s="79" t="s">
        <v>82</v>
      </c>
      <c r="I6" s="80" t="s">
        <v>83</v>
      </c>
      <c r="J6" s="81" t="s">
        <v>84</v>
      </c>
    </row>
    <row r="7" spans="1:10" ht="5.0999999999999996" customHeight="1">
      <c r="A7" s="82"/>
      <c r="B7" s="82"/>
      <c r="C7" s="415"/>
      <c r="D7" s="82"/>
      <c r="E7" s="82"/>
      <c r="F7" s="82"/>
      <c r="G7" s="416"/>
      <c r="H7" s="82"/>
      <c r="I7" s="82"/>
      <c r="J7" s="82"/>
    </row>
    <row r="8" spans="1:10" ht="12.75" customHeight="1">
      <c r="A8" s="88"/>
      <c r="B8" s="417" t="s">
        <v>395</v>
      </c>
      <c r="C8" s="408">
        <v>0</v>
      </c>
      <c r="D8" s="164">
        <v>0</v>
      </c>
      <c r="E8" s="166">
        <v>2</v>
      </c>
      <c r="F8" s="167">
        <v>2</v>
      </c>
      <c r="G8" s="165">
        <v>0</v>
      </c>
      <c r="H8" s="164">
        <v>0</v>
      </c>
      <c r="I8" s="166">
        <v>0</v>
      </c>
      <c r="J8" s="167">
        <v>0</v>
      </c>
    </row>
    <row r="9" spans="1:10" ht="12.75" customHeight="1">
      <c r="A9" s="88"/>
      <c r="B9" s="418" t="s">
        <v>396</v>
      </c>
      <c r="C9" s="409">
        <v>1</v>
      </c>
      <c r="D9" s="171">
        <v>2</v>
      </c>
      <c r="E9" s="173">
        <v>4</v>
      </c>
      <c r="F9" s="174">
        <v>6</v>
      </c>
      <c r="G9" s="172">
        <v>0</v>
      </c>
      <c r="H9" s="171">
        <v>1</v>
      </c>
      <c r="I9" s="173">
        <v>0</v>
      </c>
      <c r="J9" s="174">
        <v>1</v>
      </c>
    </row>
    <row r="10" spans="1:10" ht="12.75" customHeight="1">
      <c r="A10" s="88"/>
      <c r="B10" s="419" t="s">
        <v>397</v>
      </c>
      <c r="C10" s="408">
        <v>6</v>
      </c>
      <c r="D10" s="164">
        <v>117</v>
      </c>
      <c r="E10" s="166">
        <v>169</v>
      </c>
      <c r="F10" s="167">
        <v>286</v>
      </c>
      <c r="G10" s="165">
        <v>6</v>
      </c>
      <c r="H10" s="164">
        <v>91</v>
      </c>
      <c r="I10" s="166">
        <v>130</v>
      </c>
      <c r="J10" s="167">
        <v>221</v>
      </c>
    </row>
    <row r="11" spans="1:10" ht="12.75" customHeight="1">
      <c r="A11" s="88"/>
      <c r="B11" s="418" t="s">
        <v>59</v>
      </c>
      <c r="C11" s="409">
        <v>31</v>
      </c>
      <c r="D11" s="171">
        <v>677</v>
      </c>
      <c r="E11" s="173">
        <v>981</v>
      </c>
      <c r="F11" s="174">
        <v>1658</v>
      </c>
      <c r="G11" s="172">
        <v>31</v>
      </c>
      <c r="H11" s="171">
        <v>624</v>
      </c>
      <c r="I11" s="173">
        <v>840</v>
      </c>
      <c r="J11" s="174">
        <v>1464</v>
      </c>
    </row>
    <row r="12" spans="1:10" ht="12.75" customHeight="1">
      <c r="A12" s="88"/>
      <c r="B12" s="417" t="s">
        <v>398</v>
      </c>
      <c r="C12" s="408">
        <v>9</v>
      </c>
      <c r="D12" s="164">
        <v>141</v>
      </c>
      <c r="E12" s="166">
        <v>375</v>
      </c>
      <c r="F12" s="167">
        <v>516</v>
      </c>
      <c r="G12" s="165">
        <v>8</v>
      </c>
      <c r="H12" s="164">
        <v>126</v>
      </c>
      <c r="I12" s="166">
        <v>324</v>
      </c>
      <c r="J12" s="167">
        <v>450</v>
      </c>
    </row>
    <row r="13" spans="1:10" ht="12.75" customHeight="1">
      <c r="A13" s="88"/>
      <c r="B13" s="418" t="s">
        <v>399</v>
      </c>
      <c r="C13" s="409">
        <v>5</v>
      </c>
      <c r="D13" s="171">
        <v>147</v>
      </c>
      <c r="E13" s="173">
        <v>461</v>
      </c>
      <c r="F13" s="174">
        <v>608</v>
      </c>
      <c r="G13" s="172">
        <v>4</v>
      </c>
      <c r="H13" s="171">
        <v>133</v>
      </c>
      <c r="I13" s="173">
        <v>407</v>
      </c>
      <c r="J13" s="174">
        <v>540</v>
      </c>
    </row>
    <row r="14" spans="1:10" ht="12.75" customHeight="1">
      <c r="A14" s="88"/>
      <c r="B14" s="417" t="s">
        <v>400</v>
      </c>
      <c r="C14" s="408">
        <v>6</v>
      </c>
      <c r="D14" s="164">
        <v>95</v>
      </c>
      <c r="E14" s="166">
        <v>350</v>
      </c>
      <c r="F14" s="167">
        <v>445</v>
      </c>
      <c r="G14" s="165">
        <v>5</v>
      </c>
      <c r="H14" s="164">
        <v>89</v>
      </c>
      <c r="I14" s="166">
        <v>332</v>
      </c>
      <c r="J14" s="167">
        <v>421</v>
      </c>
    </row>
    <row r="15" spans="1:10" ht="12.75" customHeight="1">
      <c r="A15" s="88"/>
      <c r="B15" s="418" t="s">
        <v>401</v>
      </c>
      <c r="C15" s="409">
        <v>6</v>
      </c>
      <c r="D15" s="171">
        <v>74</v>
      </c>
      <c r="E15" s="173">
        <v>269</v>
      </c>
      <c r="F15" s="174">
        <v>343</v>
      </c>
      <c r="G15" s="172">
        <v>6</v>
      </c>
      <c r="H15" s="171">
        <v>72</v>
      </c>
      <c r="I15" s="173">
        <v>251</v>
      </c>
      <c r="J15" s="174">
        <v>323</v>
      </c>
    </row>
    <row r="16" spans="1:10" ht="12.75" customHeight="1">
      <c r="A16" s="88"/>
      <c r="B16" s="417" t="s">
        <v>402</v>
      </c>
      <c r="C16" s="408">
        <v>5</v>
      </c>
      <c r="D16" s="164">
        <v>65</v>
      </c>
      <c r="E16" s="166">
        <v>203</v>
      </c>
      <c r="F16" s="167">
        <v>268</v>
      </c>
      <c r="G16" s="165">
        <v>5</v>
      </c>
      <c r="H16" s="164">
        <v>65</v>
      </c>
      <c r="I16" s="166">
        <v>197</v>
      </c>
      <c r="J16" s="167">
        <v>262</v>
      </c>
    </row>
    <row r="17" spans="1:10" ht="12.75" customHeight="1">
      <c r="A17" s="88"/>
      <c r="B17" s="418" t="s">
        <v>403</v>
      </c>
      <c r="C17" s="409">
        <v>9</v>
      </c>
      <c r="D17" s="171">
        <v>49</v>
      </c>
      <c r="E17" s="173">
        <v>138</v>
      </c>
      <c r="F17" s="174">
        <v>187</v>
      </c>
      <c r="G17" s="172">
        <v>9</v>
      </c>
      <c r="H17" s="171">
        <v>47</v>
      </c>
      <c r="I17" s="173">
        <v>134</v>
      </c>
      <c r="J17" s="174">
        <v>181</v>
      </c>
    </row>
    <row r="18" spans="1:10" ht="12.75" customHeight="1">
      <c r="A18" s="88"/>
      <c r="B18" s="417" t="s">
        <v>404</v>
      </c>
      <c r="C18" s="408">
        <v>4</v>
      </c>
      <c r="D18" s="164">
        <v>56</v>
      </c>
      <c r="E18" s="166">
        <v>101</v>
      </c>
      <c r="F18" s="167">
        <v>157</v>
      </c>
      <c r="G18" s="165">
        <v>4</v>
      </c>
      <c r="H18" s="164">
        <v>55</v>
      </c>
      <c r="I18" s="166">
        <v>95</v>
      </c>
      <c r="J18" s="167">
        <v>150</v>
      </c>
    </row>
    <row r="19" spans="1:10" ht="12.75" customHeight="1">
      <c r="A19" s="88"/>
      <c r="B19" s="418" t="s">
        <v>405</v>
      </c>
      <c r="C19" s="409">
        <v>4</v>
      </c>
      <c r="D19" s="171">
        <v>52</v>
      </c>
      <c r="E19" s="173">
        <v>83</v>
      </c>
      <c r="F19" s="174">
        <v>135</v>
      </c>
      <c r="G19" s="172">
        <v>4</v>
      </c>
      <c r="H19" s="171">
        <v>52</v>
      </c>
      <c r="I19" s="173">
        <v>79</v>
      </c>
      <c r="J19" s="174">
        <v>131</v>
      </c>
    </row>
    <row r="20" spans="1:10" ht="12.75" customHeight="1">
      <c r="A20" s="88"/>
      <c r="B20" s="417" t="s">
        <v>406</v>
      </c>
      <c r="C20" s="408">
        <v>4</v>
      </c>
      <c r="D20" s="164">
        <v>27</v>
      </c>
      <c r="E20" s="166">
        <v>47</v>
      </c>
      <c r="F20" s="167">
        <v>74</v>
      </c>
      <c r="G20" s="165">
        <v>4</v>
      </c>
      <c r="H20" s="164">
        <v>27</v>
      </c>
      <c r="I20" s="166">
        <v>46</v>
      </c>
      <c r="J20" s="167">
        <v>73</v>
      </c>
    </row>
    <row r="21" spans="1:10" ht="12.75" customHeight="1">
      <c r="A21" s="88"/>
      <c r="B21" s="418" t="s">
        <v>407</v>
      </c>
      <c r="C21" s="409">
        <v>0</v>
      </c>
      <c r="D21" s="171">
        <v>19</v>
      </c>
      <c r="E21" s="173">
        <v>32</v>
      </c>
      <c r="F21" s="174">
        <v>51</v>
      </c>
      <c r="G21" s="172">
        <v>0</v>
      </c>
      <c r="H21" s="171">
        <v>19</v>
      </c>
      <c r="I21" s="173">
        <v>32</v>
      </c>
      <c r="J21" s="174">
        <v>51</v>
      </c>
    </row>
    <row r="22" spans="1:10" ht="12.75" customHeight="1">
      <c r="A22" s="88"/>
      <c r="B22" s="417" t="s">
        <v>408</v>
      </c>
      <c r="C22" s="408">
        <v>2</v>
      </c>
      <c r="D22" s="164">
        <v>23</v>
      </c>
      <c r="E22" s="166">
        <v>19</v>
      </c>
      <c r="F22" s="167">
        <v>42</v>
      </c>
      <c r="G22" s="165">
        <v>2</v>
      </c>
      <c r="H22" s="164">
        <v>22</v>
      </c>
      <c r="I22" s="166">
        <v>18</v>
      </c>
      <c r="J22" s="167">
        <v>40</v>
      </c>
    </row>
    <row r="23" spans="1:10" ht="12.75" customHeight="1">
      <c r="A23" s="88"/>
      <c r="B23" s="418" t="s">
        <v>409</v>
      </c>
      <c r="C23" s="409">
        <v>2</v>
      </c>
      <c r="D23" s="171">
        <v>5</v>
      </c>
      <c r="E23" s="173">
        <v>16</v>
      </c>
      <c r="F23" s="174">
        <v>21</v>
      </c>
      <c r="G23" s="172">
        <v>2</v>
      </c>
      <c r="H23" s="171">
        <v>5</v>
      </c>
      <c r="I23" s="173">
        <v>16</v>
      </c>
      <c r="J23" s="174">
        <v>21</v>
      </c>
    </row>
    <row r="24" spans="1:10" ht="12.75" customHeight="1">
      <c r="A24" s="88"/>
      <c r="B24" s="417" t="s">
        <v>410</v>
      </c>
      <c r="C24" s="408">
        <v>1</v>
      </c>
      <c r="D24" s="164">
        <v>4</v>
      </c>
      <c r="E24" s="166">
        <v>3</v>
      </c>
      <c r="F24" s="167">
        <v>7</v>
      </c>
      <c r="G24" s="165">
        <v>1</v>
      </c>
      <c r="H24" s="164">
        <v>4</v>
      </c>
      <c r="I24" s="166">
        <v>3</v>
      </c>
      <c r="J24" s="167">
        <v>7</v>
      </c>
    </row>
    <row r="25" spans="1:10" ht="12.75" customHeight="1">
      <c r="A25" s="88"/>
      <c r="B25" s="418" t="s">
        <v>411</v>
      </c>
      <c r="C25" s="409">
        <v>0</v>
      </c>
      <c r="D25" s="171">
        <v>1</v>
      </c>
      <c r="E25" s="173">
        <v>1</v>
      </c>
      <c r="F25" s="174">
        <v>2</v>
      </c>
      <c r="G25" s="172">
        <v>0</v>
      </c>
      <c r="H25" s="171">
        <v>1</v>
      </c>
      <c r="I25" s="173">
        <v>1</v>
      </c>
      <c r="J25" s="174">
        <v>2</v>
      </c>
    </row>
    <row r="26" spans="1:10" ht="12.75" customHeight="1">
      <c r="A26" s="88"/>
      <c r="B26" s="417" t="s">
        <v>412</v>
      </c>
      <c r="C26" s="408">
        <v>0</v>
      </c>
      <c r="D26" s="164">
        <v>0</v>
      </c>
      <c r="E26" s="166">
        <v>3</v>
      </c>
      <c r="F26" s="167">
        <v>3</v>
      </c>
      <c r="G26" s="165">
        <v>0</v>
      </c>
      <c r="H26" s="164">
        <v>0</v>
      </c>
      <c r="I26" s="166">
        <v>3</v>
      </c>
      <c r="J26" s="167">
        <v>3</v>
      </c>
    </row>
    <row r="27" spans="1:10" ht="12.75" customHeight="1">
      <c r="A27" s="88"/>
      <c r="B27" s="418" t="s">
        <v>413</v>
      </c>
      <c r="C27" s="409">
        <v>0</v>
      </c>
      <c r="D27" s="171">
        <v>0</v>
      </c>
      <c r="E27" s="173">
        <v>1</v>
      </c>
      <c r="F27" s="174">
        <v>1</v>
      </c>
      <c r="G27" s="172">
        <v>0</v>
      </c>
      <c r="H27" s="171">
        <v>0</v>
      </c>
      <c r="I27" s="173">
        <v>1</v>
      </c>
      <c r="J27" s="174">
        <v>1</v>
      </c>
    </row>
    <row r="28" spans="1:10" ht="12.75" customHeight="1">
      <c r="A28" s="88"/>
      <c r="B28" s="417" t="s">
        <v>414</v>
      </c>
      <c r="C28" s="408">
        <v>0</v>
      </c>
      <c r="D28" s="164">
        <v>0</v>
      </c>
      <c r="E28" s="166"/>
      <c r="F28" s="167"/>
      <c r="G28" s="165">
        <v>0</v>
      </c>
      <c r="H28" s="164">
        <v>0</v>
      </c>
      <c r="I28" s="166"/>
      <c r="J28" s="167"/>
    </row>
    <row r="29" spans="1:10" ht="12.75" customHeight="1">
      <c r="A29" s="88"/>
      <c r="B29" s="418" t="s">
        <v>394</v>
      </c>
      <c r="C29" s="409"/>
      <c r="D29" s="171"/>
      <c r="E29" s="173"/>
      <c r="F29" s="174"/>
      <c r="G29" s="172"/>
      <c r="H29" s="171"/>
      <c r="I29" s="173"/>
      <c r="J29" s="174"/>
    </row>
    <row r="30" spans="1:10" ht="12.75" customHeight="1">
      <c r="A30" s="88"/>
      <c r="B30" s="1543" t="s">
        <v>90</v>
      </c>
      <c r="C30" s="1514">
        <f>SUM(C8:C29)</f>
        <v>95</v>
      </c>
      <c r="D30" s="1507">
        <f t="shared" ref="D30:J30" si="0">SUM(D8:D29)</f>
        <v>1554</v>
      </c>
      <c r="E30" s="1508">
        <f t="shared" si="0"/>
        <v>3258</v>
      </c>
      <c r="F30" s="1687">
        <f t="shared" si="0"/>
        <v>4812</v>
      </c>
      <c r="G30" s="1514">
        <f t="shared" si="0"/>
        <v>91</v>
      </c>
      <c r="H30" s="1507">
        <f t="shared" si="0"/>
        <v>1433</v>
      </c>
      <c r="I30" s="1508">
        <f t="shared" si="0"/>
        <v>2909</v>
      </c>
      <c r="J30" s="1687">
        <f t="shared" si="0"/>
        <v>4342</v>
      </c>
    </row>
    <row r="31" spans="1:10" s="894" customFormat="1" ht="24.95" customHeight="1">
      <c r="A31" s="888"/>
      <c r="B31" s="420" t="s">
        <v>415</v>
      </c>
      <c r="C31" s="895"/>
      <c r="D31" s="892"/>
      <c r="E31" s="892"/>
      <c r="F31" s="892"/>
      <c r="G31" s="893"/>
      <c r="H31" s="892"/>
      <c r="I31" s="892"/>
      <c r="J31" s="892"/>
    </row>
    <row r="32" spans="1:10" ht="12.75" customHeight="1">
      <c r="A32" s="88"/>
      <c r="B32" s="417" t="s">
        <v>447</v>
      </c>
      <c r="C32" s="408"/>
      <c r="D32" s="164"/>
      <c r="E32" s="166"/>
      <c r="F32" s="167"/>
      <c r="G32" s="165"/>
      <c r="H32" s="164"/>
      <c r="I32" s="166"/>
      <c r="J32" s="167"/>
    </row>
    <row r="33" spans="1:10" ht="12.75" customHeight="1">
      <c r="A33" s="88"/>
      <c r="B33" s="418" t="s">
        <v>448</v>
      </c>
      <c r="C33" s="409"/>
      <c r="D33" s="171"/>
      <c r="E33" s="173"/>
      <c r="F33" s="174"/>
      <c r="G33" s="172"/>
      <c r="H33" s="171"/>
      <c r="I33" s="173"/>
      <c r="J33" s="174"/>
    </row>
    <row r="34" spans="1:10" ht="12.75" customHeight="1">
      <c r="A34" s="88"/>
      <c r="B34" s="417" t="s">
        <v>417</v>
      </c>
      <c r="C34" s="408"/>
      <c r="D34" s="164"/>
      <c r="E34" s="166"/>
      <c r="F34" s="167"/>
      <c r="G34" s="165"/>
      <c r="H34" s="164"/>
      <c r="I34" s="166"/>
      <c r="J34" s="167"/>
    </row>
    <row r="35" spans="1:10" ht="12.75" customHeight="1">
      <c r="A35" s="88"/>
      <c r="B35" s="418" t="s">
        <v>418</v>
      </c>
      <c r="C35" s="409">
        <v>0</v>
      </c>
      <c r="D35" s="171">
        <v>0</v>
      </c>
      <c r="E35" s="173">
        <v>1</v>
      </c>
      <c r="F35" s="174">
        <v>1</v>
      </c>
      <c r="G35" s="172">
        <v>0</v>
      </c>
      <c r="H35" s="171">
        <v>0</v>
      </c>
      <c r="I35" s="173">
        <v>0</v>
      </c>
      <c r="J35" s="174">
        <v>0</v>
      </c>
    </row>
    <row r="36" spans="1:10" ht="12.75" customHeight="1">
      <c r="A36" s="88"/>
      <c r="B36" s="417" t="s">
        <v>419</v>
      </c>
      <c r="C36" s="408">
        <v>0</v>
      </c>
      <c r="D36" s="164">
        <v>0</v>
      </c>
      <c r="E36" s="166">
        <v>1</v>
      </c>
      <c r="F36" s="167">
        <v>1</v>
      </c>
      <c r="G36" s="165">
        <v>0</v>
      </c>
      <c r="H36" s="164">
        <v>0</v>
      </c>
      <c r="I36" s="166">
        <v>0</v>
      </c>
      <c r="J36" s="167">
        <v>0</v>
      </c>
    </row>
    <row r="37" spans="1:10" ht="12.75" customHeight="1">
      <c r="A37" s="88"/>
      <c r="B37" s="418" t="s">
        <v>420</v>
      </c>
      <c r="C37" s="409">
        <v>0</v>
      </c>
      <c r="D37" s="171">
        <v>0</v>
      </c>
      <c r="E37" s="173">
        <v>1</v>
      </c>
      <c r="F37" s="174">
        <v>1</v>
      </c>
      <c r="G37" s="172">
        <v>0</v>
      </c>
      <c r="H37" s="171">
        <v>0</v>
      </c>
      <c r="I37" s="173">
        <v>0</v>
      </c>
      <c r="J37" s="174">
        <v>0</v>
      </c>
    </row>
    <row r="38" spans="1:10" ht="12.75" customHeight="1">
      <c r="A38" s="88"/>
      <c r="B38" s="417" t="s">
        <v>421</v>
      </c>
      <c r="C38" s="408">
        <v>0</v>
      </c>
      <c r="D38" s="164">
        <v>0</v>
      </c>
      <c r="E38" s="166">
        <v>0</v>
      </c>
      <c r="F38" s="167">
        <v>0</v>
      </c>
      <c r="G38" s="165">
        <v>0</v>
      </c>
      <c r="H38" s="164">
        <v>0</v>
      </c>
      <c r="I38" s="166">
        <v>0</v>
      </c>
      <c r="J38" s="167">
        <v>0</v>
      </c>
    </row>
    <row r="39" spans="1:10" ht="12.75" customHeight="1">
      <c r="A39" s="88"/>
      <c r="B39" s="418" t="s">
        <v>422</v>
      </c>
      <c r="C39" s="409">
        <v>0</v>
      </c>
      <c r="D39" s="171">
        <v>0</v>
      </c>
      <c r="E39" s="173">
        <v>1</v>
      </c>
      <c r="F39" s="174">
        <v>1</v>
      </c>
      <c r="G39" s="172">
        <v>0</v>
      </c>
      <c r="H39" s="171">
        <v>0</v>
      </c>
      <c r="I39" s="173">
        <v>0</v>
      </c>
      <c r="J39" s="174">
        <v>0</v>
      </c>
    </row>
    <row r="40" spans="1:10" ht="12.75" customHeight="1">
      <c r="A40" s="88"/>
      <c r="B40" s="417" t="s">
        <v>423</v>
      </c>
      <c r="C40" s="408">
        <v>0</v>
      </c>
      <c r="D40" s="164">
        <v>1</v>
      </c>
      <c r="E40" s="166">
        <v>0</v>
      </c>
      <c r="F40" s="167">
        <v>1</v>
      </c>
      <c r="G40" s="165">
        <v>0</v>
      </c>
      <c r="H40" s="164">
        <v>0</v>
      </c>
      <c r="I40" s="166">
        <v>0</v>
      </c>
      <c r="J40" s="167">
        <v>0</v>
      </c>
    </row>
    <row r="41" spans="1:10" ht="12.75" customHeight="1">
      <c r="A41" s="88"/>
      <c r="B41" s="418" t="s">
        <v>424</v>
      </c>
      <c r="C41" s="409">
        <v>1</v>
      </c>
      <c r="D41" s="171">
        <v>1</v>
      </c>
      <c r="E41" s="173">
        <v>2</v>
      </c>
      <c r="F41" s="174">
        <v>3</v>
      </c>
      <c r="G41" s="172">
        <v>0</v>
      </c>
      <c r="H41" s="171">
        <v>1</v>
      </c>
      <c r="I41" s="173">
        <v>0</v>
      </c>
      <c r="J41" s="174">
        <v>1</v>
      </c>
    </row>
    <row r="42" spans="1:10" ht="12.75" customHeight="1">
      <c r="A42" s="88"/>
      <c r="B42" s="417" t="s">
        <v>425</v>
      </c>
      <c r="C42" s="408">
        <v>0</v>
      </c>
      <c r="D42" s="164">
        <v>0</v>
      </c>
      <c r="E42" s="166">
        <v>2</v>
      </c>
      <c r="F42" s="167">
        <v>2</v>
      </c>
      <c r="G42" s="165">
        <v>0</v>
      </c>
      <c r="H42" s="164">
        <v>0</v>
      </c>
      <c r="I42" s="166">
        <v>0</v>
      </c>
      <c r="J42" s="167">
        <v>0</v>
      </c>
    </row>
    <row r="43" spans="1:10" ht="12.75" customHeight="1">
      <c r="A43" s="88"/>
      <c r="B43" s="418" t="s">
        <v>426</v>
      </c>
      <c r="C43" s="409">
        <v>0</v>
      </c>
      <c r="D43" s="171">
        <v>2</v>
      </c>
      <c r="E43" s="173">
        <v>3</v>
      </c>
      <c r="F43" s="174">
        <v>5</v>
      </c>
      <c r="G43" s="172">
        <v>0</v>
      </c>
      <c r="H43" s="171">
        <v>1</v>
      </c>
      <c r="I43" s="173">
        <v>1</v>
      </c>
      <c r="J43" s="174">
        <v>2</v>
      </c>
    </row>
    <row r="44" spans="1:10" ht="12.75" customHeight="1">
      <c r="A44" s="88"/>
      <c r="B44" s="417" t="s">
        <v>427</v>
      </c>
      <c r="C44" s="408">
        <v>0</v>
      </c>
      <c r="D44" s="164">
        <v>4</v>
      </c>
      <c r="E44" s="166">
        <v>4</v>
      </c>
      <c r="F44" s="167">
        <v>8</v>
      </c>
      <c r="G44" s="165">
        <v>0</v>
      </c>
      <c r="H44" s="164">
        <v>1</v>
      </c>
      <c r="I44" s="166">
        <v>1</v>
      </c>
      <c r="J44" s="167">
        <v>2</v>
      </c>
    </row>
    <row r="45" spans="1:10" ht="12.75" customHeight="1">
      <c r="A45" s="88"/>
      <c r="B45" s="418" t="s">
        <v>428</v>
      </c>
      <c r="C45" s="409">
        <v>0</v>
      </c>
      <c r="D45" s="171">
        <v>5</v>
      </c>
      <c r="E45" s="173">
        <v>12</v>
      </c>
      <c r="F45" s="174">
        <v>17</v>
      </c>
      <c r="G45" s="172">
        <v>0</v>
      </c>
      <c r="H45" s="171">
        <v>0</v>
      </c>
      <c r="I45" s="173">
        <v>2</v>
      </c>
      <c r="J45" s="174">
        <v>2</v>
      </c>
    </row>
    <row r="46" spans="1:10" ht="12.75" customHeight="1">
      <c r="A46" s="88"/>
      <c r="B46" s="417" t="s">
        <v>429</v>
      </c>
      <c r="C46" s="408">
        <v>6</v>
      </c>
      <c r="D46" s="164">
        <v>106</v>
      </c>
      <c r="E46" s="166">
        <v>148</v>
      </c>
      <c r="F46" s="167">
        <v>254</v>
      </c>
      <c r="G46" s="165">
        <v>6</v>
      </c>
      <c r="H46" s="164">
        <v>89</v>
      </c>
      <c r="I46" s="166">
        <v>126</v>
      </c>
      <c r="J46" s="167">
        <v>215</v>
      </c>
    </row>
    <row r="47" spans="1:10" ht="12.75" customHeight="1">
      <c r="A47" s="88"/>
      <c r="B47" s="418" t="s">
        <v>430</v>
      </c>
      <c r="C47" s="409">
        <v>8</v>
      </c>
      <c r="D47" s="171">
        <v>199</v>
      </c>
      <c r="E47" s="173">
        <v>270</v>
      </c>
      <c r="F47" s="174">
        <v>469</v>
      </c>
      <c r="G47" s="172">
        <v>8</v>
      </c>
      <c r="H47" s="171">
        <v>184</v>
      </c>
      <c r="I47" s="173">
        <v>230</v>
      </c>
      <c r="J47" s="174">
        <v>414</v>
      </c>
    </row>
    <row r="48" spans="1:10" ht="12.75" customHeight="1">
      <c r="A48" s="88"/>
      <c r="B48" s="417" t="s">
        <v>431</v>
      </c>
      <c r="C48" s="408">
        <v>13</v>
      </c>
      <c r="D48" s="164">
        <v>256</v>
      </c>
      <c r="E48" s="166">
        <v>359</v>
      </c>
      <c r="F48" s="167">
        <v>615</v>
      </c>
      <c r="G48" s="165">
        <v>13</v>
      </c>
      <c r="H48" s="164">
        <v>238</v>
      </c>
      <c r="I48" s="166">
        <v>309</v>
      </c>
      <c r="J48" s="167">
        <v>547</v>
      </c>
    </row>
    <row r="49" spans="1:10" ht="12.75" customHeight="1">
      <c r="A49" s="88"/>
      <c r="B49" s="418" t="s">
        <v>432</v>
      </c>
      <c r="C49" s="409">
        <v>10</v>
      </c>
      <c r="D49" s="171">
        <v>222</v>
      </c>
      <c r="E49" s="173">
        <v>352</v>
      </c>
      <c r="F49" s="174">
        <v>574</v>
      </c>
      <c r="G49" s="172">
        <v>10</v>
      </c>
      <c r="H49" s="171">
        <v>202</v>
      </c>
      <c r="I49" s="173">
        <v>301</v>
      </c>
      <c r="J49" s="174">
        <v>503</v>
      </c>
    </row>
    <row r="50" spans="1:10" ht="12.75" customHeight="1">
      <c r="A50" s="88"/>
      <c r="B50" s="417" t="s">
        <v>433</v>
      </c>
      <c r="C50" s="408">
        <v>5</v>
      </c>
      <c r="D50" s="164">
        <v>95</v>
      </c>
      <c r="E50" s="166">
        <v>218</v>
      </c>
      <c r="F50" s="167">
        <v>313</v>
      </c>
      <c r="G50" s="165">
        <v>4</v>
      </c>
      <c r="H50" s="164">
        <v>86</v>
      </c>
      <c r="I50" s="166">
        <v>185</v>
      </c>
      <c r="J50" s="167">
        <v>271</v>
      </c>
    </row>
    <row r="51" spans="1:10" ht="12.75" customHeight="1">
      <c r="A51" s="88"/>
      <c r="B51" s="418" t="s">
        <v>434</v>
      </c>
      <c r="C51" s="409">
        <v>4</v>
      </c>
      <c r="D51" s="171">
        <v>46</v>
      </c>
      <c r="E51" s="173">
        <v>157</v>
      </c>
      <c r="F51" s="174">
        <v>203</v>
      </c>
      <c r="G51" s="172">
        <v>4</v>
      </c>
      <c r="H51" s="171">
        <v>40</v>
      </c>
      <c r="I51" s="173">
        <v>139</v>
      </c>
      <c r="J51" s="174">
        <v>179</v>
      </c>
    </row>
    <row r="52" spans="1:10" ht="12.75" customHeight="1">
      <c r="A52" s="88"/>
      <c r="B52" s="417" t="s">
        <v>435</v>
      </c>
      <c r="C52" s="408">
        <v>1</v>
      </c>
      <c r="D52" s="164">
        <v>51</v>
      </c>
      <c r="E52" s="166">
        <v>104</v>
      </c>
      <c r="F52" s="167">
        <v>155</v>
      </c>
      <c r="G52" s="165">
        <v>1</v>
      </c>
      <c r="H52" s="164">
        <v>47</v>
      </c>
      <c r="I52" s="166">
        <v>87</v>
      </c>
      <c r="J52" s="167">
        <v>134</v>
      </c>
    </row>
    <row r="53" spans="1:10" ht="12.75" customHeight="1">
      <c r="A53" s="88"/>
      <c r="B53" s="418" t="s">
        <v>436</v>
      </c>
      <c r="C53" s="409">
        <v>0</v>
      </c>
      <c r="D53" s="171">
        <v>32</v>
      </c>
      <c r="E53" s="173">
        <v>101</v>
      </c>
      <c r="F53" s="174">
        <v>133</v>
      </c>
      <c r="G53" s="172">
        <v>0</v>
      </c>
      <c r="H53" s="171">
        <v>29</v>
      </c>
      <c r="I53" s="173">
        <v>84</v>
      </c>
      <c r="J53" s="174">
        <v>113</v>
      </c>
    </row>
    <row r="54" spans="1:10" ht="12.75" customHeight="1">
      <c r="A54" s="88"/>
      <c r="B54" s="417" t="s">
        <v>437</v>
      </c>
      <c r="C54" s="408">
        <v>2</v>
      </c>
      <c r="D54" s="164">
        <v>23</v>
      </c>
      <c r="E54" s="166">
        <v>93</v>
      </c>
      <c r="F54" s="167">
        <v>116</v>
      </c>
      <c r="G54" s="165">
        <v>2</v>
      </c>
      <c r="H54" s="164">
        <v>21</v>
      </c>
      <c r="I54" s="166">
        <v>86</v>
      </c>
      <c r="J54" s="167">
        <v>107</v>
      </c>
    </row>
    <row r="55" spans="1:10" ht="12.75" customHeight="1">
      <c r="A55" s="88"/>
      <c r="B55" s="418" t="s">
        <v>438</v>
      </c>
      <c r="C55" s="409">
        <v>1</v>
      </c>
      <c r="D55" s="171">
        <v>23</v>
      </c>
      <c r="E55" s="173">
        <v>79</v>
      </c>
      <c r="F55" s="174">
        <v>102</v>
      </c>
      <c r="G55" s="172">
        <v>1</v>
      </c>
      <c r="H55" s="171">
        <v>20</v>
      </c>
      <c r="I55" s="173">
        <v>74</v>
      </c>
      <c r="J55" s="174">
        <v>94</v>
      </c>
    </row>
    <row r="56" spans="1:10" ht="12.75" customHeight="1">
      <c r="A56" s="88"/>
      <c r="B56" s="417" t="s">
        <v>439</v>
      </c>
      <c r="C56" s="408">
        <v>1</v>
      </c>
      <c r="D56" s="164">
        <v>18</v>
      </c>
      <c r="E56" s="166">
        <v>84</v>
      </c>
      <c r="F56" s="167">
        <v>102</v>
      </c>
      <c r="G56" s="165">
        <v>0</v>
      </c>
      <c r="H56" s="164">
        <v>16</v>
      </c>
      <c r="I56" s="166">
        <v>76</v>
      </c>
      <c r="J56" s="167">
        <v>92</v>
      </c>
    </row>
    <row r="57" spans="1:10" ht="12.75" customHeight="1">
      <c r="A57" s="88"/>
      <c r="B57" s="418" t="s">
        <v>440</v>
      </c>
      <c r="C57" s="409">
        <v>0</v>
      </c>
      <c r="D57" s="171">
        <v>22</v>
      </c>
      <c r="E57" s="173">
        <v>81</v>
      </c>
      <c r="F57" s="174">
        <v>103</v>
      </c>
      <c r="G57" s="172">
        <v>0</v>
      </c>
      <c r="H57" s="171">
        <v>21</v>
      </c>
      <c r="I57" s="173">
        <v>77</v>
      </c>
      <c r="J57" s="174">
        <v>98</v>
      </c>
    </row>
    <row r="58" spans="1:10" ht="12.75" customHeight="1">
      <c r="A58" s="88"/>
      <c r="B58" s="417" t="s">
        <v>441</v>
      </c>
      <c r="C58" s="408">
        <v>1</v>
      </c>
      <c r="D58" s="164">
        <v>23</v>
      </c>
      <c r="E58" s="166">
        <v>50</v>
      </c>
      <c r="F58" s="167">
        <v>73</v>
      </c>
      <c r="G58" s="165">
        <v>1</v>
      </c>
      <c r="H58" s="164">
        <v>22</v>
      </c>
      <c r="I58" s="166">
        <v>46</v>
      </c>
      <c r="J58" s="167">
        <v>68</v>
      </c>
    </row>
    <row r="59" spans="1:10" ht="12.75" customHeight="1">
      <c r="A59" s="88"/>
      <c r="B59" s="418" t="s">
        <v>442</v>
      </c>
      <c r="C59" s="409">
        <v>0</v>
      </c>
      <c r="D59" s="171">
        <v>23</v>
      </c>
      <c r="E59" s="173">
        <v>67</v>
      </c>
      <c r="F59" s="174">
        <v>90</v>
      </c>
      <c r="G59" s="172">
        <v>0</v>
      </c>
      <c r="H59" s="171">
        <v>21</v>
      </c>
      <c r="I59" s="173">
        <v>63</v>
      </c>
      <c r="J59" s="174">
        <v>84</v>
      </c>
    </row>
    <row r="60" spans="1:10" ht="12.75" customHeight="1">
      <c r="A60" s="88"/>
      <c r="B60" s="417" t="s">
        <v>443</v>
      </c>
      <c r="C60" s="408">
        <v>4</v>
      </c>
      <c r="D60" s="164">
        <v>18</v>
      </c>
      <c r="E60" s="166">
        <v>81</v>
      </c>
      <c r="F60" s="167">
        <v>99</v>
      </c>
      <c r="G60" s="165">
        <v>3</v>
      </c>
      <c r="H60" s="164">
        <v>17</v>
      </c>
      <c r="I60" s="166">
        <v>79</v>
      </c>
      <c r="J60" s="167">
        <v>96</v>
      </c>
    </row>
    <row r="61" spans="1:10" ht="12.75" customHeight="1">
      <c r="A61" s="88"/>
      <c r="B61" s="418" t="s">
        <v>444</v>
      </c>
      <c r="C61" s="409">
        <v>1</v>
      </c>
      <c r="D61" s="171">
        <v>9</v>
      </c>
      <c r="E61" s="173">
        <v>71</v>
      </c>
      <c r="F61" s="174">
        <v>80</v>
      </c>
      <c r="G61" s="172">
        <v>1</v>
      </c>
      <c r="H61" s="171">
        <v>8</v>
      </c>
      <c r="I61" s="173">
        <v>67</v>
      </c>
      <c r="J61" s="174">
        <v>75</v>
      </c>
    </row>
    <row r="62" spans="1:10" s="1174" customFormat="1" ht="15" customHeight="1">
      <c r="B62" s="2184" t="s">
        <v>858</v>
      </c>
      <c r="C62" s="2184"/>
      <c r="D62" s="2185" t="s">
        <v>859</v>
      </c>
      <c r="E62" s="2185"/>
      <c r="F62" s="2185"/>
      <c r="G62" s="2185"/>
      <c r="H62" s="2185"/>
      <c r="I62" s="2185"/>
      <c r="J62" s="2185"/>
    </row>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J66"/>
  <sheetViews>
    <sheetView showGridLines="0" showZeros="0" zoomScaleNormal="100" workbookViewId="0">
      <selection activeCell="B3" sqref="B3"/>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3" t="s">
        <v>658</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1433" t="s">
        <v>445</v>
      </c>
      <c r="C5" s="2186" t="s">
        <v>657</v>
      </c>
      <c r="D5" s="2183"/>
      <c r="E5" s="2183"/>
      <c r="F5" s="2183"/>
      <c r="G5" s="2182" t="s">
        <v>446</v>
      </c>
      <c r="H5" s="2182"/>
      <c r="I5" s="2182"/>
      <c r="J5" s="2182"/>
    </row>
    <row r="6" spans="1:10" s="82" customFormat="1" ht="50.1" customHeight="1">
      <c r="B6" s="1433" t="s">
        <v>445</v>
      </c>
      <c r="C6" s="414" t="s">
        <v>81</v>
      </c>
      <c r="D6" s="79" t="s">
        <v>82</v>
      </c>
      <c r="E6" s="80" t="s">
        <v>83</v>
      </c>
      <c r="F6" s="81" t="s">
        <v>84</v>
      </c>
      <c r="G6" s="78" t="s">
        <v>81</v>
      </c>
      <c r="H6" s="79" t="s">
        <v>82</v>
      </c>
      <c r="I6" s="80" t="s">
        <v>83</v>
      </c>
      <c r="J6" s="81" t="s">
        <v>84</v>
      </c>
    </row>
    <row r="7" spans="1:10" ht="5.0999999999999996" customHeight="1">
      <c r="A7" s="82"/>
      <c r="B7" s="82"/>
      <c r="C7" s="407"/>
      <c r="D7" s="82"/>
      <c r="E7" s="82"/>
      <c r="F7" s="82"/>
      <c r="G7" s="416"/>
      <c r="H7" s="82"/>
      <c r="I7" s="82"/>
      <c r="J7" s="82"/>
    </row>
    <row r="8" spans="1:10">
      <c r="A8" s="550"/>
      <c r="B8" s="417" t="s">
        <v>395</v>
      </c>
      <c r="C8" s="408">
        <v>0</v>
      </c>
      <c r="D8" s="164">
        <v>0</v>
      </c>
      <c r="E8" s="166">
        <v>1</v>
      </c>
      <c r="F8" s="167">
        <v>1</v>
      </c>
      <c r="G8" s="165">
        <v>0</v>
      </c>
      <c r="H8" s="164">
        <v>0</v>
      </c>
      <c r="I8" s="166">
        <v>0</v>
      </c>
      <c r="J8" s="167">
        <v>0</v>
      </c>
    </row>
    <row r="9" spans="1:10">
      <c r="A9" s="550"/>
      <c r="B9" s="418" t="s">
        <v>396</v>
      </c>
      <c r="C9" s="409">
        <v>1</v>
      </c>
      <c r="D9" s="171">
        <v>1</v>
      </c>
      <c r="E9" s="173">
        <v>12</v>
      </c>
      <c r="F9" s="174">
        <v>13</v>
      </c>
      <c r="G9" s="172">
        <v>0</v>
      </c>
      <c r="H9" s="171">
        <v>0</v>
      </c>
      <c r="I9" s="173">
        <v>0</v>
      </c>
      <c r="J9" s="174">
        <v>0</v>
      </c>
    </row>
    <row r="10" spans="1:10" ht="12.75" customHeight="1">
      <c r="A10" s="550"/>
      <c r="B10" s="417" t="s">
        <v>397</v>
      </c>
      <c r="C10" s="408">
        <v>4</v>
      </c>
      <c r="D10" s="164">
        <v>23</v>
      </c>
      <c r="E10" s="166">
        <v>42</v>
      </c>
      <c r="F10" s="167">
        <v>65</v>
      </c>
      <c r="G10" s="165">
        <v>2</v>
      </c>
      <c r="H10" s="164">
        <v>6</v>
      </c>
      <c r="I10" s="166">
        <v>2</v>
      </c>
      <c r="J10" s="167">
        <v>8</v>
      </c>
    </row>
    <row r="11" spans="1:10" ht="12.75" customHeight="1">
      <c r="A11" s="550"/>
      <c r="B11" s="418" t="s">
        <v>59</v>
      </c>
      <c r="C11" s="409">
        <v>12</v>
      </c>
      <c r="D11" s="171">
        <v>151</v>
      </c>
      <c r="E11" s="173">
        <v>173</v>
      </c>
      <c r="F11" s="174">
        <v>324</v>
      </c>
      <c r="G11" s="172">
        <v>8</v>
      </c>
      <c r="H11" s="171">
        <v>122</v>
      </c>
      <c r="I11" s="173">
        <v>128</v>
      </c>
      <c r="J11" s="174">
        <v>250</v>
      </c>
    </row>
    <row r="12" spans="1:10" ht="12.75" customHeight="1">
      <c r="A12" s="550"/>
      <c r="B12" s="417" t="s">
        <v>398</v>
      </c>
      <c r="C12" s="408">
        <v>17</v>
      </c>
      <c r="D12" s="164">
        <v>158</v>
      </c>
      <c r="E12" s="166">
        <v>250</v>
      </c>
      <c r="F12" s="167">
        <v>408</v>
      </c>
      <c r="G12" s="165">
        <v>16</v>
      </c>
      <c r="H12" s="164">
        <v>137</v>
      </c>
      <c r="I12" s="166">
        <v>210</v>
      </c>
      <c r="J12" s="167">
        <v>347</v>
      </c>
    </row>
    <row r="13" spans="1:10" ht="12.75" customHeight="1">
      <c r="A13" s="550"/>
      <c r="B13" s="418" t="s">
        <v>399</v>
      </c>
      <c r="C13" s="409">
        <v>79</v>
      </c>
      <c r="D13" s="171">
        <v>559</v>
      </c>
      <c r="E13" s="173">
        <v>1235</v>
      </c>
      <c r="F13" s="174">
        <v>1794</v>
      </c>
      <c r="G13" s="172">
        <v>75</v>
      </c>
      <c r="H13" s="171">
        <v>508</v>
      </c>
      <c r="I13" s="173">
        <v>1070</v>
      </c>
      <c r="J13" s="174">
        <v>1578</v>
      </c>
    </row>
    <row r="14" spans="1:10" ht="12.75" customHeight="1">
      <c r="A14" s="550"/>
      <c r="B14" s="417" t="s">
        <v>400</v>
      </c>
      <c r="C14" s="408">
        <v>75</v>
      </c>
      <c r="D14" s="164">
        <v>516</v>
      </c>
      <c r="E14" s="166">
        <v>1093</v>
      </c>
      <c r="F14" s="167">
        <v>1609</v>
      </c>
      <c r="G14" s="165">
        <v>72</v>
      </c>
      <c r="H14" s="164">
        <v>487</v>
      </c>
      <c r="I14" s="166">
        <v>1003</v>
      </c>
      <c r="J14" s="167">
        <v>1490</v>
      </c>
    </row>
    <row r="15" spans="1:10" ht="12.75" customHeight="1">
      <c r="A15" s="550"/>
      <c r="B15" s="418" t="s">
        <v>401</v>
      </c>
      <c r="C15" s="409">
        <v>66</v>
      </c>
      <c r="D15" s="171">
        <v>414</v>
      </c>
      <c r="E15" s="173">
        <v>892</v>
      </c>
      <c r="F15" s="174">
        <v>1306</v>
      </c>
      <c r="G15" s="172">
        <v>63</v>
      </c>
      <c r="H15" s="171">
        <v>390</v>
      </c>
      <c r="I15" s="173">
        <v>833</v>
      </c>
      <c r="J15" s="174">
        <v>1223</v>
      </c>
    </row>
    <row r="16" spans="1:10" ht="12.75" customHeight="1">
      <c r="A16" s="550"/>
      <c r="B16" s="417" t="s">
        <v>402</v>
      </c>
      <c r="C16" s="408">
        <v>58</v>
      </c>
      <c r="D16" s="164">
        <v>349</v>
      </c>
      <c r="E16" s="166">
        <v>721</v>
      </c>
      <c r="F16" s="167">
        <v>1070</v>
      </c>
      <c r="G16" s="165">
        <v>55</v>
      </c>
      <c r="H16" s="164">
        <v>336</v>
      </c>
      <c r="I16" s="166">
        <v>682</v>
      </c>
      <c r="J16" s="167">
        <v>1018</v>
      </c>
    </row>
    <row r="17" spans="1:10" ht="12.75" customHeight="1">
      <c r="A17" s="550"/>
      <c r="B17" s="418" t="s">
        <v>403</v>
      </c>
      <c r="C17" s="409">
        <v>59</v>
      </c>
      <c r="D17" s="171">
        <v>333</v>
      </c>
      <c r="E17" s="173">
        <v>608</v>
      </c>
      <c r="F17" s="174">
        <v>941</v>
      </c>
      <c r="G17" s="172">
        <v>58</v>
      </c>
      <c r="H17" s="171">
        <v>313</v>
      </c>
      <c r="I17" s="173">
        <v>578</v>
      </c>
      <c r="J17" s="174">
        <v>891</v>
      </c>
    </row>
    <row r="18" spans="1:10" ht="12.75" customHeight="1">
      <c r="A18" s="550"/>
      <c r="B18" s="417" t="s">
        <v>404</v>
      </c>
      <c r="C18" s="408">
        <v>36</v>
      </c>
      <c r="D18" s="164">
        <v>328</v>
      </c>
      <c r="E18" s="166">
        <v>572</v>
      </c>
      <c r="F18" s="167">
        <v>900</v>
      </c>
      <c r="G18" s="165">
        <v>35</v>
      </c>
      <c r="H18" s="164">
        <v>305</v>
      </c>
      <c r="I18" s="166">
        <v>534</v>
      </c>
      <c r="J18" s="167">
        <v>839</v>
      </c>
    </row>
    <row r="19" spans="1:10" ht="12.75" customHeight="1">
      <c r="A19" s="550"/>
      <c r="B19" s="418" t="s">
        <v>405</v>
      </c>
      <c r="C19" s="409">
        <v>54</v>
      </c>
      <c r="D19" s="171">
        <v>454</v>
      </c>
      <c r="E19" s="173">
        <v>595</v>
      </c>
      <c r="F19" s="174">
        <v>1049</v>
      </c>
      <c r="G19" s="172">
        <v>48</v>
      </c>
      <c r="H19" s="171">
        <v>423</v>
      </c>
      <c r="I19" s="173">
        <v>552</v>
      </c>
      <c r="J19" s="174">
        <v>975</v>
      </c>
    </row>
    <row r="20" spans="1:10" ht="12.75" customHeight="1">
      <c r="A20" s="550"/>
      <c r="B20" s="417" t="s">
        <v>406</v>
      </c>
      <c r="C20" s="408">
        <v>64</v>
      </c>
      <c r="D20" s="164">
        <v>369</v>
      </c>
      <c r="E20" s="166">
        <v>487</v>
      </c>
      <c r="F20" s="167">
        <v>856</v>
      </c>
      <c r="G20" s="165">
        <v>60</v>
      </c>
      <c r="H20" s="164">
        <v>342</v>
      </c>
      <c r="I20" s="166">
        <v>458</v>
      </c>
      <c r="J20" s="167">
        <v>800</v>
      </c>
    </row>
    <row r="21" spans="1:10" ht="12.75" customHeight="1">
      <c r="A21" s="550"/>
      <c r="B21" s="418" t="s">
        <v>407</v>
      </c>
      <c r="C21" s="409">
        <v>43</v>
      </c>
      <c r="D21" s="171">
        <v>255</v>
      </c>
      <c r="E21" s="173">
        <v>285</v>
      </c>
      <c r="F21" s="174">
        <v>540</v>
      </c>
      <c r="G21" s="172">
        <v>41</v>
      </c>
      <c r="H21" s="171">
        <v>235</v>
      </c>
      <c r="I21" s="173">
        <v>257</v>
      </c>
      <c r="J21" s="174">
        <v>492</v>
      </c>
    </row>
    <row r="22" spans="1:10" ht="12.75" customHeight="1">
      <c r="A22" s="550"/>
      <c r="B22" s="417" t="s">
        <v>408</v>
      </c>
      <c r="C22" s="408">
        <v>25</v>
      </c>
      <c r="D22" s="164">
        <v>157</v>
      </c>
      <c r="E22" s="166">
        <v>149</v>
      </c>
      <c r="F22" s="167">
        <v>306</v>
      </c>
      <c r="G22" s="165">
        <v>24</v>
      </c>
      <c r="H22" s="164">
        <v>144</v>
      </c>
      <c r="I22" s="166">
        <v>132</v>
      </c>
      <c r="J22" s="167">
        <v>276</v>
      </c>
    </row>
    <row r="23" spans="1:10" ht="12.75" customHeight="1">
      <c r="A23" s="550"/>
      <c r="B23" s="418" t="s">
        <v>409</v>
      </c>
      <c r="C23" s="409">
        <v>10</v>
      </c>
      <c r="D23" s="171">
        <v>62</v>
      </c>
      <c r="E23" s="173">
        <v>60</v>
      </c>
      <c r="F23" s="174">
        <v>122</v>
      </c>
      <c r="G23" s="172">
        <v>10</v>
      </c>
      <c r="H23" s="171">
        <v>60</v>
      </c>
      <c r="I23" s="173">
        <v>54</v>
      </c>
      <c r="J23" s="174">
        <v>114</v>
      </c>
    </row>
    <row r="24" spans="1:10" ht="12.75" customHeight="1">
      <c r="A24" s="550"/>
      <c r="B24" s="417" t="s">
        <v>410</v>
      </c>
      <c r="C24" s="408">
        <v>5</v>
      </c>
      <c r="D24" s="164">
        <v>29</v>
      </c>
      <c r="E24" s="166">
        <v>24</v>
      </c>
      <c r="F24" s="167">
        <v>53</v>
      </c>
      <c r="G24" s="165">
        <v>5</v>
      </c>
      <c r="H24" s="164">
        <v>27</v>
      </c>
      <c r="I24" s="166">
        <v>24</v>
      </c>
      <c r="J24" s="167">
        <v>51</v>
      </c>
    </row>
    <row r="25" spans="1:10" ht="12.75" customHeight="1">
      <c r="A25" s="550"/>
      <c r="B25" s="418" t="s">
        <v>411</v>
      </c>
      <c r="C25" s="409">
        <v>2</v>
      </c>
      <c r="D25" s="171">
        <v>2</v>
      </c>
      <c r="E25" s="173">
        <v>9</v>
      </c>
      <c r="F25" s="174">
        <v>11</v>
      </c>
      <c r="G25" s="172">
        <v>2</v>
      </c>
      <c r="H25" s="171">
        <v>2</v>
      </c>
      <c r="I25" s="173">
        <v>9</v>
      </c>
      <c r="J25" s="174">
        <v>11</v>
      </c>
    </row>
    <row r="26" spans="1:10" ht="12.75" customHeight="1">
      <c r="A26" s="550"/>
      <c r="B26" s="417" t="s">
        <v>412</v>
      </c>
      <c r="C26" s="408">
        <v>1</v>
      </c>
      <c r="D26" s="164">
        <v>3</v>
      </c>
      <c r="E26" s="166">
        <v>2</v>
      </c>
      <c r="F26" s="167">
        <v>5</v>
      </c>
      <c r="G26" s="165">
        <v>1</v>
      </c>
      <c r="H26" s="164">
        <v>3</v>
      </c>
      <c r="I26" s="166">
        <v>2</v>
      </c>
      <c r="J26" s="167">
        <v>5</v>
      </c>
    </row>
    <row r="27" spans="1:10" ht="12.75" customHeight="1">
      <c r="A27" s="550"/>
      <c r="B27" s="418" t="s">
        <v>413</v>
      </c>
      <c r="C27" s="409">
        <v>0</v>
      </c>
      <c r="D27" s="171"/>
      <c r="E27" s="173"/>
      <c r="F27" s="174"/>
      <c r="G27" s="172"/>
      <c r="H27" s="171"/>
      <c r="I27" s="173"/>
      <c r="J27" s="174"/>
    </row>
    <row r="28" spans="1:10" ht="12.75" customHeight="1">
      <c r="A28" s="550"/>
      <c r="B28" s="417" t="s">
        <v>414</v>
      </c>
      <c r="C28" s="408"/>
      <c r="D28" s="164"/>
      <c r="E28" s="166"/>
      <c r="F28" s="167"/>
      <c r="G28" s="165"/>
      <c r="H28" s="164"/>
      <c r="I28" s="166"/>
      <c r="J28" s="167"/>
    </row>
    <row r="29" spans="1:10" ht="12.75" customHeight="1">
      <c r="A29" s="550"/>
      <c r="B29" s="418" t="s">
        <v>394</v>
      </c>
      <c r="C29" s="409"/>
      <c r="D29" s="171"/>
      <c r="E29" s="173"/>
      <c r="F29" s="174"/>
      <c r="G29" s="172"/>
      <c r="H29" s="171"/>
      <c r="I29" s="173"/>
      <c r="J29" s="174"/>
    </row>
    <row r="30" spans="1:10" ht="12.75" customHeight="1">
      <c r="A30" s="550"/>
      <c r="B30" s="1544" t="s">
        <v>90</v>
      </c>
      <c r="C30" s="1514">
        <f>SUM(C8:C29)</f>
        <v>611</v>
      </c>
      <c r="D30" s="1507">
        <f t="shared" ref="D30:J30" si="0">SUM(D8:D29)</f>
        <v>4163</v>
      </c>
      <c r="E30" s="1508">
        <f t="shared" si="0"/>
        <v>7210</v>
      </c>
      <c r="F30" s="1687">
        <f t="shared" si="0"/>
        <v>11373</v>
      </c>
      <c r="G30" s="1514">
        <f t="shared" si="0"/>
        <v>575</v>
      </c>
      <c r="H30" s="1507">
        <f t="shared" si="0"/>
        <v>3840</v>
      </c>
      <c r="I30" s="1508">
        <f t="shared" si="0"/>
        <v>6528</v>
      </c>
      <c r="J30" s="1687">
        <f t="shared" si="0"/>
        <v>10368</v>
      </c>
    </row>
    <row r="31" spans="1:10" s="894" customFormat="1" ht="24.95" customHeight="1">
      <c r="A31" s="888"/>
      <c r="B31" s="420" t="s">
        <v>415</v>
      </c>
      <c r="C31" s="895"/>
      <c r="D31" s="892"/>
      <c r="E31" s="892"/>
      <c r="F31" s="892"/>
      <c r="G31" s="893"/>
      <c r="H31" s="892"/>
      <c r="I31" s="892"/>
      <c r="J31" s="892"/>
    </row>
    <row r="32" spans="1:10" ht="12.75" customHeight="1">
      <c r="A32" s="550"/>
      <c r="B32" s="417" t="s">
        <v>447</v>
      </c>
      <c r="C32" s="408">
        <v>0</v>
      </c>
      <c r="D32" s="164"/>
      <c r="E32" s="166"/>
      <c r="F32" s="167"/>
      <c r="G32" s="165"/>
      <c r="H32" s="164"/>
      <c r="I32" s="166"/>
      <c r="J32" s="167"/>
    </row>
    <row r="33" spans="1:10" ht="12.75" customHeight="1">
      <c r="A33" s="550"/>
      <c r="B33" s="418" t="s">
        <v>448</v>
      </c>
      <c r="C33" s="409"/>
      <c r="D33" s="171"/>
      <c r="E33" s="173"/>
      <c r="F33" s="174"/>
      <c r="G33" s="172"/>
      <c r="H33" s="171"/>
      <c r="I33" s="173"/>
      <c r="J33" s="174"/>
    </row>
    <row r="34" spans="1:10" ht="12.75" customHeight="1">
      <c r="A34" s="550"/>
      <c r="B34" s="417" t="s">
        <v>417</v>
      </c>
      <c r="C34" s="408"/>
      <c r="D34" s="164"/>
      <c r="E34" s="166"/>
      <c r="F34" s="167"/>
      <c r="G34" s="165"/>
      <c r="H34" s="164"/>
      <c r="I34" s="166"/>
      <c r="J34" s="167"/>
    </row>
    <row r="35" spans="1:10" ht="12.75" customHeight="1">
      <c r="A35" s="550"/>
      <c r="B35" s="418" t="s">
        <v>418</v>
      </c>
      <c r="C35" s="409"/>
      <c r="D35" s="171"/>
      <c r="E35" s="173"/>
      <c r="F35" s="174"/>
      <c r="G35" s="172"/>
      <c r="H35" s="171"/>
      <c r="I35" s="173"/>
      <c r="J35" s="174"/>
    </row>
    <row r="36" spans="1:10" ht="12.75" customHeight="1">
      <c r="A36" s="550"/>
      <c r="B36" s="417" t="s">
        <v>788</v>
      </c>
      <c r="C36" s="408">
        <v>0</v>
      </c>
      <c r="D36" s="164">
        <v>0</v>
      </c>
      <c r="E36" s="166">
        <v>1</v>
      </c>
      <c r="F36" s="167">
        <v>1</v>
      </c>
      <c r="G36" s="165">
        <v>0</v>
      </c>
      <c r="H36" s="164">
        <v>0</v>
      </c>
      <c r="I36" s="166">
        <v>0</v>
      </c>
      <c r="J36" s="167">
        <v>0</v>
      </c>
    </row>
    <row r="37" spans="1:10" ht="12.75" customHeight="1">
      <c r="A37" s="550"/>
      <c r="B37" s="418" t="s">
        <v>883</v>
      </c>
      <c r="C37" s="409"/>
      <c r="D37" s="171"/>
      <c r="E37" s="173"/>
      <c r="F37" s="174"/>
      <c r="G37" s="172"/>
      <c r="H37" s="171"/>
      <c r="I37" s="173"/>
      <c r="J37" s="174"/>
    </row>
    <row r="38" spans="1:10" ht="12.75" customHeight="1">
      <c r="A38" s="550"/>
      <c r="B38" s="417" t="s">
        <v>421</v>
      </c>
      <c r="C38" s="408">
        <v>0</v>
      </c>
      <c r="D38" s="164">
        <v>0</v>
      </c>
      <c r="E38" s="166">
        <v>2</v>
      </c>
      <c r="F38" s="167">
        <v>2</v>
      </c>
      <c r="G38" s="165">
        <v>0</v>
      </c>
      <c r="H38" s="164">
        <v>0</v>
      </c>
      <c r="I38" s="166">
        <v>0</v>
      </c>
      <c r="J38" s="167">
        <v>0</v>
      </c>
    </row>
    <row r="39" spans="1:10" ht="12.75" customHeight="1">
      <c r="A39" s="550"/>
      <c r="B39" s="418" t="s">
        <v>422</v>
      </c>
      <c r="C39" s="409">
        <v>0</v>
      </c>
      <c r="D39" s="171">
        <v>0</v>
      </c>
      <c r="E39" s="173">
        <v>2</v>
      </c>
      <c r="F39" s="174">
        <v>2</v>
      </c>
      <c r="G39" s="172">
        <v>0</v>
      </c>
      <c r="H39" s="171">
        <v>0</v>
      </c>
      <c r="I39" s="173">
        <v>0</v>
      </c>
      <c r="J39" s="174">
        <v>0</v>
      </c>
    </row>
    <row r="40" spans="1:10" ht="12.75" customHeight="1">
      <c r="A40" s="550"/>
      <c r="B40" s="417" t="s">
        <v>423</v>
      </c>
      <c r="C40" s="408">
        <v>1</v>
      </c>
      <c r="D40" s="164">
        <v>0</v>
      </c>
      <c r="E40" s="166">
        <v>3</v>
      </c>
      <c r="F40" s="167">
        <v>3</v>
      </c>
      <c r="G40" s="165">
        <v>0</v>
      </c>
      <c r="H40" s="164">
        <v>0</v>
      </c>
      <c r="I40" s="166">
        <v>0</v>
      </c>
      <c r="J40" s="167">
        <v>0</v>
      </c>
    </row>
    <row r="41" spans="1:10" ht="12.75" customHeight="1">
      <c r="A41" s="550"/>
      <c r="B41" s="418" t="s">
        <v>424</v>
      </c>
      <c r="C41" s="409">
        <v>0</v>
      </c>
      <c r="D41" s="171">
        <v>1</v>
      </c>
      <c r="E41" s="173">
        <v>5</v>
      </c>
      <c r="F41" s="174">
        <v>6</v>
      </c>
      <c r="G41" s="172">
        <v>0</v>
      </c>
      <c r="H41" s="171">
        <v>0</v>
      </c>
      <c r="I41" s="173">
        <v>0</v>
      </c>
      <c r="J41" s="174">
        <v>0</v>
      </c>
    </row>
    <row r="42" spans="1:10" ht="12.75" customHeight="1">
      <c r="A42" s="550"/>
      <c r="B42" s="417" t="s">
        <v>425</v>
      </c>
      <c r="C42" s="408">
        <v>0</v>
      </c>
      <c r="D42" s="164">
        <v>3</v>
      </c>
      <c r="E42" s="166">
        <v>6</v>
      </c>
      <c r="F42" s="167">
        <v>9</v>
      </c>
      <c r="G42" s="165">
        <v>0</v>
      </c>
      <c r="H42" s="164">
        <v>0</v>
      </c>
      <c r="I42" s="166">
        <v>0</v>
      </c>
      <c r="J42" s="167">
        <v>0</v>
      </c>
    </row>
    <row r="43" spans="1:10" ht="12.75" customHeight="1">
      <c r="A43" s="550"/>
      <c r="B43" s="418" t="s">
        <v>426</v>
      </c>
      <c r="C43" s="409">
        <v>1</v>
      </c>
      <c r="D43" s="171">
        <v>5</v>
      </c>
      <c r="E43" s="173">
        <v>7</v>
      </c>
      <c r="F43" s="174">
        <v>12</v>
      </c>
      <c r="G43" s="172">
        <v>0</v>
      </c>
      <c r="H43" s="171">
        <v>0</v>
      </c>
      <c r="I43" s="173">
        <v>1</v>
      </c>
      <c r="J43" s="174">
        <v>1</v>
      </c>
    </row>
    <row r="44" spans="1:10" ht="12.75" customHeight="1">
      <c r="A44" s="550"/>
      <c r="B44" s="417" t="s">
        <v>427</v>
      </c>
      <c r="C44" s="408">
        <v>0</v>
      </c>
      <c r="D44" s="164">
        <v>4</v>
      </c>
      <c r="E44" s="166">
        <v>7</v>
      </c>
      <c r="F44" s="167">
        <v>11</v>
      </c>
      <c r="G44" s="165">
        <v>0</v>
      </c>
      <c r="H44" s="164">
        <v>0</v>
      </c>
      <c r="I44" s="166">
        <v>0</v>
      </c>
      <c r="J44" s="167">
        <v>0</v>
      </c>
    </row>
    <row r="45" spans="1:10" ht="12.75" customHeight="1">
      <c r="A45" s="550"/>
      <c r="B45" s="418" t="s">
        <v>428</v>
      </c>
      <c r="C45" s="409">
        <v>0</v>
      </c>
      <c r="D45" s="171">
        <v>2</v>
      </c>
      <c r="E45" s="173">
        <v>10</v>
      </c>
      <c r="F45" s="174">
        <v>12</v>
      </c>
      <c r="G45" s="172">
        <v>0</v>
      </c>
      <c r="H45" s="171">
        <v>1</v>
      </c>
      <c r="I45" s="173">
        <v>0</v>
      </c>
      <c r="J45" s="174">
        <v>1</v>
      </c>
    </row>
    <row r="46" spans="1:10" ht="12.75" customHeight="1">
      <c r="A46" s="550"/>
      <c r="B46" s="417" t="s">
        <v>429</v>
      </c>
      <c r="C46" s="408">
        <v>3</v>
      </c>
      <c r="D46" s="164">
        <v>9</v>
      </c>
      <c r="E46" s="166">
        <v>12</v>
      </c>
      <c r="F46" s="167">
        <v>21</v>
      </c>
      <c r="G46" s="165">
        <v>2</v>
      </c>
      <c r="H46" s="164">
        <v>5</v>
      </c>
      <c r="I46" s="166">
        <v>1</v>
      </c>
      <c r="J46" s="167">
        <v>6</v>
      </c>
    </row>
    <row r="47" spans="1:10" ht="12.75" customHeight="1">
      <c r="A47" s="550"/>
      <c r="B47" s="418" t="s">
        <v>430</v>
      </c>
      <c r="C47" s="409">
        <v>1</v>
      </c>
      <c r="D47" s="171">
        <v>14</v>
      </c>
      <c r="E47" s="173">
        <v>19</v>
      </c>
      <c r="F47" s="174">
        <v>33</v>
      </c>
      <c r="G47" s="172">
        <v>0</v>
      </c>
      <c r="H47" s="171">
        <v>7</v>
      </c>
      <c r="I47" s="173">
        <v>10</v>
      </c>
      <c r="J47" s="174">
        <v>17</v>
      </c>
    </row>
    <row r="48" spans="1:10" ht="12.75" customHeight="1">
      <c r="A48" s="550"/>
      <c r="B48" s="417" t="s">
        <v>431</v>
      </c>
      <c r="C48" s="408">
        <v>4</v>
      </c>
      <c r="D48" s="164">
        <v>47</v>
      </c>
      <c r="E48" s="166">
        <v>50</v>
      </c>
      <c r="F48" s="167">
        <v>97</v>
      </c>
      <c r="G48" s="165">
        <v>3</v>
      </c>
      <c r="H48" s="164">
        <v>37</v>
      </c>
      <c r="I48" s="166">
        <v>34</v>
      </c>
      <c r="J48" s="167">
        <v>71</v>
      </c>
    </row>
    <row r="49" spans="1:10" ht="12.75" customHeight="1">
      <c r="A49" s="550"/>
      <c r="B49" s="418" t="s">
        <v>432</v>
      </c>
      <c r="C49" s="409">
        <v>7</v>
      </c>
      <c r="D49" s="171">
        <v>90</v>
      </c>
      <c r="E49" s="173">
        <v>104</v>
      </c>
      <c r="F49" s="174">
        <v>194</v>
      </c>
      <c r="G49" s="172">
        <v>5</v>
      </c>
      <c r="H49" s="171">
        <v>78</v>
      </c>
      <c r="I49" s="173">
        <v>84</v>
      </c>
      <c r="J49" s="174">
        <v>162</v>
      </c>
    </row>
    <row r="50" spans="1:10" ht="12.75" customHeight="1">
      <c r="A50" s="550"/>
      <c r="B50" s="417" t="s">
        <v>433</v>
      </c>
      <c r="C50" s="408">
        <v>6</v>
      </c>
      <c r="D50" s="164">
        <v>66</v>
      </c>
      <c r="E50" s="166">
        <v>105</v>
      </c>
      <c r="F50" s="167">
        <v>171</v>
      </c>
      <c r="G50" s="165">
        <v>5</v>
      </c>
      <c r="H50" s="164">
        <v>58</v>
      </c>
      <c r="I50" s="166">
        <v>84</v>
      </c>
      <c r="J50" s="167">
        <v>142</v>
      </c>
    </row>
    <row r="51" spans="1:10" ht="12.75" customHeight="1">
      <c r="A51" s="550"/>
      <c r="B51" s="418" t="s">
        <v>434</v>
      </c>
      <c r="C51" s="409">
        <v>11</v>
      </c>
      <c r="D51" s="171">
        <v>92</v>
      </c>
      <c r="E51" s="173">
        <v>145</v>
      </c>
      <c r="F51" s="174">
        <v>237</v>
      </c>
      <c r="G51" s="172">
        <v>11</v>
      </c>
      <c r="H51" s="171">
        <v>79</v>
      </c>
      <c r="I51" s="173">
        <v>126</v>
      </c>
      <c r="J51" s="174">
        <v>205</v>
      </c>
    </row>
    <row r="52" spans="1:10" ht="12.75" customHeight="1">
      <c r="A52" s="550"/>
      <c r="B52" s="417" t="s">
        <v>435</v>
      </c>
      <c r="C52" s="408">
        <v>14</v>
      </c>
      <c r="D52" s="164">
        <v>114</v>
      </c>
      <c r="E52" s="166">
        <v>216</v>
      </c>
      <c r="F52" s="167">
        <v>330</v>
      </c>
      <c r="G52" s="165">
        <v>14</v>
      </c>
      <c r="H52" s="164">
        <v>103</v>
      </c>
      <c r="I52" s="166">
        <v>177</v>
      </c>
      <c r="J52" s="167">
        <v>280</v>
      </c>
    </row>
    <row r="53" spans="1:10" ht="12.75" customHeight="1">
      <c r="A53" s="550"/>
      <c r="B53" s="418" t="s">
        <v>436</v>
      </c>
      <c r="C53" s="409">
        <v>11</v>
      </c>
      <c r="D53" s="171">
        <v>111</v>
      </c>
      <c r="E53" s="173">
        <v>224</v>
      </c>
      <c r="F53" s="174">
        <v>335</v>
      </c>
      <c r="G53" s="172">
        <v>10</v>
      </c>
      <c r="H53" s="171">
        <v>102</v>
      </c>
      <c r="I53" s="173">
        <v>189</v>
      </c>
      <c r="J53" s="174">
        <v>291</v>
      </c>
    </row>
    <row r="54" spans="1:10" ht="12.75" customHeight="1">
      <c r="A54" s="550"/>
      <c r="B54" s="417" t="s">
        <v>437</v>
      </c>
      <c r="C54" s="408">
        <v>19</v>
      </c>
      <c r="D54" s="164">
        <v>121</v>
      </c>
      <c r="E54" s="166">
        <v>268</v>
      </c>
      <c r="F54" s="167">
        <v>389</v>
      </c>
      <c r="G54" s="165">
        <v>18</v>
      </c>
      <c r="H54" s="164">
        <v>111</v>
      </c>
      <c r="I54" s="166">
        <v>232</v>
      </c>
      <c r="J54" s="167">
        <v>343</v>
      </c>
    </row>
    <row r="55" spans="1:10" ht="12.75" customHeight="1">
      <c r="A55" s="550"/>
      <c r="B55" s="418" t="s">
        <v>438</v>
      </c>
      <c r="C55" s="409">
        <v>17</v>
      </c>
      <c r="D55" s="171">
        <v>106</v>
      </c>
      <c r="E55" s="173">
        <v>269</v>
      </c>
      <c r="F55" s="174">
        <v>375</v>
      </c>
      <c r="G55" s="172">
        <v>16</v>
      </c>
      <c r="H55" s="171">
        <v>96</v>
      </c>
      <c r="I55" s="173">
        <v>239</v>
      </c>
      <c r="J55" s="174">
        <v>335</v>
      </c>
    </row>
    <row r="56" spans="1:10" ht="12.75" customHeight="1">
      <c r="A56" s="550"/>
      <c r="B56" s="417" t="s">
        <v>439</v>
      </c>
      <c r="C56" s="408">
        <v>18</v>
      </c>
      <c r="D56" s="164">
        <v>107</v>
      </c>
      <c r="E56" s="166">
        <v>258</v>
      </c>
      <c r="F56" s="167">
        <v>365</v>
      </c>
      <c r="G56" s="165">
        <v>17</v>
      </c>
      <c r="H56" s="164">
        <v>96</v>
      </c>
      <c r="I56" s="166">
        <v>233</v>
      </c>
      <c r="J56" s="167">
        <v>329</v>
      </c>
    </row>
    <row r="57" spans="1:10" ht="12.75" customHeight="1">
      <c r="A57" s="550"/>
      <c r="B57" s="418" t="s">
        <v>440</v>
      </c>
      <c r="C57" s="409">
        <v>15</v>
      </c>
      <c r="D57" s="171">
        <v>128</v>
      </c>
      <c r="E57" s="173">
        <v>262</v>
      </c>
      <c r="F57" s="174">
        <v>390</v>
      </c>
      <c r="G57" s="172">
        <v>15</v>
      </c>
      <c r="H57" s="171">
        <v>121</v>
      </c>
      <c r="I57" s="173">
        <v>244</v>
      </c>
      <c r="J57" s="174">
        <v>365</v>
      </c>
    </row>
    <row r="58" spans="1:10" ht="12.75" customHeight="1">
      <c r="A58" s="550"/>
      <c r="B58" s="417" t="s">
        <v>441</v>
      </c>
      <c r="C58" s="408">
        <v>18</v>
      </c>
      <c r="D58" s="164">
        <v>92</v>
      </c>
      <c r="E58" s="166">
        <v>211</v>
      </c>
      <c r="F58" s="167">
        <v>303</v>
      </c>
      <c r="G58" s="165">
        <v>18</v>
      </c>
      <c r="H58" s="164">
        <v>88</v>
      </c>
      <c r="I58" s="166">
        <v>193</v>
      </c>
      <c r="J58" s="167">
        <v>281</v>
      </c>
    </row>
    <row r="59" spans="1:10" ht="12.75" customHeight="1">
      <c r="A59" s="550"/>
      <c r="B59" s="418" t="s">
        <v>442</v>
      </c>
      <c r="C59" s="409">
        <v>10</v>
      </c>
      <c r="D59" s="171">
        <v>100</v>
      </c>
      <c r="E59" s="173">
        <v>202</v>
      </c>
      <c r="F59" s="174">
        <v>302</v>
      </c>
      <c r="G59" s="172">
        <v>9</v>
      </c>
      <c r="H59" s="171">
        <v>96</v>
      </c>
      <c r="I59" s="173">
        <v>181</v>
      </c>
      <c r="J59" s="174">
        <v>277</v>
      </c>
    </row>
    <row r="60" spans="1:10" ht="12.75" customHeight="1">
      <c r="A60" s="550"/>
      <c r="B60" s="417" t="s">
        <v>443</v>
      </c>
      <c r="C60" s="408">
        <v>14</v>
      </c>
      <c r="D60" s="164">
        <v>106</v>
      </c>
      <c r="E60" s="166">
        <v>225</v>
      </c>
      <c r="F60" s="167">
        <v>331</v>
      </c>
      <c r="G60" s="165">
        <v>13</v>
      </c>
      <c r="H60" s="164">
        <v>100</v>
      </c>
      <c r="I60" s="166">
        <v>206</v>
      </c>
      <c r="J60" s="167">
        <v>306</v>
      </c>
    </row>
    <row r="61" spans="1:10" ht="12.75" customHeight="1">
      <c r="A61" s="550"/>
      <c r="B61" s="418" t="s">
        <v>444</v>
      </c>
      <c r="C61" s="409">
        <v>18</v>
      </c>
      <c r="D61" s="171">
        <v>90</v>
      </c>
      <c r="E61" s="173">
        <v>193</v>
      </c>
      <c r="F61" s="174">
        <v>283</v>
      </c>
      <c r="G61" s="172">
        <v>17</v>
      </c>
      <c r="H61" s="171">
        <v>82</v>
      </c>
      <c r="I61" s="173">
        <v>179</v>
      </c>
      <c r="J61" s="174">
        <v>261</v>
      </c>
    </row>
    <row r="62" spans="1:10" s="1174" customFormat="1" ht="15" customHeight="1">
      <c r="B62" s="2184" t="s">
        <v>858</v>
      </c>
      <c r="C62" s="2184"/>
      <c r="D62" s="2185" t="s">
        <v>859</v>
      </c>
      <c r="E62" s="2185"/>
      <c r="F62" s="2185"/>
      <c r="G62" s="2185"/>
      <c r="H62" s="2185"/>
      <c r="I62" s="2185"/>
      <c r="J62" s="2185"/>
    </row>
    <row r="63" spans="1:10" ht="12.75" customHeight="1">
      <c r="G63" s="342"/>
    </row>
    <row r="64" spans="1:10" ht="12.75" customHeight="1"/>
    <row r="65" ht="12.75" customHeight="1"/>
    <row r="66" s="899" customFormat="1" ht="20.100000000000001" customHeight="1"/>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pageSetUpPr fitToPage="1"/>
  </sheetPr>
  <dimension ref="A1:K66"/>
  <sheetViews>
    <sheetView showGridLines="0" showZeros="0" zoomScaleNormal="100" workbookViewId="0">
      <pane ySplit="6" topLeftCell="A7" activePane="bottomLeft" state="frozen"/>
      <selection activeCell="IV11" sqref="IV11"/>
      <selection pane="bottomLeft" activeCell="B3" sqref="B3"/>
    </sheetView>
  </sheetViews>
  <sheetFormatPr baseColWidth="10" defaultColWidth="10.7109375" defaultRowHeight="12.75"/>
  <cols>
    <col min="1" max="1" width="1.7109375" style="286" customWidth="1"/>
    <col min="2" max="2" width="15.7109375" style="286" customWidth="1"/>
    <col min="3" max="3" width="7" style="286" customWidth="1"/>
    <col min="4" max="6" width="9.7109375" style="286" customWidth="1"/>
    <col min="7" max="7" width="7.140625" style="286" customWidth="1"/>
    <col min="8" max="10" width="9.7109375" style="286" customWidth="1"/>
    <col min="11" max="16384" width="10.7109375" style="286"/>
  </cols>
  <sheetData>
    <row r="1" spans="1:11" s="88" customFormat="1" ht="20.100000000000001" customHeight="1">
      <c r="B1" s="149" t="s">
        <v>387</v>
      </c>
      <c r="C1" s="179"/>
      <c r="D1" s="382"/>
      <c r="E1" s="382"/>
      <c r="F1" s="382"/>
      <c r="G1" s="382"/>
      <c r="H1" s="382"/>
      <c r="I1" s="382"/>
      <c r="J1" s="382"/>
    </row>
    <row r="2" spans="1:11" s="889" customFormat="1" ht="20.100000000000001" customHeight="1">
      <c r="B2" s="733" t="s">
        <v>449</v>
      </c>
      <c r="C2" s="890"/>
      <c r="D2" s="891"/>
      <c r="E2" s="891"/>
      <c r="F2" s="891"/>
      <c r="G2" s="891"/>
      <c r="H2" s="891"/>
      <c r="I2" s="891"/>
      <c r="J2" s="891"/>
    </row>
    <row r="3" spans="1:11" s="88" customFormat="1" ht="20.100000000000001" customHeight="1">
      <c r="B3" s="732" t="s">
        <v>996</v>
      </c>
      <c r="C3" s="233"/>
      <c r="D3" s="382"/>
      <c r="E3" s="382"/>
      <c r="F3" s="382"/>
      <c r="G3" s="382"/>
      <c r="H3" s="382"/>
      <c r="I3" s="382"/>
      <c r="J3" s="382"/>
    </row>
    <row r="4" spans="1:11" s="88" customFormat="1" ht="20.100000000000001" customHeight="1">
      <c r="B4" s="391" t="s">
        <v>44</v>
      </c>
      <c r="C4" s="181"/>
      <c r="D4" s="181"/>
      <c r="E4" s="181"/>
      <c r="F4" s="382"/>
      <c r="G4" s="382"/>
      <c r="H4" s="382"/>
      <c r="I4" s="382"/>
      <c r="J4" s="382"/>
    </row>
    <row r="5" spans="1:11" s="82" customFormat="1" ht="25.5" customHeight="1">
      <c r="B5" s="1433" t="s">
        <v>445</v>
      </c>
      <c r="C5" s="2186" t="s">
        <v>450</v>
      </c>
      <c r="D5" s="2183"/>
      <c r="E5" s="2183"/>
      <c r="F5" s="2183"/>
      <c r="G5" s="2182" t="s">
        <v>446</v>
      </c>
      <c r="H5" s="2182"/>
      <c r="I5" s="2182"/>
      <c r="J5" s="2182"/>
      <c r="K5" s="801"/>
    </row>
    <row r="6" spans="1:11" s="82" customFormat="1" ht="50.1" customHeight="1">
      <c r="B6" s="1433"/>
      <c r="C6" s="414" t="s">
        <v>81</v>
      </c>
      <c r="D6" s="79" t="s">
        <v>82</v>
      </c>
      <c r="E6" s="80" t="s">
        <v>83</v>
      </c>
      <c r="F6" s="81" t="s">
        <v>84</v>
      </c>
      <c r="G6" s="78" t="s">
        <v>81</v>
      </c>
      <c r="H6" s="79" t="s">
        <v>82</v>
      </c>
      <c r="I6" s="80" t="s">
        <v>83</v>
      </c>
      <c r="J6" s="81" t="s">
        <v>84</v>
      </c>
    </row>
    <row r="7" spans="1:11" ht="5.0999999999999996" customHeight="1">
      <c r="A7" s="82"/>
      <c r="B7" s="82"/>
      <c r="C7" s="407"/>
      <c r="D7" s="82"/>
      <c r="E7" s="82"/>
      <c r="F7" s="82"/>
      <c r="G7" s="416"/>
      <c r="H7" s="82"/>
      <c r="I7" s="82"/>
      <c r="J7" s="82"/>
    </row>
    <row r="8" spans="1:11" ht="12.75" customHeight="1">
      <c r="A8" s="88"/>
      <c r="B8" s="417" t="s">
        <v>395</v>
      </c>
      <c r="C8" s="408">
        <v>10</v>
      </c>
      <c r="D8" s="164">
        <v>70</v>
      </c>
      <c r="E8" s="166">
        <v>450</v>
      </c>
      <c r="F8" s="167">
        <v>520</v>
      </c>
      <c r="G8" s="165">
        <v>0</v>
      </c>
      <c r="H8" s="164">
        <v>0</v>
      </c>
      <c r="I8" s="166">
        <v>0</v>
      </c>
      <c r="J8" s="167">
        <v>0</v>
      </c>
    </row>
    <row r="9" spans="1:11" ht="12.75" customHeight="1">
      <c r="A9" s="88"/>
      <c r="B9" s="418" t="s">
        <v>396</v>
      </c>
      <c r="C9" s="409">
        <v>8</v>
      </c>
      <c r="D9" s="171">
        <v>84</v>
      </c>
      <c r="E9" s="173">
        <v>544</v>
      </c>
      <c r="F9" s="174">
        <v>628</v>
      </c>
      <c r="G9" s="172">
        <v>0</v>
      </c>
      <c r="H9" s="171">
        <v>0</v>
      </c>
      <c r="I9" s="173">
        <v>0</v>
      </c>
      <c r="J9" s="174">
        <v>0</v>
      </c>
    </row>
    <row r="10" spans="1:11" ht="12.75" customHeight="1">
      <c r="A10" s="88"/>
      <c r="B10" s="417" t="s">
        <v>397</v>
      </c>
      <c r="C10" s="408">
        <v>13</v>
      </c>
      <c r="D10" s="164">
        <v>119</v>
      </c>
      <c r="E10" s="166">
        <v>579</v>
      </c>
      <c r="F10" s="167">
        <v>698</v>
      </c>
      <c r="G10" s="165">
        <v>0</v>
      </c>
      <c r="H10" s="164">
        <v>0</v>
      </c>
      <c r="I10" s="166">
        <v>5</v>
      </c>
      <c r="J10" s="167">
        <v>5</v>
      </c>
    </row>
    <row r="11" spans="1:11" ht="12.75" customHeight="1">
      <c r="A11" s="88"/>
      <c r="B11" s="418" t="s">
        <v>59</v>
      </c>
      <c r="C11" s="409">
        <v>39</v>
      </c>
      <c r="D11" s="171">
        <v>212</v>
      </c>
      <c r="E11" s="173">
        <v>564</v>
      </c>
      <c r="F11" s="174">
        <v>776</v>
      </c>
      <c r="G11" s="172">
        <v>1</v>
      </c>
      <c r="H11" s="171">
        <v>16</v>
      </c>
      <c r="I11" s="173">
        <v>34</v>
      </c>
      <c r="J11" s="174">
        <v>50</v>
      </c>
    </row>
    <row r="12" spans="1:11" ht="12.75" customHeight="1">
      <c r="A12" s="88"/>
      <c r="B12" s="417" t="s">
        <v>398</v>
      </c>
      <c r="C12" s="408">
        <v>88</v>
      </c>
      <c r="D12" s="164">
        <v>646</v>
      </c>
      <c r="E12" s="166">
        <v>1493</v>
      </c>
      <c r="F12" s="167">
        <v>2139</v>
      </c>
      <c r="G12" s="165">
        <v>51</v>
      </c>
      <c r="H12" s="164">
        <v>350</v>
      </c>
      <c r="I12" s="166">
        <v>817</v>
      </c>
      <c r="J12" s="167">
        <v>1167</v>
      </c>
    </row>
    <row r="13" spans="1:11" ht="12.75" customHeight="1">
      <c r="A13" s="88"/>
      <c r="B13" s="418" t="s">
        <v>399</v>
      </c>
      <c r="C13" s="409">
        <v>229</v>
      </c>
      <c r="D13" s="171">
        <v>1210</v>
      </c>
      <c r="E13" s="173">
        <v>3744</v>
      </c>
      <c r="F13" s="174">
        <v>4954</v>
      </c>
      <c r="G13" s="172">
        <v>168</v>
      </c>
      <c r="H13" s="171">
        <v>769</v>
      </c>
      <c r="I13" s="173">
        <v>2541</v>
      </c>
      <c r="J13" s="174">
        <v>3310</v>
      </c>
    </row>
    <row r="14" spans="1:11" ht="12.75" customHeight="1">
      <c r="A14" s="88"/>
      <c r="B14" s="417" t="s">
        <v>400</v>
      </c>
      <c r="C14" s="408">
        <v>115</v>
      </c>
      <c r="D14" s="164">
        <v>651</v>
      </c>
      <c r="E14" s="166">
        <v>2454</v>
      </c>
      <c r="F14" s="167">
        <v>3105</v>
      </c>
      <c r="G14" s="165">
        <v>91</v>
      </c>
      <c r="H14" s="164">
        <v>476</v>
      </c>
      <c r="I14" s="166">
        <v>1825</v>
      </c>
      <c r="J14" s="167">
        <v>2301</v>
      </c>
    </row>
    <row r="15" spans="1:11" ht="12.75" customHeight="1">
      <c r="A15" s="88"/>
      <c r="B15" s="418" t="s">
        <v>401</v>
      </c>
      <c r="C15" s="409">
        <v>100</v>
      </c>
      <c r="D15" s="171">
        <v>534</v>
      </c>
      <c r="E15" s="173">
        <v>2027</v>
      </c>
      <c r="F15" s="174">
        <v>2561</v>
      </c>
      <c r="G15" s="172">
        <v>78</v>
      </c>
      <c r="H15" s="171">
        <v>421</v>
      </c>
      <c r="I15" s="173">
        <v>1577</v>
      </c>
      <c r="J15" s="174">
        <v>1998</v>
      </c>
    </row>
    <row r="16" spans="1:11" ht="12.75" customHeight="1">
      <c r="A16" s="88"/>
      <c r="B16" s="417" t="s">
        <v>402</v>
      </c>
      <c r="C16" s="408">
        <v>75</v>
      </c>
      <c r="D16" s="164">
        <v>428</v>
      </c>
      <c r="E16" s="166">
        <v>1820</v>
      </c>
      <c r="F16" s="167">
        <v>2248</v>
      </c>
      <c r="G16" s="165">
        <v>65</v>
      </c>
      <c r="H16" s="164">
        <v>353</v>
      </c>
      <c r="I16" s="166">
        <v>1446</v>
      </c>
      <c r="J16" s="167">
        <v>1799</v>
      </c>
    </row>
    <row r="17" spans="1:10" ht="12.75" customHeight="1">
      <c r="A17" s="88"/>
      <c r="B17" s="418" t="s">
        <v>403</v>
      </c>
      <c r="C17" s="409">
        <v>74</v>
      </c>
      <c r="D17" s="171">
        <v>428</v>
      </c>
      <c r="E17" s="173">
        <v>1579</v>
      </c>
      <c r="F17" s="174">
        <v>2007</v>
      </c>
      <c r="G17" s="172">
        <v>62</v>
      </c>
      <c r="H17" s="171">
        <v>339</v>
      </c>
      <c r="I17" s="173">
        <v>1301</v>
      </c>
      <c r="J17" s="174">
        <v>1640</v>
      </c>
    </row>
    <row r="18" spans="1:10" ht="12.75" customHeight="1">
      <c r="A18" s="88"/>
      <c r="B18" s="417" t="s">
        <v>404</v>
      </c>
      <c r="C18" s="408">
        <v>70</v>
      </c>
      <c r="D18" s="164">
        <v>337</v>
      </c>
      <c r="E18" s="166">
        <v>1344</v>
      </c>
      <c r="F18" s="167">
        <v>1681</v>
      </c>
      <c r="G18" s="165">
        <v>59</v>
      </c>
      <c r="H18" s="164">
        <v>262</v>
      </c>
      <c r="I18" s="166">
        <v>1071</v>
      </c>
      <c r="J18" s="167">
        <v>1333</v>
      </c>
    </row>
    <row r="19" spans="1:10" ht="12.75" customHeight="1">
      <c r="A19" s="88"/>
      <c r="B19" s="418" t="s">
        <v>405</v>
      </c>
      <c r="C19" s="409">
        <v>93</v>
      </c>
      <c r="D19" s="171">
        <v>435</v>
      </c>
      <c r="E19" s="173">
        <v>1286</v>
      </c>
      <c r="F19" s="174">
        <v>1721</v>
      </c>
      <c r="G19" s="172">
        <v>81</v>
      </c>
      <c r="H19" s="171">
        <v>340</v>
      </c>
      <c r="I19" s="173">
        <v>1031</v>
      </c>
      <c r="J19" s="174">
        <v>1371</v>
      </c>
    </row>
    <row r="20" spans="1:10" ht="12.75" customHeight="1">
      <c r="A20" s="88"/>
      <c r="B20" s="417" t="s">
        <v>406</v>
      </c>
      <c r="C20" s="408">
        <v>73</v>
      </c>
      <c r="D20" s="164">
        <v>399</v>
      </c>
      <c r="E20" s="166">
        <v>1102</v>
      </c>
      <c r="F20" s="167">
        <v>1501</v>
      </c>
      <c r="G20" s="165">
        <v>58</v>
      </c>
      <c r="H20" s="164">
        <v>299</v>
      </c>
      <c r="I20" s="166">
        <v>858</v>
      </c>
      <c r="J20" s="167">
        <v>1157</v>
      </c>
    </row>
    <row r="21" spans="1:10" ht="12.75" customHeight="1">
      <c r="A21" s="88"/>
      <c r="B21" s="418" t="s">
        <v>407</v>
      </c>
      <c r="C21" s="409">
        <v>84</v>
      </c>
      <c r="D21" s="171">
        <v>346</v>
      </c>
      <c r="E21" s="173">
        <v>730</v>
      </c>
      <c r="F21" s="174">
        <v>1076</v>
      </c>
      <c r="G21" s="172">
        <v>73</v>
      </c>
      <c r="H21" s="171">
        <v>263</v>
      </c>
      <c r="I21" s="173">
        <v>537</v>
      </c>
      <c r="J21" s="174">
        <v>800</v>
      </c>
    </row>
    <row r="22" spans="1:10" ht="12.75" customHeight="1">
      <c r="A22" s="88"/>
      <c r="B22" s="417" t="s">
        <v>408</v>
      </c>
      <c r="C22" s="408">
        <v>82</v>
      </c>
      <c r="D22" s="164">
        <v>293</v>
      </c>
      <c r="E22" s="166">
        <v>580</v>
      </c>
      <c r="F22" s="167">
        <v>873</v>
      </c>
      <c r="G22" s="165">
        <v>67</v>
      </c>
      <c r="H22" s="164">
        <v>205</v>
      </c>
      <c r="I22" s="166">
        <v>388</v>
      </c>
      <c r="J22" s="167">
        <v>593</v>
      </c>
    </row>
    <row r="23" spans="1:10" ht="12.75" customHeight="1">
      <c r="A23" s="88"/>
      <c r="B23" s="418" t="s">
        <v>409</v>
      </c>
      <c r="C23" s="409">
        <v>97</v>
      </c>
      <c r="D23" s="171">
        <v>306</v>
      </c>
      <c r="E23" s="173">
        <v>550</v>
      </c>
      <c r="F23" s="174">
        <v>856</v>
      </c>
      <c r="G23" s="172">
        <v>84</v>
      </c>
      <c r="H23" s="171">
        <v>200</v>
      </c>
      <c r="I23" s="173">
        <v>398</v>
      </c>
      <c r="J23" s="174">
        <v>598</v>
      </c>
    </row>
    <row r="24" spans="1:10" ht="12.75" customHeight="1">
      <c r="A24" s="88"/>
      <c r="B24" s="417" t="s">
        <v>410</v>
      </c>
      <c r="C24" s="408">
        <v>89</v>
      </c>
      <c r="D24" s="164">
        <v>301</v>
      </c>
      <c r="E24" s="166">
        <v>436</v>
      </c>
      <c r="F24" s="167">
        <v>737</v>
      </c>
      <c r="G24" s="165">
        <v>70</v>
      </c>
      <c r="H24" s="164">
        <v>209</v>
      </c>
      <c r="I24" s="166">
        <v>313</v>
      </c>
      <c r="J24" s="167">
        <v>522</v>
      </c>
    </row>
    <row r="25" spans="1:10" ht="12.75" customHeight="1">
      <c r="A25" s="88"/>
      <c r="B25" s="418" t="s">
        <v>411</v>
      </c>
      <c r="C25" s="409">
        <v>69</v>
      </c>
      <c r="D25" s="171">
        <v>193</v>
      </c>
      <c r="E25" s="173">
        <v>244</v>
      </c>
      <c r="F25" s="174">
        <v>437</v>
      </c>
      <c r="G25" s="172">
        <v>58</v>
      </c>
      <c r="H25" s="171">
        <v>138</v>
      </c>
      <c r="I25" s="173">
        <v>173</v>
      </c>
      <c r="J25" s="174">
        <v>311</v>
      </c>
    </row>
    <row r="26" spans="1:10" ht="12.75" customHeight="1">
      <c r="A26" s="88"/>
      <c r="B26" s="417" t="s">
        <v>412</v>
      </c>
      <c r="C26" s="408">
        <v>74</v>
      </c>
      <c r="D26" s="164">
        <v>116</v>
      </c>
      <c r="E26" s="166">
        <v>157</v>
      </c>
      <c r="F26" s="167">
        <v>273</v>
      </c>
      <c r="G26" s="165">
        <v>63</v>
      </c>
      <c r="H26" s="164">
        <v>78</v>
      </c>
      <c r="I26" s="166">
        <v>111</v>
      </c>
      <c r="J26" s="167">
        <v>189</v>
      </c>
    </row>
    <row r="27" spans="1:10" ht="12.75" customHeight="1">
      <c r="A27" s="88"/>
      <c r="B27" s="418" t="s">
        <v>413</v>
      </c>
      <c r="C27" s="409">
        <v>24</v>
      </c>
      <c r="D27" s="171">
        <v>56</v>
      </c>
      <c r="E27" s="173">
        <v>51</v>
      </c>
      <c r="F27" s="174">
        <v>107</v>
      </c>
      <c r="G27" s="172">
        <v>18</v>
      </c>
      <c r="H27" s="171">
        <v>38</v>
      </c>
      <c r="I27" s="173">
        <v>36</v>
      </c>
      <c r="J27" s="174">
        <v>74</v>
      </c>
    </row>
    <row r="28" spans="1:10" ht="12.75" customHeight="1">
      <c r="A28" s="88"/>
      <c r="B28" s="417" t="s">
        <v>414</v>
      </c>
      <c r="C28" s="408">
        <v>6</v>
      </c>
      <c r="D28" s="164">
        <v>5</v>
      </c>
      <c r="E28" s="166">
        <v>16</v>
      </c>
      <c r="F28" s="167">
        <v>21</v>
      </c>
      <c r="G28" s="165">
        <v>2</v>
      </c>
      <c r="H28" s="164">
        <v>1</v>
      </c>
      <c r="I28" s="166">
        <v>6</v>
      </c>
      <c r="J28" s="167">
        <v>7</v>
      </c>
    </row>
    <row r="29" spans="1:10" ht="12.75" customHeight="1">
      <c r="A29" s="88"/>
      <c r="B29" s="418" t="s">
        <v>394</v>
      </c>
      <c r="C29" s="409">
        <v>0</v>
      </c>
      <c r="D29" s="171">
        <v>0</v>
      </c>
      <c r="E29" s="173">
        <v>1</v>
      </c>
      <c r="F29" s="174">
        <v>1</v>
      </c>
      <c r="G29" s="172">
        <v>0</v>
      </c>
      <c r="H29" s="171">
        <v>0</v>
      </c>
      <c r="I29" s="173">
        <v>0</v>
      </c>
      <c r="J29" s="174">
        <v>0</v>
      </c>
    </row>
    <row r="30" spans="1:10" ht="12.75" customHeight="1">
      <c r="A30" s="88"/>
      <c r="B30" s="1544" t="s">
        <v>90</v>
      </c>
      <c r="C30" s="1514">
        <f>SUM(C8:C29)</f>
        <v>1512</v>
      </c>
      <c r="D30" s="1507">
        <f t="shared" ref="D30:J30" si="0">SUM(D8:D29)</f>
        <v>7169</v>
      </c>
      <c r="E30" s="1508">
        <f t="shared" si="0"/>
        <v>21751</v>
      </c>
      <c r="F30" s="1687">
        <f t="shared" si="0"/>
        <v>28920</v>
      </c>
      <c r="G30" s="1514">
        <f t="shared" si="0"/>
        <v>1149</v>
      </c>
      <c r="H30" s="1507">
        <f t="shared" si="0"/>
        <v>4757</v>
      </c>
      <c r="I30" s="1508">
        <f t="shared" si="0"/>
        <v>14468</v>
      </c>
      <c r="J30" s="1687">
        <f t="shared" si="0"/>
        <v>19225</v>
      </c>
    </row>
    <row r="31" spans="1:10" s="894" customFormat="1" ht="24.95" customHeight="1">
      <c r="A31" s="888"/>
      <c r="B31" s="420" t="s">
        <v>415</v>
      </c>
      <c r="C31" s="895"/>
      <c r="D31" s="892"/>
      <c r="E31" s="892"/>
      <c r="F31" s="892"/>
      <c r="G31" s="893"/>
      <c r="H31" s="892"/>
      <c r="I31" s="892"/>
      <c r="J31" s="892"/>
    </row>
    <row r="32" spans="1:10" ht="12.75" customHeight="1">
      <c r="A32" s="88"/>
      <c r="B32" s="417" t="s">
        <v>447</v>
      </c>
      <c r="C32" s="167">
        <v>2</v>
      </c>
      <c r="D32" s="164">
        <v>13</v>
      </c>
      <c r="E32" s="411">
        <v>104</v>
      </c>
      <c r="F32" s="167">
        <v>117</v>
      </c>
      <c r="G32" s="165">
        <v>0</v>
      </c>
      <c r="H32" s="402">
        <v>0</v>
      </c>
      <c r="I32" s="166">
        <v>0</v>
      </c>
      <c r="J32" s="167">
        <v>0</v>
      </c>
    </row>
    <row r="33" spans="1:10" ht="12.75" customHeight="1">
      <c r="A33" s="88"/>
      <c r="B33" s="418" t="s">
        <v>448</v>
      </c>
      <c r="C33" s="174">
        <v>2</v>
      </c>
      <c r="D33" s="171">
        <v>10</v>
      </c>
      <c r="E33" s="412">
        <v>85</v>
      </c>
      <c r="F33" s="174">
        <v>95</v>
      </c>
      <c r="G33" s="172">
        <v>0</v>
      </c>
      <c r="H33" s="405">
        <v>0</v>
      </c>
      <c r="I33" s="173">
        <v>0</v>
      </c>
      <c r="J33" s="174">
        <v>0</v>
      </c>
    </row>
    <row r="34" spans="1:10" ht="12.75" customHeight="1">
      <c r="A34" s="88"/>
      <c r="B34" s="417" t="s">
        <v>417</v>
      </c>
      <c r="C34" s="167">
        <v>3</v>
      </c>
      <c r="D34" s="164">
        <v>21</v>
      </c>
      <c r="E34" s="411">
        <v>81</v>
      </c>
      <c r="F34" s="167">
        <v>102</v>
      </c>
      <c r="G34" s="165">
        <v>0</v>
      </c>
      <c r="H34" s="402">
        <v>0</v>
      </c>
      <c r="I34" s="166">
        <v>0</v>
      </c>
      <c r="J34" s="167">
        <v>0</v>
      </c>
    </row>
    <row r="35" spans="1:10" ht="12.75" customHeight="1">
      <c r="A35" s="88"/>
      <c r="B35" s="418" t="s">
        <v>418</v>
      </c>
      <c r="C35" s="174">
        <v>2</v>
      </c>
      <c r="D35" s="171">
        <v>15</v>
      </c>
      <c r="E35" s="412">
        <v>96</v>
      </c>
      <c r="F35" s="174">
        <v>111</v>
      </c>
      <c r="G35" s="172">
        <v>0</v>
      </c>
      <c r="H35" s="405">
        <v>0</v>
      </c>
      <c r="I35" s="173">
        <v>0</v>
      </c>
      <c r="J35" s="174">
        <v>0</v>
      </c>
    </row>
    <row r="36" spans="1:10" ht="12.75" customHeight="1">
      <c r="A36" s="88"/>
      <c r="B36" s="417" t="s">
        <v>419</v>
      </c>
      <c r="C36" s="167">
        <v>1</v>
      </c>
      <c r="D36" s="164">
        <v>11</v>
      </c>
      <c r="E36" s="411">
        <v>84</v>
      </c>
      <c r="F36" s="167">
        <v>95</v>
      </c>
      <c r="G36" s="165">
        <v>0</v>
      </c>
      <c r="H36" s="402">
        <v>0</v>
      </c>
      <c r="I36" s="166">
        <v>0</v>
      </c>
      <c r="J36" s="167">
        <v>0</v>
      </c>
    </row>
    <row r="37" spans="1:10" ht="12.75" customHeight="1">
      <c r="A37" s="88"/>
      <c r="B37" s="418" t="s">
        <v>420</v>
      </c>
      <c r="C37" s="174">
        <v>2</v>
      </c>
      <c r="D37" s="171">
        <v>20</v>
      </c>
      <c r="E37" s="412">
        <v>95</v>
      </c>
      <c r="F37" s="174">
        <v>115</v>
      </c>
      <c r="G37" s="172">
        <v>0</v>
      </c>
      <c r="H37" s="405">
        <v>0</v>
      </c>
      <c r="I37" s="173">
        <v>0</v>
      </c>
      <c r="J37" s="174">
        <v>0</v>
      </c>
    </row>
    <row r="38" spans="1:10" ht="12.75" customHeight="1">
      <c r="A38" s="88"/>
      <c r="B38" s="417" t="s">
        <v>421</v>
      </c>
      <c r="C38" s="167">
        <v>2</v>
      </c>
      <c r="D38" s="164">
        <v>22</v>
      </c>
      <c r="E38" s="411">
        <v>81</v>
      </c>
      <c r="F38" s="167">
        <v>103</v>
      </c>
      <c r="G38" s="165">
        <v>0</v>
      </c>
      <c r="H38" s="402">
        <v>0</v>
      </c>
      <c r="I38" s="166">
        <v>0</v>
      </c>
      <c r="J38" s="167">
        <v>0</v>
      </c>
    </row>
    <row r="39" spans="1:10" ht="12.75" customHeight="1">
      <c r="A39" s="88"/>
      <c r="B39" s="418" t="s">
        <v>422</v>
      </c>
      <c r="C39" s="174">
        <v>2</v>
      </c>
      <c r="D39" s="171">
        <v>15</v>
      </c>
      <c r="E39" s="412">
        <v>113</v>
      </c>
      <c r="F39" s="174">
        <v>128</v>
      </c>
      <c r="G39" s="172">
        <v>0</v>
      </c>
      <c r="H39" s="405">
        <v>0</v>
      </c>
      <c r="I39" s="173">
        <v>0</v>
      </c>
      <c r="J39" s="174">
        <v>0</v>
      </c>
    </row>
    <row r="40" spans="1:10" ht="12.75" customHeight="1">
      <c r="A40" s="88"/>
      <c r="B40" s="417" t="s">
        <v>423</v>
      </c>
      <c r="C40" s="167">
        <v>1</v>
      </c>
      <c r="D40" s="164">
        <v>18</v>
      </c>
      <c r="E40" s="411">
        <v>136</v>
      </c>
      <c r="F40" s="167">
        <v>154</v>
      </c>
      <c r="G40" s="165">
        <v>0</v>
      </c>
      <c r="H40" s="402">
        <v>0</v>
      </c>
      <c r="I40" s="166">
        <v>0</v>
      </c>
      <c r="J40" s="167">
        <v>0</v>
      </c>
    </row>
    <row r="41" spans="1:10" ht="12.75" customHeight="1">
      <c r="A41" s="88"/>
      <c r="B41" s="418" t="s">
        <v>424</v>
      </c>
      <c r="C41" s="174">
        <v>1</v>
      </c>
      <c r="D41" s="171">
        <v>9</v>
      </c>
      <c r="E41" s="412">
        <v>119</v>
      </c>
      <c r="F41" s="174">
        <v>128</v>
      </c>
      <c r="G41" s="172">
        <v>0</v>
      </c>
      <c r="H41" s="405">
        <v>0</v>
      </c>
      <c r="I41" s="173">
        <v>0</v>
      </c>
      <c r="J41" s="174">
        <v>0</v>
      </c>
    </row>
    <row r="42" spans="1:10" ht="12.75" customHeight="1">
      <c r="A42" s="88"/>
      <c r="B42" s="417" t="s">
        <v>425</v>
      </c>
      <c r="C42" s="167">
        <v>2</v>
      </c>
      <c r="D42" s="164">
        <v>20</v>
      </c>
      <c r="E42" s="411">
        <v>106</v>
      </c>
      <c r="F42" s="167">
        <v>126</v>
      </c>
      <c r="G42" s="165">
        <v>0</v>
      </c>
      <c r="H42" s="402">
        <v>0</v>
      </c>
      <c r="I42" s="166">
        <v>0</v>
      </c>
      <c r="J42" s="167">
        <v>0</v>
      </c>
    </row>
    <row r="43" spans="1:10" ht="12.75" customHeight="1">
      <c r="A43" s="88"/>
      <c r="B43" s="418" t="s">
        <v>426</v>
      </c>
      <c r="C43" s="174">
        <v>2</v>
      </c>
      <c r="D43" s="171">
        <v>21</v>
      </c>
      <c r="E43" s="412">
        <v>116</v>
      </c>
      <c r="F43" s="174">
        <v>137</v>
      </c>
      <c r="G43" s="172">
        <v>0</v>
      </c>
      <c r="H43" s="405">
        <v>0</v>
      </c>
      <c r="I43" s="173">
        <v>0</v>
      </c>
      <c r="J43" s="174">
        <v>0</v>
      </c>
    </row>
    <row r="44" spans="1:10" ht="12.75" customHeight="1">
      <c r="A44" s="88"/>
      <c r="B44" s="417" t="s">
        <v>427</v>
      </c>
      <c r="C44" s="167">
        <v>5</v>
      </c>
      <c r="D44" s="164">
        <v>19</v>
      </c>
      <c r="E44" s="411">
        <v>101</v>
      </c>
      <c r="F44" s="167">
        <v>120</v>
      </c>
      <c r="G44" s="165">
        <v>0</v>
      </c>
      <c r="H44" s="402">
        <v>0</v>
      </c>
      <c r="I44" s="166">
        <v>1</v>
      </c>
      <c r="J44" s="167">
        <v>1</v>
      </c>
    </row>
    <row r="45" spans="1:10" ht="12.75" customHeight="1">
      <c r="A45" s="88"/>
      <c r="B45" s="418" t="s">
        <v>428</v>
      </c>
      <c r="C45" s="174">
        <v>2</v>
      </c>
      <c r="D45" s="171">
        <v>30</v>
      </c>
      <c r="E45" s="412">
        <v>134</v>
      </c>
      <c r="F45" s="174">
        <v>164</v>
      </c>
      <c r="G45" s="172">
        <v>0</v>
      </c>
      <c r="H45" s="405">
        <v>0</v>
      </c>
      <c r="I45" s="173">
        <v>1</v>
      </c>
      <c r="J45" s="174">
        <v>1</v>
      </c>
    </row>
    <row r="46" spans="1:10" ht="12.75" customHeight="1">
      <c r="A46" s="88"/>
      <c r="B46" s="417" t="s">
        <v>429</v>
      </c>
      <c r="C46" s="167">
        <v>2</v>
      </c>
      <c r="D46" s="164">
        <v>29</v>
      </c>
      <c r="E46" s="411">
        <v>122</v>
      </c>
      <c r="F46" s="167">
        <v>151</v>
      </c>
      <c r="G46" s="165">
        <v>0</v>
      </c>
      <c r="H46" s="402">
        <v>0</v>
      </c>
      <c r="I46" s="166">
        <v>3</v>
      </c>
      <c r="J46" s="167">
        <v>3</v>
      </c>
    </row>
    <row r="47" spans="1:10" ht="12.75" customHeight="1">
      <c r="A47" s="88"/>
      <c r="B47" s="418" t="s">
        <v>430</v>
      </c>
      <c r="C47" s="174">
        <v>9</v>
      </c>
      <c r="D47" s="171">
        <v>47</v>
      </c>
      <c r="E47" s="412">
        <v>144</v>
      </c>
      <c r="F47" s="174">
        <v>191</v>
      </c>
      <c r="G47" s="172">
        <v>0</v>
      </c>
      <c r="H47" s="405">
        <v>2</v>
      </c>
      <c r="I47" s="173">
        <v>2</v>
      </c>
      <c r="J47" s="174">
        <v>4</v>
      </c>
    </row>
    <row r="48" spans="1:10" ht="12.75" customHeight="1">
      <c r="A48" s="88"/>
      <c r="B48" s="417" t="s">
        <v>431</v>
      </c>
      <c r="C48" s="167">
        <v>10</v>
      </c>
      <c r="D48" s="164">
        <v>62</v>
      </c>
      <c r="E48" s="411">
        <v>162</v>
      </c>
      <c r="F48" s="167">
        <v>224</v>
      </c>
      <c r="G48" s="165">
        <v>1</v>
      </c>
      <c r="H48" s="402">
        <v>4</v>
      </c>
      <c r="I48" s="166">
        <v>13</v>
      </c>
      <c r="J48" s="167">
        <v>17</v>
      </c>
    </row>
    <row r="49" spans="1:10" ht="12.75" customHeight="1">
      <c r="A49" s="88"/>
      <c r="B49" s="418" t="s">
        <v>432</v>
      </c>
      <c r="C49" s="174">
        <v>20</v>
      </c>
      <c r="D49" s="171">
        <v>103</v>
      </c>
      <c r="E49" s="412">
        <v>258</v>
      </c>
      <c r="F49" s="174">
        <v>361</v>
      </c>
      <c r="G49" s="172">
        <v>0</v>
      </c>
      <c r="H49" s="405">
        <v>10</v>
      </c>
      <c r="I49" s="173">
        <v>19</v>
      </c>
      <c r="J49" s="174">
        <v>29</v>
      </c>
    </row>
    <row r="50" spans="1:10" ht="12.75" customHeight="1">
      <c r="A50" s="88"/>
      <c r="B50" s="417" t="s">
        <v>433</v>
      </c>
      <c r="C50" s="167">
        <v>39</v>
      </c>
      <c r="D50" s="164">
        <v>317</v>
      </c>
      <c r="E50" s="411">
        <v>652</v>
      </c>
      <c r="F50" s="167">
        <v>969</v>
      </c>
      <c r="G50" s="165">
        <v>23</v>
      </c>
      <c r="H50" s="402">
        <v>164</v>
      </c>
      <c r="I50" s="166">
        <v>312</v>
      </c>
      <c r="J50" s="167">
        <v>476</v>
      </c>
    </row>
    <row r="51" spans="1:10" ht="12.75" customHeight="1">
      <c r="A51" s="88"/>
      <c r="B51" s="418" t="s">
        <v>434</v>
      </c>
      <c r="C51" s="174">
        <v>49</v>
      </c>
      <c r="D51" s="171">
        <v>329</v>
      </c>
      <c r="E51" s="412">
        <v>841</v>
      </c>
      <c r="F51" s="174">
        <v>1170</v>
      </c>
      <c r="G51" s="172">
        <v>28</v>
      </c>
      <c r="H51" s="405">
        <v>186</v>
      </c>
      <c r="I51" s="173">
        <v>505</v>
      </c>
      <c r="J51" s="174">
        <v>691</v>
      </c>
    </row>
    <row r="52" spans="1:10" ht="12.75" customHeight="1">
      <c r="A52" s="88"/>
      <c r="B52" s="417" t="s">
        <v>435</v>
      </c>
      <c r="C52" s="167">
        <v>57</v>
      </c>
      <c r="D52" s="164">
        <v>309</v>
      </c>
      <c r="E52" s="411">
        <v>841</v>
      </c>
      <c r="F52" s="167">
        <v>1150</v>
      </c>
      <c r="G52" s="165">
        <v>42</v>
      </c>
      <c r="H52" s="402">
        <v>185</v>
      </c>
      <c r="I52" s="166">
        <v>545</v>
      </c>
      <c r="J52" s="167">
        <v>730</v>
      </c>
    </row>
    <row r="53" spans="1:10" ht="12.75" customHeight="1">
      <c r="A53" s="88"/>
      <c r="B53" s="418" t="s">
        <v>436</v>
      </c>
      <c r="C53" s="174">
        <v>56</v>
      </c>
      <c r="D53" s="171">
        <v>277</v>
      </c>
      <c r="E53" s="412">
        <v>784</v>
      </c>
      <c r="F53" s="174">
        <v>1061</v>
      </c>
      <c r="G53" s="172">
        <v>39</v>
      </c>
      <c r="H53" s="405">
        <v>175</v>
      </c>
      <c r="I53" s="173">
        <v>519</v>
      </c>
      <c r="J53" s="174">
        <v>694</v>
      </c>
    </row>
    <row r="54" spans="1:10" ht="12.75" customHeight="1">
      <c r="A54" s="88"/>
      <c r="B54" s="417" t="s">
        <v>437</v>
      </c>
      <c r="C54" s="167">
        <v>47</v>
      </c>
      <c r="D54" s="164">
        <v>259</v>
      </c>
      <c r="E54" s="411">
        <v>802</v>
      </c>
      <c r="F54" s="167">
        <v>1061</v>
      </c>
      <c r="G54" s="165">
        <v>37</v>
      </c>
      <c r="H54" s="402">
        <v>169</v>
      </c>
      <c r="I54" s="166">
        <v>552</v>
      </c>
      <c r="J54" s="167">
        <v>721</v>
      </c>
    </row>
    <row r="55" spans="1:10" ht="12.75" customHeight="1">
      <c r="A55" s="88"/>
      <c r="B55" s="418" t="s">
        <v>438</v>
      </c>
      <c r="C55" s="174">
        <v>35</v>
      </c>
      <c r="D55" s="171">
        <v>171</v>
      </c>
      <c r="E55" s="412">
        <v>715</v>
      </c>
      <c r="F55" s="174">
        <v>886</v>
      </c>
      <c r="G55" s="172">
        <v>27</v>
      </c>
      <c r="H55" s="405">
        <v>115</v>
      </c>
      <c r="I55" s="173">
        <v>503</v>
      </c>
      <c r="J55" s="174">
        <v>618</v>
      </c>
    </row>
    <row r="56" spans="1:10" ht="12.75" customHeight="1">
      <c r="A56" s="88"/>
      <c r="B56" s="417" t="s">
        <v>439</v>
      </c>
      <c r="C56" s="167">
        <v>34</v>
      </c>
      <c r="D56" s="164">
        <v>194</v>
      </c>
      <c r="E56" s="411">
        <v>602</v>
      </c>
      <c r="F56" s="167">
        <v>796</v>
      </c>
      <c r="G56" s="165">
        <v>23</v>
      </c>
      <c r="H56" s="402">
        <v>125</v>
      </c>
      <c r="I56" s="166">
        <v>422</v>
      </c>
      <c r="J56" s="167">
        <v>547</v>
      </c>
    </row>
    <row r="57" spans="1:10" ht="12.75" customHeight="1">
      <c r="A57" s="88"/>
      <c r="B57" s="418" t="s">
        <v>440</v>
      </c>
      <c r="C57" s="174">
        <v>28</v>
      </c>
      <c r="D57" s="171">
        <v>157</v>
      </c>
      <c r="E57" s="412">
        <v>578</v>
      </c>
      <c r="F57" s="174">
        <v>735</v>
      </c>
      <c r="G57" s="172">
        <v>22</v>
      </c>
      <c r="H57" s="405">
        <v>113</v>
      </c>
      <c r="I57" s="173">
        <v>418</v>
      </c>
      <c r="J57" s="174">
        <v>531</v>
      </c>
    </row>
    <row r="58" spans="1:10" ht="12.75" customHeight="1">
      <c r="A58" s="88"/>
      <c r="B58" s="417" t="s">
        <v>441</v>
      </c>
      <c r="C58" s="167">
        <v>20</v>
      </c>
      <c r="D58" s="164">
        <v>135</v>
      </c>
      <c r="E58" s="411">
        <v>479</v>
      </c>
      <c r="F58" s="167">
        <v>614</v>
      </c>
      <c r="G58" s="165">
        <v>14</v>
      </c>
      <c r="H58" s="402">
        <v>99</v>
      </c>
      <c r="I58" s="166">
        <v>357</v>
      </c>
      <c r="J58" s="167">
        <v>456</v>
      </c>
    </row>
    <row r="59" spans="1:10" ht="12.75" customHeight="1">
      <c r="A59" s="88"/>
      <c r="B59" s="418" t="s">
        <v>442</v>
      </c>
      <c r="C59" s="174">
        <v>25</v>
      </c>
      <c r="D59" s="171">
        <v>133</v>
      </c>
      <c r="E59" s="412">
        <v>481</v>
      </c>
      <c r="F59" s="174">
        <v>614</v>
      </c>
      <c r="G59" s="172">
        <v>23</v>
      </c>
      <c r="H59" s="405">
        <v>95</v>
      </c>
      <c r="I59" s="173">
        <v>369</v>
      </c>
      <c r="J59" s="174">
        <v>464</v>
      </c>
    </row>
    <row r="60" spans="1:10" ht="12.75" customHeight="1">
      <c r="A60" s="88"/>
      <c r="B60" s="417" t="s">
        <v>443</v>
      </c>
      <c r="C60" s="167">
        <v>23</v>
      </c>
      <c r="D60" s="164">
        <v>122</v>
      </c>
      <c r="E60" s="411">
        <v>477</v>
      </c>
      <c r="F60" s="167">
        <v>599</v>
      </c>
      <c r="G60" s="165">
        <v>17</v>
      </c>
      <c r="H60" s="402">
        <v>89</v>
      </c>
      <c r="I60" s="166">
        <v>353</v>
      </c>
      <c r="J60" s="167">
        <v>442</v>
      </c>
    </row>
    <row r="61" spans="1:10" ht="12.75" customHeight="1">
      <c r="B61" s="418" t="s">
        <v>444</v>
      </c>
      <c r="C61" s="174">
        <v>19</v>
      </c>
      <c r="D61" s="171">
        <v>104</v>
      </c>
      <c r="E61" s="412">
        <v>439</v>
      </c>
      <c r="F61" s="174">
        <v>543</v>
      </c>
      <c r="G61" s="172">
        <v>15</v>
      </c>
      <c r="H61" s="405">
        <v>80</v>
      </c>
      <c r="I61" s="173">
        <v>328</v>
      </c>
      <c r="J61" s="174">
        <v>408</v>
      </c>
    </row>
    <row r="62" spans="1:10" s="83" customFormat="1" ht="15" customHeight="1">
      <c r="B62" s="105" t="s">
        <v>92</v>
      </c>
      <c r="C62" s="896"/>
      <c r="D62" s="896"/>
      <c r="E62" s="897"/>
      <c r="F62" s="896"/>
      <c r="G62" s="898"/>
    </row>
    <row r="63" spans="1:10">
      <c r="G63" s="342"/>
    </row>
    <row r="64" spans="1:10">
      <c r="G64" s="342"/>
    </row>
    <row r="65" spans="7:7">
      <c r="G65" s="342"/>
    </row>
    <row r="66" spans="7:7">
      <c r="G66" s="342"/>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pageSetUpPr fitToPage="1"/>
  </sheetPr>
  <dimension ref="A1:K65"/>
  <sheetViews>
    <sheetView showGridLines="0" showZeros="0" zoomScaleNormal="100" workbookViewId="0">
      <pane ySplit="6" topLeftCell="A7" activePane="bottomLeft" state="frozen"/>
      <selection activeCell="IV11" sqref="IV11"/>
      <selection pane="bottomLeft" activeCell="B3" sqref="B3"/>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1" s="88" customFormat="1" ht="20.100000000000001" customHeight="1">
      <c r="B1" s="149" t="s">
        <v>387</v>
      </c>
      <c r="C1" s="179"/>
      <c r="D1" s="382"/>
      <c r="E1" s="382"/>
      <c r="F1" s="382"/>
      <c r="G1" s="382"/>
      <c r="H1" s="382"/>
      <c r="I1" s="382"/>
      <c r="J1" s="382"/>
    </row>
    <row r="2" spans="1:11" s="889" customFormat="1" ht="20.100000000000001" customHeight="1">
      <c r="B2" s="733" t="s">
        <v>659</v>
      </c>
      <c r="C2" s="890"/>
      <c r="D2" s="891"/>
      <c r="E2" s="891"/>
      <c r="F2" s="891"/>
      <c r="G2" s="891"/>
      <c r="H2" s="891"/>
      <c r="I2" s="891"/>
      <c r="J2" s="891"/>
    </row>
    <row r="3" spans="1:11" s="88" customFormat="1" ht="20.100000000000001" customHeight="1">
      <c r="B3" s="732" t="s">
        <v>996</v>
      </c>
      <c r="C3" s="233"/>
      <c r="D3" s="382"/>
      <c r="E3" s="382"/>
      <c r="F3" s="382"/>
      <c r="G3" s="382"/>
      <c r="H3" s="382"/>
      <c r="I3" s="382"/>
      <c r="J3" s="382"/>
    </row>
    <row r="4" spans="1:11" s="88" customFormat="1" ht="20.100000000000001" customHeight="1">
      <c r="B4" s="391" t="s">
        <v>44</v>
      </c>
      <c r="C4" s="181"/>
      <c r="D4" s="181"/>
      <c r="E4" s="181"/>
      <c r="F4" s="382"/>
      <c r="G4" s="382"/>
      <c r="H4" s="382"/>
      <c r="I4" s="382"/>
      <c r="J4" s="382"/>
    </row>
    <row r="5" spans="1:11" s="82" customFormat="1" ht="25.5" customHeight="1">
      <c r="B5" s="1433" t="s">
        <v>445</v>
      </c>
      <c r="C5" s="2186" t="s">
        <v>660</v>
      </c>
      <c r="D5" s="2183"/>
      <c r="E5" s="2183"/>
      <c r="F5" s="2183"/>
      <c r="G5" s="2182" t="s">
        <v>446</v>
      </c>
      <c r="H5" s="2182"/>
      <c r="I5" s="2182"/>
      <c r="J5" s="2182"/>
      <c r="K5" s="801"/>
    </row>
    <row r="6" spans="1:11" s="82" customFormat="1" ht="50.1" customHeight="1">
      <c r="B6" s="1433"/>
      <c r="C6" s="1432" t="s">
        <v>81</v>
      </c>
      <c r="D6" s="79" t="s">
        <v>82</v>
      </c>
      <c r="E6" s="80" t="s">
        <v>83</v>
      </c>
      <c r="F6" s="81" t="s">
        <v>84</v>
      </c>
      <c r="G6" s="78" t="s">
        <v>81</v>
      </c>
      <c r="H6" s="79" t="s">
        <v>82</v>
      </c>
      <c r="I6" s="80" t="s">
        <v>83</v>
      </c>
      <c r="J6" s="81" t="s">
        <v>84</v>
      </c>
    </row>
    <row r="7" spans="1:11" ht="5.0999999999999996" customHeight="1">
      <c r="A7" s="82"/>
      <c r="B7" s="82"/>
      <c r="C7" s="1427"/>
      <c r="D7" s="82"/>
      <c r="E7" s="82"/>
      <c r="F7" s="82"/>
      <c r="G7" s="416"/>
      <c r="H7" s="82"/>
      <c r="I7" s="82"/>
      <c r="J7" s="82"/>
    </row>
    <row r="8" spans="1:11" ht="12.75" customHeight="1">
      <c r="A8" s="88"/>
      <c r="B8" s="161" t="s">
        <v>395</v>
      </c>
      <c r="C8" s="1428">
        <v>0</v>
      </c>
      <c r="D8" s="164">
        <v>1</v>
      </c>
      <c r="E8" s="166">
        <v>14</v>
      </c>
      <c r="F8" s="167">
        <v>15</v>
      </c>
      <c r="G8" s="165">
        <v>0</v>
      </c>
      <c r="H8" s="164">
        <v>0</v>
      </c>
      <c r="I8" s="166">
        <v>0</v>
      </c>
      <c r="J8" s="167">
        <v>0</v>
      </c>
    </row>
    <row r="9" spans="1:11" ht="12.75" customHeight="1">
      <c r="A9" s="88"/>
      <c r="B9" s="168" t="s">
        <v>396</v>
      </c>
      <c r="C9" s="1429">
        <v>0</v>
      </c>
      <c r="D9" s="171">
        <v>3</v>
      </c>
      <c r="E9" s="173">
        <v>15</v>
      </c>
      <c r="F9" s="174">
        <v>18</v>
      </c>
      <c r="G9" s="172">
        <v>0</v>
      </c>
      <c r="H9" s="171">
        <v>0</v>
      </c>
      <c r="I9" s="173">
        <v>0</v>
      </c>
      <c r="J9" s="174">
        <v>0</v>
      </c>
    </row>
    <row r="10" spans="1:11" ht="12.75" customHeight="1">
      <c r="A10" s="88"/>
      <c r="B10" s="161" t="s">
        <v>397</v>
      </c>
      <c r="C10" s="1428">
        <v>0</v>
      </c>
      <c r="D10" s="164">
        <v>0</v>
      </c>
      <c r="E10" s="166">
        <v>16</v>
      </c>
      <c r="F10" s="167">
        <v>16</v>
      </c>
      <c r="G10" s="165">
        <v>0</v>
      </c>
      <c r="H10" s="164">
        <v>0</v>
      </c>
      <c r="I10" s="166">
        <v>0</v>
      </c>
      <c r="J10" s="167">
        <v>0</v>
      </c>
    </row>
    <row r="11" spans="1:11" ht="12.75" customHeight="1">
      <c r="A11" s="88"/>
      <c r="B11" s="168" t="s">
        <v>59</v>
      </c>
      <c r="C11" s="1429">
        <v>0</v>
      </c>
      <c r="D11" s="171">
        <v>3</v>
      </c>
      <c r="E11" s="173">
        <v>28</v>
      </c>
      <c r="F11" s="174">
        <v>31</v>
      </c>
      <c r="G11" s="172">
        <v>0</v>
      </c>
      <c r="H11" s="171">
        <v>0</v>
      </c>
      <c r="I11" s="173">
        <v>2</v>
      </c>
      <c r="J11" s="174">
        <v>2</v>
      </c>
    </row>
    <row r="12" spans="1:11" ht="12.75" customHeight="1">
      <c r="A12" s="88"/>
      <c r="B12" s="161" t="s">
        <v>398</v>
      </c>
      <c r="C12" s="1428">
        <v>2</v>
      </c>
      <c r="D12" s="164">
        <v>18</v>
      </c>
      <c r="E12" s="166">
        <v>67</v>
      </c>
      <c r="F12" s="167">
        <v>85</v>
      </c>
      <c r="G12" s="165">
        <v>2</v>
      </c>
      <c r="H12" s="164">
        <v>11</v>
      </c>
      <c r="I12" s="166">
        <v>38</v>
      </c>
      <c r="J12" s="167">
        <v>49</v>
      </c>
    </row>
    <row r="13" spans="1:11" ht="12.75" customHeight="1">
      <c r="A13" s="88"/>
      <c r="B13" s="168" t="s">
        <v>399</v>
      </c>
      <c r="C13" s="1429">
        <v>8</v>
      </c>
      <c r="D13" s="171">
        <v>87</v>
      </c>
      <c r="E13" s="173">
        <v>256</v>
      </c>
      <c r="F13" s="174">
        <v>343</v>
      </c>
      <c r="G13" s="172">
        <v>8</v>
      </c>
      <c r="H13" s="171">
        <v>60</v>
      </c>
      <c r="I13" s="173">
        <v>190</v>
      </c>
      <c r="J13" s="174">
        <v>250</v>
      </c>
    </row>
    <row r="14" spans="1:11" ht="12.75" customHeight="1">
      <c r="A14" s="88"/>
      <c r="B14" s="161" t="s">
        <v>400</v>
      </c>
      <c r="C14" s="1428">
        <v>5</v>
      </c>
      <c r="D14" s="164">
        <v>63</v>
      </c>
      <c r="E14" s="166">
        <v>261</v>
      </c>
      <c r="F14" s="167">
        <v>324</v>
      </c>
      <c r="G14" s="165">
        <v>5</v>
      </c>
      <c r="H14" s="164">
        <v>44</v>
      </c>
      <c r="I14" s="166">
        <v>194</v>
      </c>
      <c r="J14" s="167">
        <v>238</v>
      </c>
    </row>
    <row r="15" spans="1:11" ht="12.75" customHeight="1">
      <c r="A15" s="88"/>
      <c r="B15" s="168" t="s">
        <v>401</v>
      </c>
      <c r="C15" s="1429">
        <v>16</v>
      </c>
      <c r="D15" s="171">
        <v>50</v>
      </c>
      <c r="E15" s="173">
        <v>201</v>
      </c>
      <c r="F15" s="174">
        <v>251</v>
      </c>
      <c r="G15" s="172">
        <v>15</v>
      </c>
      <c r="H15" s="171">
        <v>40</v>
      </c>
      <c r="I15" s="173">
        <v>167</v>
      </c>
      <c r="J15" s="174">
        <v>207</v>
      </c>
    </row>
    <row r="16" spans="1:11" ht="12.75" customHeight="1">
      <c r="A16" s="88"/>
      <c r="B16" s="161" t="s">
        <v>402</v>
      </c>
      <c r="C16" s="1428">
        <v>5</v>
      </c>
      <c r="D16" s="164">
        <v>47</v>
      </c>
      <c r="E16" s="166">
        <v>180</v>
      </c>
      <c r="F16" s="167">
        <v>227</v>
      </c>
      <c r="G16" s="165">
        <v>4</v>
      </c>
      <c r="H16" s="164">
        <v>37</v>
      </c>
      <c r="I16" s="166">
        <v>145</v>
      </c>
      <c r="J16" s="167">
        <v>182</v>
      </c>
    </row>
    <row r="17" spans="1:10" ht="12.75" customHeight="1">
      <c r="A17" s="88"/>
      <c r="B17" s="168" t="s">
        <v>403</v>
      </c>
      <c r="C17" s="1429">
        <v>8</v>
      </c>
      <c r="D17" s="171">
        <v>35</v>
      </c>
      <c r="E17" s="173">
        <v>162</v>
      </c>
      <c r="F17" s="174">
        <v>197</v>
      </c>
      <c r="G17" s="172">
        <v>7</v>
      </c>
      <c r="H17" s="171">
        <v>23</v>
      </c>
      <c r="I17" s="173">
        <v>134</v>
      </c>
      <c r="J17" s="174">
        <v>157</v>
      </c>
    </row>
    <row r="18" spans="1:10" ht="12.75" customHeight="1">
      <c r="A18" s="88"/>
      <c r="B18" s="161" t="s">
        <v>404</v>
      </c>
      <c r="C18" s="1428">
        <v>18</v>
      </c>
      <c r="D18" s="164">
        <v>32</v>
      </c>
      <c r="E18" s="166">
        <v>154</v>
      </c>
      <c r="F18" s="167">
        <v>186</v>
      </c>
      <c r="G18" s="165">
        <v>16</v>
      </c>
      <c r="H18" s="164">
        <v>23</v>
      </c>
      <c r="I18" s="166">
        <v>120</v>
      </c>
      <c r="J18" s="167">
        <v>143</v>
      </c>
    </row>
    <row r="19" spans="1:10" ht="12.75" customHeight="1">
      <c r="A19" s="88"/>
      <c r="B19" s="168" t="s">
        <v>405</v>
      </c>
      <c r="C19" s="1429">
        <v>13</v>
      </c>
      <c r="D19" s="171">
        <v>38</v>
      </c>
      <c r="E19" s="173">
        <v>131</v>
      </c>
      <c r="F19" s="174">
        <v>169</v>
      </c>
      <c r="G19" s="172">
        <v>10</v>
      </c>
      <c r="H19" s="171">
        <v>30</v>
      </c>
      <c r="I19" s="173">
        <v>107</v>
      </c>
      <c r="J19" s="174">
        <v>137</v>
      </c>
    </row>
    <row r="20" spans="1:10" ht="12.75" customHeight="1">
      <c r="A20" s="88"/>
      <c r="B20" s="161" t="s">
        <v>406</v>
      </c>
      <c r="C20" s="1428">
        <v>13</v>
      </c>
      <c r="D20" s="164">
        <v>36</v>
      </c>
      <c r="E20" s="166">
        <v>110</v>
      </c>
      <c r="F20" s="167">
        <v>146</v>
      </c>
      <c r="G20" s="165">
        <v>11</v>
      </c>
      <c r="H20" s="164">
        <v>26</v>
      </c>
      <c r="I20" s="166">
        <v>95</v>
      </c>
      <c r="J20" s="167">
        <v>121</v>
      </c>
    </row>
    <row r="21" spans="1:10" ht="12.75" customHeight="1">
      <c r="A21" s="88"/>
      <c r="B21" s="168" t="s">
        <v>407</v>
      </c>
      <c r="C21" s="1429">
        <v>10</v>
      </c>
      <c r="D21" s="171">
        <v>25</v>
      </c>
      <c r="E21" s="173">
        <v>50</v>
      </c>
      <c r="F21" s="174">
        <v>75</v>
      </c>
      <c r="G21" s="172">
        <v>8</v>
      </c>
      <c r="H21" s="171">
        <v>17</v>
      </c>
      <c r="I21" s="173">
        <v>42</v>
      </c>
      <c r="J21" s="174">
        <v>59</v>
      </c>
    </row>
    <row r="22" spans="1:10" ht="12.75" customHeight="1">
      <c r="A22" s="88"/>
      <c r="B22" s="161" t="s">
        <v>408</v>
      </c>
      <c r="C22" s="1428">
        <v>4</v>
      </c>
      <c r="D22" s="164">
        <v>17</v>
      </c>
      <c r="E22" s="166">
        <v>35</v>
      </c>
      <c r="F22" s="167">
        <v>52</v>
      </c>
      <c r="G22" s="165">
        <v>4</v>
      </c>
      <c r="H22" s="164">
        <v>14</v>
      </c>
      <c r="I22" s="166">
        <v>28</v>
      </c>
      <c r="J22" s="167">
        <v>42</v>
      </c>
    </row>
    <row r="23" spans="1:10" ht="12.75" customHeight="1">
      <c r="A23" s="88"/>
      <c r="B23" s="168" t="s">
        <v>409</v>
      </c>
      <c r="C23" s="1429">
        <v>5</v>
      </c>
      <c r="D23" s="171">
        <v>5</v>
      </c>
      <c r="E23" s="173">
        <v>19</v>
      </c>
      <c r="F23" s="174">
        <v>24</v>
      </c>
      <c r="G23" s="172">
        <v>5</v>
      </c>
      <c r="H23" s="171">
        <v>3</v>
      </c>
      <c r="I23" s="173">
        <v>16</v>
      </c>
      <c r="J23" s="174">
        <v>19</v>
      </c>
    </row>
    <row r="24" spans="1:10" ht="12.75" customHeight="1">
      <c r="A24" s="88"/>
      <c r="B24" s="161" t="s">
        <v>410</v>
      </c>
      <c r="C24" s="1428">
        <v>7</v>
      </c>
      <c r="D24" s="164">
        <v>15</v>
      </c>
      <c r="E24" s="166">
        <v>22</v>
      </c>
      <c r="F24" s="167">
        <v>37</v>
      </c>
      <c r="G24" s="165">
        <v>4</v>
      </c>
      <c r="H24" s="164">
        <v>10</v>
      </c>
      <c r="I24" s="166">
        <v>18</v>
      </c>
      <c r="J24" s="167">
        <v>28</v>
      </c>
    </row>
    <row r="25" spans="1:10" ht="12.75" customHeight="1">
      <c r="A25" s="88"/>
      <c r="B25" s="168" t="s">
        <v>411</v>
      </c>
      <c r="C25" s="1429">
        <v>10</v>
      </c>
      <c r="D25" s="171">
        <v>4</v>
      </c>
      <c r="E25" s="173">
        <v>9</v>
      </c>
      <c r="F25" s="174">
        <v>13</v>
      </c>
      <c r="G25" s="172">
        <v>6</v>
      </c>
      <c r="H25" s="171">
        <v>4</v>
      </c>
      <c r="I25" s="173">
        <v>6</v>
      </c>
      <c r="J25" s="174">
        <v>10</v>
      </c>
    </row>
    <row r="26" spans="1:10" ht="12.75" customHeight="1">
      <c r="A26" s="88"/>
      <c r="B26" s="161" t="s">
        <v>412</v>
      </c>
      <c r="C26" s="1428">
        <v>1</v>
      </c>
      <c r="D26" s="164">
        <v>5</v>
      </c>
      <c r="E26" s="166">
        <v>3</v>
      </c>
      <c r="F26" s="167">
        <v>8</v>
      </c>
      <c r="G26" s="165">
        <v>0</v>
      </c>
      <c r="H26" s="164">
        <v>2</v>
      </c>
      <c r="I26" s="166">
        <v>3</v>
      </c>
      <c r="J26" s="167">
        <v>5</v>
      </c>
    </row>
    <row r="27" spans="1:10" ht="12.75" customHeight="1">
      <c r="A27" s="88"/>
      <c r="B27" s="168" t="s">
        <v>413</v>
      </c>
      <c r="C27" s="1429">
        <v>0</v>
      </c>
      <c r="D27" s="171">
        <v>1</v>
      </c>
      <c r="E27" s="173">
        <v>1</v>
      </c>
      <c r="F27" s="174">
        <v>2</v>
      </c>
      <c r="G27" s="172">
        <v>0</v>
      </c>
      <c r="H27" s="171">
        <v>1</v>
      </c>
      <c r="I27" s="173">
        <v>0</v>
      </c>
      <c r="J27" s="174">
        <v>1</v>
      </c>
    </row>
    <row r="28" spans="1:10" ht="12.75" customHeight="1">
      <c r="A28" s="88"/>
      <c r="B28" s="161" t="s">
        <v>414</v>
      </c>
      <c r="C28" s="1428">
        <v>0</v>
      </c>
      <c r="D28" s="164">
        <v>0</v>
      </c>
      <c r="E28" s="166"/>
      <c r="F28" s="167"/>
      <c r="G28" s="165">
        <v>0</v>
      </c>
      <c r="H28" s="164">
        <v>0</v>
      </c>
      <c r="I28" s="166">
        <v>0</v>
      </c>
      <c r="J28" s="167">
        <v>0</v>
      </c>
    </row>
    <row r="29" spans="1:10" ht="12.75" customHeight="1">
      <c r="A29" s="88"/>
      <c r="B29" s="168" t="s">
        <v>394</v>
      </c>
      <c r="C29" s="1429"/>
      <c r="D29" s="171"/>
      <c r="E29" s="173"/>
      <c r="F29" s="174"/>
      <c r="G29" s="172"/>
      <c r="H29" s="171"/>
      <c r="I29" s="173"/>
      <c r="J29" s="174"/>
    </row>
    <row r="30" spans="1:10" ht="12.75" customHeight="1">
      <c r="A30" s="88"/>
      <c r="B30" s="1545" t="s">
        <v>90</v>
      </c>
      <c r="C30" s="1514">
        <f>SUM(C8:C29)</f>
        <v>125</v>
      </c>
      <c r="D30" s="1507">
        <f t="shared" ref="D30:J30" si="0">SUM(D8:D29)</f>
        <v>485</v>
      </c>
      <c r="E30" s="1508">
        <f t="shared" si="0"/>
        <v>1734</v>
      </c>
      <c r="F30" s="1687">
        <f t="shared" si="0"/>
        <v>2219</v>
      </c>
      <c r="G30" s="1514">
        <f t="shared" si="0"/>
        <v>105</v>
      </c>
      <c r="H30" s="1507">
        <f t="shared" si="0"/>
        <v>345</v>
      </c>
      <c r="I30" s="1508">
        <f t="shared" si="0"/>
        <v>1305</v>
      </c>
      <c r="J30" s="1687">
        <f t="shared" si="0"/>
        <v>1650</v>
      </c>
    </row>
    <row r="31" spans="1:10" s="894" customFormat="1" ht="24.95" customHeight="1">
      <c r="A31" s="888"/>
      <c r="B31" s="1426" t="s">
        <v>415</v>
      </c>
      <c r="C31" s="1430"/>
      <c r="D31" s="892"/>
      <c r="E31" s="892"/>
      <c r="F31" s="892"/>
      <c r="G31" s="893"/>
      <c r="H31" s="892"/>
      <c r="I31" s="892"/>
      <c r="J31" s="892"/>
    </row>
    <row r="32" spans="1:10" ht="12.75" customHeight="1">
      <c r="A32" s="88"/>
      <c r="B32" s="161" t="s">
        <v>447</v>
      </c>
      <c r="C32" s="1428"/>
      <c r="D32" s="164"/>
      <c r="E32" s="411"/>
      <c r="F32" s="167"/>
      <c r="G32" s="165"/>
      <c r="H32" s="402"/>
      <c r="I32" s="166"/>
      <c r="J32" s="167"/>
    </row>
    <row r="33" spans="1:10" ht="12.75" customHeight="1">
      <c r="A33" s="88"/>
      <c r="B33" s="168" t="s">
        <v>448</v>
      </c>
      <c r="C33" s="1429"/>
      <c r="D33" s="171"/>
      <c r="E33" s="412"/>
      <c r="F33" s="174"/>
      <c r="G33" s="172"/>
      <c r="H33" s="405"/>
      <c r="I33" s="173"/>
      <c r="J33" s="174"/>
    </row>
    <row r="34" spans="1:10" ht="12.75" customHeight="1">
      <c r="A34" s="88"/>
      <c r="B34" s="161" t="s">
        <v>417</v>
      </c>
      <c r="C34" s="1428"/>
      <c r="D34" s="164"/>
      <c r="E34" s="411"/>
      <c r="F34" s="167"/>
      <c r="G34" s="165"/>
      <c r="H34" s="402"/>
      <c r="I34" s="166"/>
      <c r="J34" s="167"/>
    </row>
    <row r="35" spans="1:10" ht="12.75" customHeight="1">
      <c r="A35" s="88"/>
      <c r="B35" s="168" t="s">
        <v>418</v>
      </c>
      <c r="C35" s="1429">
        <v>0</v>
      </c>
      <c r="D35" s="171">
        <v>0</v>
      </c>
      <c r="E35" s="412">
        <v>0</v>
      </c>
      <c r="F35" s="174">
        <v>0</v>
      </c>
      <c r="G35" s="172">
        <v>0</v>
      </c>
      <c r="H35" s="405">
        <v>0</v>
      </c>
      <c r="I35" s="173">
        <v>0</v>
      </c>
      <c r="J35" s="174">
        <v>0</v>
      </c>
    </row>
    <row r="36" spans="1:10" ht="12.75" customHeight="1">
      <c r="A36" s="88"/>
      <c r="B36" s="161" t="s">
        <v>419</v>
      </c>
      <c r="C36" s="1428">
        <v>0</v>
      </c>
      <c r="D36" s="164">
        <v>1</v>
      </c>
      <c r="E36" s="411">
        <v>3</v>
      </c>
      <c r="F36" s="167">
        <v>4</v>
      </c>
      <c r="G36" s="165">
        <v>0</v>
      </c>
      <c r="H36" s="402">
        <v>0</v>
      </c>
      <c r="I36" s="166">
        <v>0</v>
      </c>
      <c r="J36" s="167">
        <v>0</v>
      </c>
    </row>
    <row r="37" spans="1:10" ht="12.75" customHeight="1">
      <c r="A37" s="88"/>
      <c r="B37" s="168" t="s">
        <v>420</v>
      </c>
      <c r="C37" s="1429">
        <v>0</v>
      </c>
      <c r="D37" s="171">
        <v>0</v>
      </c>
      <c r="E37" s="412">
        <v>3</v>
      </c>
      <c r="F37" s="174">
        <v>3</v>
      </c>
      <c r="G37" s="172">
        <v>0</v>
      </c>
      <c r="H37" s="405">
        <v>0</v>
      </c>
      <c r="I37" s="173">
        <v>0</v>
      </c>
      <c r="J37" s="174">
        <v>0</v>
      </c>
    </row>
    <row r="38" spans="1:10" ht="12.75" customHeight="1">
      <c r="A38" s="88"/>
      <c r="B38" s="161" t="s">
        <v>421</v>
      </c>
      <c r="C38" s="1428">
        <v>0</v>
      </c>
      <c r="D38" s="164">
        <v>2</v>
      </c>
      <c r="E38" s="411">
        <v>2</v>
      </c>
      <c r="F38" s="167">
        <v>4</v>
      </c>
      <c r="G38" s="165">
        <v>0</v>
      </c>
      <c r="H38" s="402">
        <v>0</v>
      </c>
      <c r="I38" s="166">
        <v>0</v>
      </c>
      <c r="J38" s="167">
        <v>0</v>
      </c>
    </row>
    <row r="39" spans="1:10" ht="12.75" customHeight="1">
      <c r="A39" s="88"/>
      <c r="B39" s="168" t="s">
        <v>422</v>
      </c>
      <c r="C39" s="1429">
        <v>0</v>
      </c>
      <c r="D39" s="171">
        <v>0</v>
      </c>
      <c r="E39" s="412">
        <v>4</v>
      </c>
      <c r="F39" s="174">
        <v>4</v>
      </c>
      <c r="G39" s="172">
        <v>0</v>
      </c>
      <c r="H39" s="405">
        <v>0</v>
      </c>
      <c r="I39" s="173">
        <v>0</v>
      </c>
      <c r="J39" s="174">
        <v>0</v>
      </c>
    </row>
    <row r="40" spans="1:10" ht="12.75" customHeight="1">
      <c r="A40" s="88"/>
      <c r="B40" s="161" t="s">
        <v>423</v>
      </c>
      <c r="C40" s="1428">
        <v>0</v>
      </c>
      <c r="D40" s="164">
        <v>0</v>
      </c>
      <c r="E40" s="411">
        <v>4</v>
      </c>
      <c r="F40" s="167">
        <v>4</v>
      </c>
      <c r="G40" s="165">
        <v>0</v>
      </c>
      <c r="H40" s="402">
        <v>0</v>
      </c>
      <c r="I40" s="166">
        <v>0</v>
      </c>
      <c r="J40" s="167">
        <v>0</v>
      </c>
    </row>
    <row r="41" spans="1:10" ht="12.75" customHeight="1">
      <c r="A41" s="88"/>
      <c r="B41" s="168" t="s">
        <v>424</v>
      </c>
      <c r="C41" s="1429">
        <v>0</v>
      </c>
      <c r="D41" s="171">
        <v>1</v>
      </c>
      <c r="E41" s="412">
        <v>2</v>
      </c>
      <c r="F41" s="174">
        <v>3</v>
      </c>
      <c r="G41" s="172">
        <v>0</v>
      </c>
      <c r="H41" s="405">
        <v>0</v>
      </c>
      <c r="I41" s="173">
        <v>0</v>
      </c>
      <c r="J41" s="174">
        <v>0</v>
      </c>
    </row>
    <row r="42" spans="1:10" ht="12.75" customHeight="1">
      <c r="A42" s="88"/>
      <c r="B42" s="161" t="s">
        <v>425</v>
      </c>
      <c r="C42" s="1428">
        <v>0</v>
      </c>
      <c r="D42" s="164">
        <v>0</v>
      </c>
      <c r="E42" s="411">
        <v>4</v>
      </c>
      <c r="F42" s="167">
        <v>4</v>
      </c>
      <c r="G42" s="165">
        <v>0</v>
      </c>
      <c r="H42" s="402">
        <v>0</v>
      </c>
      <c r="I42" s="166">
        <v>0</v>
      </c>
      <c r="J42" s="167">
        <v>0</v>
      </c>
    </row>
    <row r="43" spans="1:10" ht="12.75" customHeight="1">
      <c r="A43" s="88"/>
      <c r="B43" s="168" t="s">
        <v>426</v>
      </c>
      <c r="C43" s="1429">
        <v>0</v>
      </c>
      <c r="D43" s="171">
        <v>0</v>
      </c>
      <c r="E43" s="412">
        <v>4</v>
      </c>
      <c r="F43" s="174">
        <v>4</v>
      </c>
      <c r="G43" s="172">
        <v>0</v>
      </c>
      <c r="H43" s="405">
        <v>0</v>
      </c>
      <c r="I43" s="173">
        <v>0</v>
      </c>
      <c r="J43" s="174">
        <v>0</v>
      </c>
    </row>
    <row r="44" spans="1:10" ht="12.75" customHeight="1">
      <c r="A44" s="88"/>
      <c r="B44" s="161" t="s">
        <v>427</v>
      </c>
      <c r="C44" s="1428">
        <v>0</v>
      </c>
      <c r="D44" s="164">
        <v>0</v>
      </c>
      <c r="E44" s="411">
        <v>1</v>
      </c>
      <c r="F44" s="167">
        <v>1</v>
      </c>
      <c r="G44" s="165">
        <v>0</v>
      </c>
      <c r="H44" s="402">
        <v>0</v>
      </c>
      <c r="I44" s="166">
        <v>0</v>
      </c>
      <c r="J44" s="167">
        <v>0</v>
      </c>
    </row>
    <row r="45" spans="1:10" ht="12.75" customHeight="1">
      <c r="A45" s="88"/>
      <c r="B45" s="168" t="s">
        <v>428</v>
      </c>
      <c r="C45" s="1429">
        <v>0</v>
      </c>
      <c r="D45" s="171">
        <v>0</v>
      </c>
      <c r="E45" s="412">
        <v>4</v>
      </c>
      <c r="F45" s="174">
        <v>4</v>
      </c>
      <c r="G45" s="172">
        <v>0</v>
      </c>
      <c r="H45" s="405">
        <v>0</v>
      </c>
      <c r="I45" s="173">
        <v>0</v>
      </c>
      <c r="J45" s="174">
        <v>0</v>
      </c>
    </row>
    <row r="46" spans="1:10" ht="12.75" customHeight="1">
      <c r="A46" s="88"/>
      <c r="B46" s="161" t="s">
        <v>429</v>
      </c>
      <c r="C46" s="1428">
        <v>0</v>
      </c>
      <c r="D46" s="164">
        <v>0</v>
      </c>
      <c r="E46" s="411">
        <v>3</v>
      </c>
      <c r="F46" s="167">
        <v>3</v>
      </c>
      <c r="G46" s="165">
        <v>0</v>
      </c>
      <c r="H46" s="402">
        <v>0</v>
      </c>
      <c r="I46" s="166">
        <v>0</v>
      </c>
      <c r="J46" s="167">
        <v>0</v>
      </c>
    </row>
    <row r="47" spans="1:10" ht="12.75" customHeight="1">
      <c r="A47" s="88"/>
      <c r="B47" s="168" t="s">
        <v>430</v>
      </c>
      <c r="C47" s="1429">
        <v>0</v>
      </c>
      <c r="D47" s="171">
        <v>0</v>
      </c>
      <c r="E47" s="412">
        <v>7</v>
      </c>
      <c r="F47" s="174">
        <v>7</v>
      </c>
      <c r="G47" s="172">
        <v>0</v>
      </c>
      <c r="H47" s="405">
        <v>0</v>
      </c>
      <c r="I47" s="173">
        <v>0</v>
      </c>
      <c r="J47" s="174">
        <v>0</v>
      </c>
    </row>
    <row r="48" spans="1:10" ht="12.75" customHeight="1">
      <c r="A48" s="88"/>
      <c r="B48" s="161" t="s">
        <v>431</v>
      </c>
      <c r="C48" s="1428">
        <v>0</v>
      </c>
      <c r="D48" s="164">
        <v>0</v>
      </c>
      <c r="E48" s="411">
        <v>11</v>
      </c>
      <c r="F48" s="167">
        <v>11</v>
      </c>
      <c r="G48" s="165">
        <v>0</v>
      </c>
      <c r="H48" s="402">
        <v>0</v>
      </c>
      <c r="I48" s="166">
        <v>2</v>
      </c>
      <c r="J48" s="167">
        <v>2</v>
      </c>
    </row>
    <row r="49" spans="1:10" ht="12.75" customHeight="1">
      <c r="A49" s="88"/>
      <c r="B49" s="168" t="s">
        <v>432</v>
      </c>
      <c r="C49" s="1429">
        <v>0</v>
      </c>
      <c r="D49" s="171">
        <v>3</v>
      </c>
      <c r="E49" s="412">
        <v>10</v>
      </c>
      <c r="F49" s="174">
        <v>13</v>
      </c>
      <c r="G49" s="172">
        <v>0</v>
      </c>
      <c r="H49" s="405">
        <v>0</v>
      </c>
      <c r="I49" s="173">
        <v>0</v>
      </c>
      <c r="J49" s="174">
        <v>0</v>
      </c>
    </row>
    <row r="50" spans="1:10" ht="12.75" customHeight="1">
      <c r="A50" s="88"/>
      <c r="B50" s="161" t="s">
        <v>433</v>
      </c>
      <c r="C50" s="1428">
        <v>0</v>
      </c>
      <c r="D50" s="164">
        <v>3</v>
      </c>
      <c r="E50" s="411">
        <v>21</v>
      </c>
      <c r="F50" s="167">
        <v>24</v>
      </c>
      <c r="G50" s="165">
        <v>0</v>
      </c>
      <c r="H50" s="402">
        <v>1</v>
      </c>
      <c r="I50" s="166">
        <v>12</v>
      </c>
      <c r="J50" s="167">
        <v>13</v>
      </c>
    </row>
    <row r="51" spans="1:10" ht="12.75" customHeight="1">
      <c r="A51" s="88"/>
      <c r="B51" s="168" t="s">
        <v>434</v>
      </c>
      <c r="C51" s="1429">
        <v>2</v>
      </c>
      <c r="D51" s="171">
        <v>15</v>
      </c>
      <c r="E51" s="412">
        <v>46</v>
      </c>
      <c r="F51" s="174">
        <v>61</v>
      </c>
      <c r="G51" s="172">
        <v>2</v>
      </c>
      <c r="H51" s="405">
        <v>10</v>
      </c>
      <c r="I51" s="173">
        <v>26</v>
      </c>
      <c r="J51" s="174">
        <v>36</v>
      </c>
    </row>
    <row r="52" spans="1:10" ht="12.75" customHeight="1">
      <c r="A52" s="88"/>
      <c r="B52" s="161" t="s">
        <v>435</v>
      </c>
      <c r="C52" s="1428">
        <v>2</v>
      </c>
      <c r="D52" s="164">
        <v>24</v>
      </c>
      <c r="E52" s="411">
        <v>48</v>
      </c>
      <c r="F52" s="167">
        <v>72</v>
      </c>
      <c r="G52" s="165">
        <v>2</v>
      </c>
      <c r="H52" s="402">
        <v>17</v>
      </c>
      <c r="I52" s="166">
        <v>34</v>
      </c>
      <c r="J52" s="167">
        <v>51</v>
      </c>
    </row>
    <row r="53" spans="1:10" ht="12.75" customHeight="1">
      <c r="A53" s="88"/>
      <c r="B53" s="168" t="s">
        <v>436</v>
      </c>
      <c r="C53" s="1429">
        <v>1</v>
      </c>
      <c r="D53" s="171">
        <v>15</v>
      </c>
      <c r="E53" s="412">
        <v>56</v>
      </c>
      <c r="F53" s="174">
        <v>71</v>
      </c>
      <c r="G53" s="172">
        <v>1</v>
      </c>
      <c r="H53" s="405">
        <v>13</v>
      </c>
      <c r="I53" s="173">
        <v>37</v>
      </c>
      <c r="J53" s="174">
        <v>50</v>
      </c>
    </row>
    <row r="54" spans="1:10" ht="12.75" customHeight="1">
      <c r="A54" s="88"/>
      <c r="B54" s="161" t="s">
        <v>437</v>
      </c>
      <c r="C54" s="1428">
        <v>1</v>
      </c>
      <c r="D54" s="164">
        <v>17</v>
      </c>
      <c r="E54" s="411">
        <v>55</v>
      </c>
      <c r="F54" s="167">
        <v>72</v>
      </c>
      <c r="G54" s="165">
        <v>1</v>
      </c>
      <c r="H54" s="402">
        <v>9</v>
      </c>
      <c r="I54" s="166">
        <v>40</v>
      </c>
      <c r="J54" s="167">
        <v>49</v>
      </c>
    </row>
    <row r="55" spans="1:10" ht="12.75" customHeight="1">
      <c r="A55" s="88"/>
      <c r="B55" s="168" t="s">
        <v>438</v>
      </c>
      <c r="C55" s="1429">
        <v>3</v>
      </c>
      <c r="D55" s="171">
        <v>15</v>
      </c>
      <c r="E55" s="412">
        <v>54</v>
      </c>
      <c r="F55" s="174">
        <v>69</v>
      </c>
      <c r="G55" s="172">
        <v>3</v>
      </c>
      <c r="H55" s="405">
        <v>10</v>
      </c>
      <c r="I55" s="173">
        <v>44</v>
      </c>
      <c r="J55" s="174">
        <v>54</v>
      </c>
    </row>
    <row r="56" spans="1:10" ht="12.75" customHeight="1">
      <c r="A56" s="88"/>
      <c r="B56" s="161" t="s">
        <v>439</v>
      </c>
      <c r="C56" s="1428">
        <v>1</v>
      </c>
      <c r="D56" s="164">
        <v>16</v>
      </c>
      <c r="E56" s="411">
        <v>43</v>
      </c>
      <c r="F56" s="167">
        <v>59</v>
      </c>
      <c r="G56" s="165">
        <v>1</v>
      </c>
      <c r="H56" s="402">
        <v>11</v>
      </c>
      <c r="I56" s="166">
        <v>35</v>
      </c>
      <c r="J56" s="167">
        <v>46</v>
      </c>
    </row>
    <row r="57" spans="1:10" ht="12.75" customHeight="1">
      <c r="A57" s="88"/>
      <c r="B57" s="168" t="s">
        <v>440</v>
      </c>
      <c r="C57" s="1429">
        <v>0</v>
      </c>
      <c r="D57" s="171">
        <v>15</v>
      </c>
      <c r="E57" s="412">
        <v>61</v>
      </c>
      <c r="F57" s="174">
        <v>76</v>
      </c>
      <c r="G57" s="172">
        <v>0</v>
      </c>
      <c r="H57" s="405">
        <v>13</v>
      </c>
      <c r="I57" s="173">
        <v>46</v>
      </c>
      <c r="J57" s="174">
        <v>59</v>
      </c>
    </row>
    <row r="58" spans="1:10" ht="12.75" customHeight="1">
      <c r="A58" s="88"/>
      <c r="B58" s="161" t="s">
        <v>441</v>
      </c>
      <c r="C58" s="1428">
        <v>2</v>
      </c>
      <c r="D58" s="164">
        <v>11</v>
      </c>
      <c r="E58" s="411">
        <v>53</v>
      </c>
      <c r="F58" s="167">
        <v>64</v>
      </c>
      <c r="G58" s="165">
        <v>2</v>
      </c>
      <c r="H58" s="402">
        <v>7</v>
      </c>
      <c r="I58" s="166">
        <v>42</v>
      </c>
      <c r="J58" s="167">
        <v>49</v>
      </c>
    </row>
    <row r="59" spans="1:10" ht="12.75" customHeight="1">
      <c r="A59" s="88"/>
      <c r="B59" s="168" t="s">
        <v>442</v>
      </c>
      <c r="C59" s="1429">
        <v>1</v>
      </c>
      <c r="D59" s="171">
        <v>12</v>
      </c>
      <c r="E59" s="412">
        <v>43</v>
      </c>
      <c r="F59" s="174">
        <v>55</v>
      </c>
      <c r="G59" s="172">
        <v>1</v>
      </c>
      <c r="H59" s="405">
        <v>9</v>
      </c>
      <c r="I59" s="173">
        <v>30</v>
      </c>
      <c r="J59" s="174">
        <v>39</v>
      </c>
    </row>
    <row r="60" spans="1:10" ht="12.75" customHeight="1">
      <c r="A60" s="88"/>
      <c r="B60" s="161" t="s">
        <v>443</v>
      </c>
      <c r="C60" s="1428">
        <v>2</v>
      </c>
      <c r="D60" s="164">
        <v>13</v>
      </c>
      <c r="E60" s="411">
        <v>49</v>
      </c>
      <c r="F60" s="167">
        <v>62</v>
      </c>
      <c r="G60" s="165">
        <v>2</v>
      </c>
      <c r="H60" s="402">
        <v>8</v>
      </c>
      <c r="I60" s="166">
        <v>37</v>
      </c>
      <c r="J60" s="167">
        <v>45</v>
      </c>
    </row>
    <row r="61" spans="1:10" ht="12.75" customHeight="1">
      <c r="B61" s="168" t="s">
        <v>444</v>
      </c>
      <c r="C61" s="1429">
        <v>0</v>
      </c>
      <c r="D61" s="171">
        <v>12</v>
      </c>
      <c r="E61" s="412">
        <v>55</v>
      </c>
      <c r="F61" s="174">
        <v>67</v>
      </c>
      <c r="G61" s="172">
        <v>0</v>
      </c>
      <c r="H61" s="405">
        <v>7</v>
      </c>
      <c r="I61" s="173">
        <v>39</v>
      </c>
      <c r="J61" s="174">
        <v>46</v>
      </c>
    </row>
    <row r="62" spans="1:10" s="83" customFormat="1" ht="15" customHeight="1">
      <c r="B62" s="105" t="s">
        <v>92</v>
      </c>
      <c r="C62" s="1431"/>
      <c r="D62" s="896"/>
      <c r="E62" s="897"/>
      <c r="F62" s="896"/>
      <c r="G62" s="898"/>
    </row>
    <row r="63" spans="1:10">
      <c r="C63" s="1063"/>
      <c r="G63" s="342"/>
    </row>
    <row r="64" spans="1:10">
      <c r="C64" s="1063"/>
    </row>
    <row r="65" spans="3:3">
      <c r="C65" s="1063"/>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9">
    <pageSetUpPr fitToPage="1"/>
  </sheetPr>
  <dimension ref="A1:J69"/>
  <sheetViews>
    <sheetView showGridLines="0" showZeros="0" zoomScaleNormal="100" workbookViewId="0">
      <pane ySplit="6" topLeftCell="A53" activePane="bottomLeft" state="frozen"/>
      <selection activeCell="IV11" sqref="IV11"/>
      <selection pane="bottomLeft" activeCell="B3" sqref="B3"/>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3" t="s">
        <v>451</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1433" t="s">
        <v>445</v>
      </c>
      <c r="C5" s="2187" t="s">
        <v>452</v>
      </c>
      <c r="D5" s="2187"/>
      <c r="E5" s="2187"/>
      <c r="F5" s="2186"/>
      <c r="G5" s="2182" t="s">
        <v>446</v>
      </c>
      <c r="H5" s="2187"/>
      <c r="I5" s="2187"/>
      <c r="J5" s="2187"/>
    </row>
    <row r="6" spans="1:10" s="82" customFormat="1" ht="50.1" customHeight="1">
      <c r="B6" s="1433"/>
      <c r="C6" s="1432" t="s">
        <v>81</v>
      </c>
      <c r="D6" s="79" t="s">
        <v>82</v>
      </c>
      <c r="E6" s="80" t="s">
        <v>83</v>
      </c>
      <c r="F6" s="81" t="s">
        <v>84</v>
      </c>
      <c r="G6" s="78" t="s">
        <v>81</v>
      </c>
      <c r="H6" s="79" t="s">
        <v>82</v>
      </c>
      <c r="I6" s="80" t="s">
        <v>83</v>
      </c>
      <c r="J6" s="81" t="s">
        <v>84</v>
      </c>
    </row>
    <row r="7" spans="1:10" ht="5.0999999999999996" customHeight="1">
      <c r="A7" s="82"/>
      <c r="B7" s="407"/>
      <c r="C7" s="1427"/>
      <c r="D7" s="82"/>
      <c r="E7" s="82"/>
      <c r="F7" s="82"/>
      <c r="G7" s="416"/>
      <c r="H7" s="82"/>
      <c r="I7" s="82"/>
      <c r="J7" s="82"/>
    </row>
    <row r="8" spans="1:10" ht="12.75" customHeight="1">
      <c r="A8" s="88"/>
      <c r="B8" s="417" t="s">
        <v>395</v>
      </c>
      <c r="C8" s="1428"/>
      <c r="D8" s="164"/>
      <c r="E8" s="166"/>
      <c r="F8" s="167"/>
      <c r="G8" s="165"/>
      <c r="H8" s="164"/>
      <c r="I8" s="166"/>
      <c r="J8" s="167"/>
    </row>
    <row r="9" spans="1:10" ht="12.75" customHeight="1">
      <c r="A9" s="88"/>
      <c r="B9" s="418" t="s">
        <v>396</v>
      </c>
      <c r="C9" s="1429"/>
      <c r="D9" s="171"/>
      <c r="E9" s="173"/>
      <c r="F9" s="174"/>
      <c r="G9" s="172"/>
      <c r="H9" s="171"/>
      <c r="I9" s="173"/>
      <c r="J9" s="174"/>
    </row>
    <row r="10" spans="1:10" ht="12.75" customHeight="1">
      <c r="A10" s="88"/>
      <c r="B10" s="417" t="s">
        <v>397</v>
      </c>
      <c r="C10" s="1428">
        <v>0</v>
      </c>
      <c r="D10" s="164">
        <v>2</v>
      </c>
      <c r="E10" s="166">
        <v>1</v>
      </c>
      <c r="F10" s="167">
        <v>3</v>
      </c>
      <c r="G10" s="165">
        <v>0</v>
      </c>
      <c r="H10" s="164">
        <v>1</v>
      </c>
      <c r="I10" s="166">
        <v>0</v>
      </c>
      <c r="J10" s="167">
        <v>1</v>
      </c>
    </row>
    <row r="11" spans="1:10" ht="12.75" customHeight="1">
      <c r="A11" s="88"/>
      <c r="B11" s="418" t="s">
        <v>59</v>
      </c>
      <c r="C11" s="1429">
        <v>0</v>
      </c>
      <c r="D11" s="171">
        <v>0</v>
      </c>
      <c r="E11" s="173">
        <v>0</v>
      </c>
      <c r="F11" s="174">
        <v>0</v>
      </c>
      <c r="G11" s="172">
        <v>0</v>
      </c>
      <c r="H11" s="171">
        <v>0</v>
      </c>
      <c r="I11" s="173">
        <v>0</v>
      </c>
      <c r="J11" s="174">
        <v>0</v>
      </c>
    </row>
    <row r="12" spans="1:10" ht="12.75" customHeight="1">
      <c r="A12" s="88"/>
      <c r="B12" s="417" t="s">
        <v>398</v>
      </c>
      <c r="C12" s="1428">
        <v>0</v>
      </c>
      <c r="D12" s="164">
        <v>2</v>
      </c>
      <c r="E12" s="166">
        <v>6</v>
      </c>
      <c r="F12" s="167">
        <v>8</v>
      </c>
      <c r="G12" s="165">
        <v>0</v>
      </c>
      <c r="H12" s="164">
        <v>1</v>
      </c>
      <c r="I12" s="166">
        <v>3</v>
      </c>
      <c r="J12" s="167">
        <v>4</v>
      </c>
    </row>
    <row r="13" spans="1:10" ht="12.75" customHeight="1">
      <c r="A13" s="88"/>
      <c r="B13" s="418" t="s">
        <v>399</v>
      </c>
      <c r="C13" s="1429">
        <v>1</v>
      </c>
      <c r="D13" s="171">
        <v>4</v>
      </c>
      <c r="E13" s="173">
        <v>26</v>
      </c>
      <c r="F13" s="174">
        <v>30</v>
      </c>
      <c r="G13" s="172">
        <v>1</v>
      </c>
      <c r="H13" s="171">
        <v>4</v>
      </c>
      <c r="I13" s="173">
        <v>22</v>
      </c>
      <c r="J13" s="174">
        <v>26</v>
      </c>
    </row>
    <row r="14" spans="1:10" ht="12.75" customHeight="1">
      <c r="A14" s="88"/>
      <c r="B14" s="417" t="s">
        <v>400</v>
      </c>
      <c r="C14" s="1428">
        <v>1</v>
      </c>
      <c r="D14" s="164">
        <v>9</v>
      </c>
      <c r="E14" s="166">
        <v>31</v>
      </c>
      <c r="F14" s="167">
        <v>40</v>
      </c>
      <c r="G14" s="165">
        <v>1</v>
      </c>
      <c r="H14" s="164">
        <v>8</v>
      </c>
      <c r="I14" s="166">
        <v>25</v>
      </c>
      <c r="J14" s="167">
        <v>33</v>
      </c>
    </row>
    <row r="15" spans="1:10" ht="12.75" customHeight="1">
      <c r="A15" s="88"/>
      <c r="B15" s="418" t="s">
        <v>401</v>
      </c>
      <c r="C15" s="1429">
        <v>4</v>
      </c>
      <c r="D15" s="171">
        <v>8</v>
      </c>
      <c r="E15" s="173">
        <v>26</v>
      </c>
      <c r="F15" s="174">
        <v>34</v>
      </c>
      <c r="G15" s="172">
        <v>3</v>
      </c>
      <c r="H15" s="171">
        <v>7</v>
      </c>
      <c r="I15" s="173">
        <v>21</v>
      </c>
      <c r="J15" s="174">
        <v>28</v>
      </c>
    </row>
    <row r="16" spans="1:10" ht="12.75" customHeight="1">
      <c r="A16" s="88"/>
      <c r="B16" s="417" t="s">
        <v>402</v>
      </c>
      <c r="C16" s="1428">
        <v>5</v>
      </c>
      <c r="D16" s="164">
        <v>16</v>
      </c>
      <c r="E16" s="166">
        <v>32</v>
      </c>
      <c r="F16" s="167">
        <v>48</v>
      </c>
      <c r="G16" s="165">
        <v>3</v>
      </c>
      <c r="H16" s="164">
        <v>13</v>
      </c>
      <c r="I16" s="166">
        <v>31</v>
      </c>
      <c r="J16" s="167">
        <v>44</v>
      </c>
    </row>
    <row r="17" spans="1:10" ht="12.75" customHeight="1">
      <c r="A17" s="88"/>
      <c r="B17" s="418" t="s">
        <v>403</v>
      </c>
      <c r="C17" s="1429">
        <v>4</v>
      </c>
      <c r="D17" s="171">
        <v>21</v>
      </c>
      <c r="E17" s="173">
        <v>42</v>
      </c>
      <c r="F17" s="174">
        <v>63</v>
      </c>
      <c r="G17" s="172">
        <v>4</v>
      </c>
      <c r="H17" s="171">
        <v>17</v>
      </c>
      <c r="I17" s="173">
        <v>39</v>
      </c>
      <c r="J17" s="174">
        <v>56</v>
      </c>
    </row>
    <row r="18" spans="1:10" ht="12.75" customHeight="1">
      <c r="A18" s="88"/>
      <c r="B18" s="417" t="s">
        <v>404</v>
      </c>
      <c r="C18" s="1428">
        <v>4</v>
      </c>
      <c r="D18" s="164">
        <v>14</v>
      </c>
      <c r="E18" s="166">
        <v>31</v>
      </c>
      <c r="F18" s="167">
        <v>45</v>
      </c>
      <c r="G18" s="165">
        <v>3</v>
      </c>
      <c r="H18" s="164">
        <v>11</v>
      </c>
      <c r="I18" s="166">
        <v>31</v>
      </c>
      <c r="J18" s="167">
        <v>42</v>
      </c>
    </row>
    <row r="19" spans="1:10" ht="12.75" customHeight="1">
      <c r="A19" s="88"/>
      <c r="B19" s="418" t="s">
        <v>405</v>
      </c>
      <c r="C19" s="1429">
        <v>10</v>
      </c>
      <c r="D19" s="171">
        <v>17</v>
      </c>
      <c r="E19" s="173">
        <v>44</v>
      </c>
      <c r="F19" s="174">
        <v>61</v>
      </c>
      <c r="G19" s="172">
        <v>10</v>
      </c>
      <c r="H19" s="171">
        <v>17</v>
      </c>
      <c r="I19" s="173">
        <v>43</v>
      </c>
      <c r="J19" s="174">
        <v>60</v>
      </c>
    </row>
    <row r="20" spans="1:10" ht="12.75" customHeight="1">
      <c r="A20" s="88"/>
      <c r="B20" s="417" t="s">
        <v>406</v>
      </c>
      <c r="C20" s="1428">
        <v>7</v>
      </c>
      <c r="D20" s="164">
        <v>20</v>
      </c>
      <c r="E20" s="166">
        <v>35</v>
      </c>
      <c r="F20" s="167">
        <v>55</v>
      </c>
      <c r="G20" s="165">
        <v>7</v>
      </c>
      <c r="H20" s="164">
        <v>18</v>
      </c>
      <c r="I20" s="166">
        <v>32</v>
      </c>
      <c r="J20" s="167">
        <v>50</v>
      </c>
    </row>
    <row r="21" spans="1:10" ht="12.75" customHeight="1">
      <c r="A21" s="88"/>
      <c r="B21" s="418" t="s">
        <v>407</v>
      </c>
      <c r="C21" s="1429">
        <v>6</v>
      </c>
      <c r="D21" s="171">
        <v>10</v>
      </c>
      <c r="E21" s="173">
        <v>13</v>
      </c>
      <c r="F21" s="174">
        <v>23</v>
      </c>
      <c r="G21" s="172">
        <v>5</v>
      </c>
      <c r="H21" s="171">
        <v>10</v>
      </c>
      <c r="I21" s="173">
        <v>13</v>
      </c>
      <c r="J21" s="174">
        <v>23</v>
      </c>
    </row>
    <row r="22" spans="1:10" ht="12.75" customHeight="1">
      <c r="A22" s="88"/>
      <c r="B22" s="417" t="s">
        <v>408</v>
      </c>
      <c r="C22" s="1428">
        <v>2</v>
      </c>
      <c r="D22" s="164">
        <v>5</v>
      </c>
      <c r="E22" s="166">
        <v>3</v>
      </c>
      <c r="F22" s="167">
        <v>8</v>
      </c>
      <c r="G22" s="165">
        <v>2</v>
      </c>
      <c r="H22" s="164">
        <v>5</v>
      </c>
      <c r="I22" s="166">
        <v>3</v>
      </c>
      <c r="J22" s="167">
        <v>8</v>
      </c>
    </row>
    <row r="23" spans="1:10" ht="12.75" customHeight="1">
      <c r="A23" s="88"/>
      <c r="B23" s="418" t="s">
        <v>409</v>
      </c>
      <c r="C23" s="1429">
        <v>1</v>
      </c>
      <c r="D23" s="171">
        <v>2</v>
      </c>
      <c r="E23" s="173">
        <v>0</v>
      </c>
      <c r="F23" s="174">
        <v>2</v>
      </c>
      <c r="G23" s="172">
        <v>1</v>
      </c>
      <c r="H23" s="171">
        <v>2</v>
      </c>
      <c r="I23" s="173">
        <v>0</v>
      </c>
      <c r="J23" s="174">
        <v>2</v>
      </c>
    </row>
    <row r="24" spans="1:10" ht="12.75" customHeight="1">
      <c r="A24" s="88"/>
      <c r="B24" s="417" t="s">
        <v>410</v>
      </c>
      <c r="C24" s="1428">
        <v>0</v>
      </c>
      <c r="D24" s="164">
        <v>2</v>
      </c>
      <c r="E24" s="166">
        <v>0</v>
      </c>
      <c r="F24" s="167">
        <v>2</v>
      </c>
      <c r="G24" s="165">
        <v>0</v>
      </c>
      <c r="H24" s="164">
        <v>2</v>
      </c>
      <c r="I24" s="166">
        <v>0</v>
      </c>
      <c r="J24" s="167">
        <v>2</v>
      </c>
    </row>
    <row r="25" spans="1:10" ht="12.75" customHeight="1">
      <c r="A25" s="88"/>
      <c r="B25" s="418" t="s">
        <v>411</v>
      </c>
      <c r="C25" s="1429">
        <v>0</v>
      </c>
      <c r="D25" s="171"/>
      <c r="E25" s="173"/>
      <c r="F25" s="174"/>
      <c r="G25" s="172">
        <v>0</v>
      </c>
      <c r="H25" s="171">
        <v>0</v>
      </c>
      <c r="I25" s="173">
        <v>0</v>
      </c>
      <c r="J25" s="174">
        <v>0</v>
      </c>
    </row>
    <row r="26" spans="1:10" ht="12.75" customHeight="1">
      <c r="A26" s="88"/>
      <c r="B26" s="417" t="s">
        <v>412</v>
      </c>
      <c r="C26" s="1428"/>
      <c r="D26" s="164"/>
      <c r="E26" s="166"/>
      <c r="F26" s="167"/>
      <c r="G26" s="165"/>
      <c r="H26" s="164"/>
      <c r="I26" s="166"/>
      <c r="J26" s="167"/>
    </row>
    <row r="27" spans="1:10" ht="12.75" customHeight="1">
      <c r="A27" s="88"/>
      <c r="B27" s="418" t="s">
        <v>413</v>
      </c>
      <c r="C27" s="1429">
        <v>0</v>
      </c>
      <c r="D27" s="171"/>
      <c r="E27" s="173"/>
      <c r="F27" s="174"/>
      <c r="G27" s="172">
        <v>0</v>
      </c>
      <c r="H27" s="171">
        <v>0</v>
      </c>
      <c r="I27" s="173">
        <v>0</v>
      </c>
      <c r="J27" s="174">
        <v>0</v>
      </c>
    </row>
    <row r="28" spans="1:10" ht="12.75" customHeight="1">
      <c r="A28" s="88"/>
      <c r="B28" s="417" t="s">
        <v>414</v>
      </c>
      <c r="C28" s="1428"/>
      <c r="D28" s="164"/>
      <c r="E28" s="166"/>
      <c r="F28" s="167"/>
      <c r="G28" s="165"/>
      <c r="H28" s="164"/>
      <c r="I28" s="166"/>
      <c r="J28" s="167"/>
    </row>
    <row r="29" spans="1:10" ht="12.75" customHeight="1">
      <c r="A29" s="88"/>
      <c r="B29" s="418" t="s">
        <v>394</v>
      </c>
      <c r="C29" s="1429"/>
      <c r="D29" s="171"/>
      <c r="E29" s="173"/>
      <c r="F29" s="174"/>
      <c r="G29" s="172"/>
      <c r="H29" s="171"/>
      <c r="I29" s="173"/>
      <c r="J29" s="174"/>
    </row>
    <row r="30" spans="1:10" ht="12.75" customHeight="1">
      <c r="A30" s="88"/>
      <c r="B30" s="1544" t="s">
        <v>90</v>
      </c>
      <c r="C30" s="1978">
        <f>SUM(C8:C29)</f>
        <v>45</v>
      </c>
      <c r="D30" s="1979">
        <f t="shared" ref="D30:J30" si="0">SUM(D8:D29)</f>
        <v>132</v>
      </c>
      <c r="E30" s="1980">
        <f t="shared" si="0"/>
        <v>290</v>
      </c>
      <c r="F30" s="1981">
        <f t="shared" si="0"/>
        <v>422</v>
      </c>
      <c r="G30" s="1978">
        <f t="shared" si="0"/>
        <v>40</v>
      </c>
      <c r="H30" s="1979">
        <f t="shared" si="0"/>
        <v>116</v>
      </c>
      <c r="I30" s="1980">
        <f t="shared" si="0"/>
        <v>263</v>
      </c>
      <c r="J30" s="1981">
        <f t="shared" si="0"/>
        <v>379</v>
      </c>
    </row>
    <row r="31" spans="1:10" s="894" customFormat="1" ht="24.95" customHeight="1">
      <c r="A31" s="888"/>
      <c r="B31" s="420" t="s">
        <v>415</v>
      </c>
      <c r="C31" s="1430"/>
      <c r="D31" s="892"/>
      <c r="E31" s="892"/>
      <c r="F31" s="892"/>
      <c r="G31" s="893"/>
      <c r="H31" s="892"/>
      <c r="I31" s="892"/>
      <c r="J31" s="892"/>
    </row>
    <row r="32" spans="1:10" ht="12.75" customHeight="1">
      <c r="A32" s="88"/>
      <c r="B32" s="417" t="s">
        <v>447</v>
      </c>
      <c r="C32" s="1428"/>
      <c r="D32" s="164"/>
      <c r="E32" s="411"/>
      <c r="F32" s="167"/>
      <c r="G32" s="165"/>
      <c r="H32" s="402"/>
      <c r="I32" s="166"/>
      <c r="J32" s="167"/>
    </row>
    <row r="33" spans="1:10" ht="12.75" customHeight="1">
      <c r="A33" s="88"/>
      <c r="B33" s="1176" t="s">
        <v>448</v>
      </c>
      <c r="C33" s="1429"/>
      <c r="D33" s="171"/>
      <c r="E33" s="412"/>
      <c r="F33" s="174"/>
      <c r="G33" s="172"/>
      <c r="H33" s="405"/>
      <c r="I33" s="173"/>
      <c r="J33" s="174"/>
    </row>
    <row r="34" spans="1:10" ht="12.75" customHeight="1">
      <c r="A34" s="88"/>
      <c r="B34" s="417" t="s">
        <v>417</v>
      </c>
      <c r="C34" s="1428"/>
      <c r="D34" s="164"/>
      <c r="E34" s="411"/>
      <c r="F34" s="167"/>
      <c r="G34" s="165"/>
      <c r="H34" s="402"/>
      <c r="I34" s="166"/>
      <c r="J34" s="167"/>
    </row>
    <row r="35" spans="1:10" ht="12.75" customHeight="1">
      <c r="A35" s="88"/>
      <c r="B35" s="1176" t="s">
        <v>418</v>
      </c>
      <c r="C35" s="1429"/>
      <c r="D35" s="171"/>
      <c r="E35" s="412"/>
      <c r="F35" s="174"/>
      <c r="G35" s="172"/>
      <c r="H35" s="405"/>
      <c r="I35" s="173"/>
      <c r="J35" s="174"/>
    </row>
    <row r="36" spans="1:10" ht="12.75" customHeight="1">
      <c r="A36" s="88"/>
      <c r="B36" s="417" t="s">
        <v>419</v>
      </c>
      <c r="C36" s="1428"/>
      <c r="D36" s="164"/>
      <c r="E36" s="411"/>
      <c r="F36" s="167"/>
      <c r="G36" s="165"/>
      <c r="H36" s="402"/>
      <c r="I36" s="166"/>
      <c r="J36" s="167"/>
    </row>
    <row r="37" spans="1:10" ht="12.75" customHeight="1">
      <c r="A37" s="88"/>
      <c r="B37" s="1176" t="s">
        <v>420</v>
      </c>
      <c r="C37" s="1429">
        <v>0</v>
      </c>
      <c r="D37" s="171"/>
      <c r="E37" s="412"/>
      <c r="F37" s="174"/>
      <c r="G37" s="172"/>
      <c r="H37" s="405"/>
      <c r="I37" s="173"/>
      <c r="J37" s="174"/>
    </row>
    <row r="38" spans="1:10" ht="12.75" customHeight="1">
      <c r="A38" s="88"/>
      <c r="B38" s="417" t="s">
        <v>421</v>
      </c>
      <c r="C38" s="1428">
        <v>0</v>
      </c>
      <c r="D38" s="164"/>
      <c r="E38" s="411">
        <v>0</v>
      </c>
      <c r="F38" s="167"/>
      <c r="G38" s="165"/>
      <c r="H38" s="402"/>
      <c r="I38" s="166"/>
      <c r="J38" s="167"/>
    </row>
    <row r="39" spans="1:10" ht="12.75" customHeight="1">
      <c r="A39" s="88"/>
      <c r="B39" s="1176" t="s">
        <v>422</v>
      </c>
      <c r="C39" s="1429"/>
      <c r="D39" s="171"/>
      <c r="E39" s="412"/>
      <c r="F39" s="174"/>
      <c r="G39" s="172"/>
      <c r="H39" s="405"/>
      <c r="I39" s="173"/>
      <c r="J39" s="174"/>
    </row>
    <row r="40" spans="1:10" ht="12.75" customHeight="1">
      <c r="A40" s="88"/>
      <c r="B40" s="417" t="s">
        <v>423</v>
      </c>
      <c r="C40" s="1428"/>
      <c r="D40" s="164"/>
      <c r="E40" s="411"/>
      <c r="F40" s="167"/>
      <c r="G40" s="165"/>
      <c r="H40" s="402"/>
      <c r="I40" s="166"/>
      <c r="J40" s="167"/>
    </row>
    <row r="41" spans="1:10" ht="12.75" customHeight="1">
      <c r="A41" s="88"/>
      <c r="B41" s="1176" t="s">
        <v>424</v>
      </c>
      <c r="C41" s="1429">
        <v>0</v>
      </c>
      <c r="D41" s="171"/>
      <c r="E41" s="412"/>
      <c r="F41" s="174">
        <v>0</v>
      </c>
      <c r="G41" s="172"/>
      <c r="H41" s="405"/>
      <c r="I41" s="173">
        <v>0</v>
      </c>
      <c r="J41" s="174"/>
    </row>
    <row r="42" spans="1:10" ht="12.75" customHeight="1">
      <c r="A42" s="88"/>
      <c r="B42" s="417" t="s">
        <v>425</v>
      </c>
      <c r="C42" s="1428">
        <v>0</v>
      </c>
      <c r="D42" s="164">
        <v>0</v>
      </c>
      <c r="E42" s="411">
        <v>1</v>
      </c>
      <c r="F42" s="167">
        <v>1</v>
      </c>
      <c r="G42" s="165"/>
      <c r="H42" s="402"/>
      <c r="I42" s="166">
        <v>1</v>
      </c>
      <c r="J42" s="167"/>
    </row>
    <row r="43" spans="1:10" ht="12.75" customHeight="1">
      <c r="A43" s="88"/>
      <c r="B43" s="1176" t="s">
        <v>426</v>
      </c>
      <c r="C43" s="1429"/>
      <c r="D43" s="171"/>
      <c r="E43" s="412"/>
      <c r="F43" s="174"/>
      <c r="G43" s="172"/>
      <c r="H43" s="405"/>
      <c r="I43" s="173"/>
      <c r="J43" s="174"/>
    </row>
    <row r="44" spans="1:10" ht="12.75" customHeight="1">
      <c r="A44" s="88"/>
      <c r="B44" s="417" t="s">
        <v>427</v>
      </c>
      <c r="C44" s="1428"/>
      <c r="D44" s="164"/>
      <c r="E44" s="411"/>
      <c r="F44" s="167"/>
      <c r="G44" s="165"/>
      <c r="H44" s="402"/>
      <c r="I44" s="166"/>
      <c r="J44" s="167"/>
    </row>
    <row r="45" spans="1:10" ht="12.75" customHeight="1">
      <c r="A45" s="88"/>
      <c r="B45" s="1176" t="s">
        <v>428</v>
      </c>
      <c r="C45" s="1429">
        <v>0</v>
      </c>
      <c r="D45" s="171">
        <v>0</v>
      </c>
      <c r="E45" s="412">
        <v>0</v>
      </c>
      <c r="F45" s="174"/>
      <c r="G45" s="172">
        <v>0</v>
      </c>
      <c r="H45" s="405">
        <v>0</v>
      </c>
      <c r="I45" s="173">
        <v>0</v>
      </c>
      <c r="J45" s="174">
        <v>0</v>
      </c>
    </row>
    <row r="46" spans="1:10" ht="12.75" customHeight="1">
      <c r="A46" s="88"/>
      <c r="B46" s="417" t="s">
        <v>429</v>
      </c>
      <c r="C46" s="1428">
        <v>0</v>
      </c>
      <c r="D46" s="164">
        <v>2</v>
      </c>
      <c r="E46" s="411">
        <v>0</v>
      </c>
      <c r="F46" s="167">
        <v>2</v>
      </c>
      <c r="G46" s="165">
        <v>0</v>
      </c>
      <c r="H46" s="402">
        <v>1</v>
      </c>
      <c r="I46" s="166">
        <v>0</v>
      </c>
      <c r="J46" s="167">
        <v>1</v>
      </c>
    </row>
    <row r="47" spans="1:10" ht="12.75" customHeight="1">
      <c r="A47" s="88"/>
      <c r="B47" s="1176" t="s">
        <v>430</v>
      </c>
      <c r="C47" s="1429">
        <v>0</v>
      </c>
      <c r="D47" s="171">
        <v>0</v>
      </c>
      <c r="E47" s="412">
        <v>0</v>
      </c>
      <c r="F47" s="174">
        <v>0</v>
      </c>
      <c r="G47" s="172">
        <v>0</v>
      </c>
      <c r="H47" s="405">
        <v>0</v>
      </c>
      <c r="I47" s="173">
        <v>0</v>
      </c>
      <c r="J47" s="174">
        <v>0</v>
      </c>
    </row>
    <row r="48" spans="1:10" ht="12.75" customHeight="1">
      <c r="A48" s="88"/>
      <c r="B48" s="417" t="s">
        <v>431</v>
      </c>
      <c r="C48" s="1428">
        <v>0</v>
      </c>
      <c r="D48" s="164">
        <v>0</v>
      </c>
      <c r="E48" s="411">
        <v>0</v>
      </c>
      <c r="F48" s="167">
        <v>0</v>
      </c>
      <c r="G48" s="165">
        <v>0</v>
      </c>
      <c r="H48" s="402">
        <v>0</v>
      </c>
      <c r="I48" s="166">
        <v>0</v>
      </c>
      <c r="J48" s="167">
        <v>0</v>
      </c>
    </row>
    <row r="49" spans="1:10" ht="12.75" customHeight="1">
      <c r="A49" s="88"/>
      <c r="B49" s="1176" t="s">
        <v>432</v>
      </c>
      <c r="C49" s="1429">
        <v>0</v>
      </c>
      <c r="D49" s="171">
        <v>0</v>
      </c>
      <c r="E49" s="412">
        <v>0</v>
      </c>
      <c r="F49" s="174">
        <v>0</v>
      </c>
      <c r="G49" s="172">
        <v>0</v>
      </c>
      <c r="H49" s="405">
        <v>0</v>
      </c>
      <c r="I49" s="173">
        <v>0</v>
      </c>
      <c r="J49" s="174">
        <v>0</v>
      </c>
    </row>
    <row r="50" spans="1:10" ht="12.75" customHeight="1">
      <c r="A50" s="88"/>
      <c r="B50" s="417" t="s">
        <v>433</v>
      </c>
      <c r="C50" s="1428">
        <v>0</v>
      </c>
      <c r="D50" s="164">
        <v>1</v>
      </c>
      <c r="E50" s="411">
        <v>1</v>
      </c>
      <c r="F50" s="167">
        <v>2</v>
      </c>
      <c r="G50" s="165">
        <v>0</v>
      </c>
      <c r="H50" s="402">
        <v>0</v>
      </c>
      <c r="I50" s="166">
        <v>1</v>
      </c>
      <c r="J50" s="167">
        <v>1</v>
      </c>
    </row>
    <row r="51" spans="1:10" ht="12.75" customHeight="1">
      <c r="A51" s="88"/>
      <c r="B51" s="1176" t="s">
        <v>434</v>
      </c>
      <c r="C51" s="1429">
        <v>0</v>
      </c>
      <c r="D51" s="171">
        <v>1</v>
      </c>
      <c r="E51" s="412">
        <v>5</v>
      </c>
      <c r="F51" s="174">
        <v>6</v>
      </c>
      <c r="G51" s="172">
        <v>0</v>
      </c>
      <c r="H51" s="405">
        <v>1</v>
      </c>
      <c r="I51" s="173">
        <v>2</v>
      </c>
      <c r="J51" s="174">
        <v>3</v>
      </c>
    </row>
    <row r="52" spans="1:10" ht="12.75" customHeight="1">
      <c r="A52" s="88"/>
      <c r="B52" s="417" t="s">
        <v>435</v>
      </c>
      <c r="C52" s="1428">
        <v>0</v>
      </c>
      <c r="D52" s="164">
        <v>2</v>
      </c>
      <c r="E52" s="411">
        <v>4</v>
      </c>
      <c r="F52" s="167">
        <v>6</v>
      </c>
      <c r="G52" s="165">
        <v>0</v>
      </c>
      <c r="H52" s="402">
        <v>2</v>
      </c>
      <c r="I52" s="166">
        <v>4</v>
      </c>
      <c r="J52" s="167">
        <v>6</v>
      </c>
    </row>
    <row r="53" spans="1:10" ht="12.75" customHeight="1">
      <c r="A53" s="88"/>
      <c r="B53" s="1176" t="s">
        <v>436</v>
      </c>
      <c r="C53" s="1429">
        <v>0</v>
      </c>
      <c r="D53" s="171">
        <v>1</v>
      </c>
      <c r="E53" s="412">
        <v>2</v>
      </c>
      <c r="F53" s="174">
        <v>3</v>
      </c>
      <c r="G53" s="172">
        <v>0</v>
      </c>
      <c r="H53" s="405">
        <v>1</v>
      </c>
      <c r="I53" s="173">
        <v>1</v>
      </c>
      <c r="J53" s="174">
        <v>2</v>
      </c>
    </row>
    <row r="54" spans="1:10" ht="12.75" customHeight="1">
      <c r="A54" s="88"/>
      <c r="B54" s="417" t="s">
        <v>437</v>
      </c>
      <c r="C54" s="1428">
        <v>0</v>
      </c>
      <c r="D54" s="164">
        <v>0</v>
      </c>
      <c r="E54" s="411">
        <v>7</v>
      </c>
      <c r="F54" s="167">
        <v>7</v>
      </c>
      <c r="G54" s="165">
        <v>0</v>
      </c>
      <c r="H54" s="402">
        <v>0</v>
      </c>
      <c r="I54" s="166">
        <v>7</v>
      </c>
      <c r="J54" s="167">
        <v>7</v>
      </c>
    </row>
    <row r="55" spans="1:10" ht="12.75" customHeight="1">
      <c r="A55" s="88"/>
      <c r="B55" s="1176" t="s">
        <v>438</v>
      </c>
      <c r="C55" s="1429">
        <v>0</v>
      </c>
      <c r="D55" s="171">
        <v>0</v>
      </c>
      <c r="E55" s="412">
        <v>7</v>
      </c>
      <c r="F55" s="174">
        <v>7</v>
      </c>
      <c r="G55" s="172">
        <v>0</v>
      </c>
      <c r="H55" s="405">
        <v>0</v>
      </c>
      <c r="I55" s="173">
        <v>4</v>
      </c>
      <c r="J55" s="174">
        <v>4</v>
      </c>
    </row>
    <row r="56" spans="1:10" ht="12.75" customHeight="1">
      <c r="A56" s="88"/>
      <c r="B56" s="417" t="s">
        <v>439</v>
      </c>
      <c r="C56" s="1428">
        <v>1</v>
      </c>
      <c r="D56" s="164">
        <v>1</v>
      </c>
      <c r="E56" s="411">
        <v>6</v>
      </c>
      <c r="F56" s="167">
        <v>7</v>
      </c>
      <c r="G56" s="165">
        <v>1</v>
      </c>
      <c r="H56" s="402">
        <v>1</v>
      </c>
      <c r="I56" s="166">
        <v>6</v>
      </c>
      <c r="J56" s="167">
        <v>7</v>
      </c>
    </row>
    <row r="57" spans="1:10" ht="12.75" customHeight="1">
      <c r="A57" s="88"/>
      <c r="B57" s="1176" t="s">
        <v>440</v>
      </c>
      <c r="C57" s="1429">
        <v>0</v>
      </c>
      <c r="D57" s="171">
        <v>2</v>
      </c>
      <c r="E57" s="412">
        <v>5</v>
      </c>
      <c r="F57" s="174">
        <v>7</v>
      </c>
      <c r="G57" s="172">
        <v>0</v>
      </c>
      <c r="H57" s="405">
        <v>1</v>
      </c>
      <c r="I57" s="173">
        <v>5</v>
      </c>
      <c r="J57" s="174">
        <v>6</v>
      </c>
    </row>
    <row r="58" spans="1:10" ht="12.75" customHeight="1">
      <c r="A58" s="88"/>
      <c r="B58" s="417" t="s">
        <v>441</v>
      </c>
      <c r="C58" s="1428">
        <v>1</v>
      </c>
      <c r="D58" s="164">
        <v>1</v>
      </c>
      <c r="E58" s="411">
        <v>2</v>
      </c>
      <c r="F58" s="167">
        <v>3</v>
      </c>
      <c r="G58" s="165">
        <v>1</v>
      </c>
      <c r="H58" s="402">
        <v>1</v>
      </c>
      <c r="I58" s="166">
        <v>1</v>
      </c>
      <c r="J58" s="167">
        <v>2</v>
      </c>
    </row>
    <row r="59" spans="1:10" ht="12.75" customHeight="1">
      <c r="A59" s="88"/>
      <c r="B59" s="1176" t="s">
        <v>442</v>
      </c>
      <c r="C59" s="1429">
        <v>0</v>
      </c>
      <c r="D59" s="171">
        <v>1</v>
      </c>
      <c r="E59" s="412">
        <v>10</v>
      </c>
      <c r="F59" s="174">
        <v>11</v>
      </c>
      <c r="G59" s="172">
        <v>0</v>
      </c>
      <c r="H59" s="405">
        <v>1</v>
      </c>
      <c r="I59" s="173">
        <v>6</v>
      </c>
      <c r="J59" s="174">
        <v>7</v>
      </c>
    </row>
    <row r="60" spans="1:10" ht="12.75" customHeight="1">
      <c r="A60" s="88"/>
      <c r="B60" s="417" t="s">
        <v>443</v>
      </c>
      <c r="C60" s="1428">
        <v>0</v>
      </c>
      <c r="D60" s="164">
        <v>3</v>
      </c>
      <c r="E60" s="411">
        <v>10</v>
      </c>
      <c r="F60" s="167">
        <v>13</v>
      </c>
      <c r="G60" s="165">
        <v>0</v>
      </c>
      <c r="H60" s="402">
        <v>3</v>
      </c>
      <c r="I60" s="166">
        <v>10</v>
      </c>
      <c r="J60" s="167">
        <v>13</v>
      </c>
    </row>
    <row r="61" spans="1:10" ht="12.75" customHeight="1">
      <c r="A61" s="88"/>
      <c r="B61" s="1176" t="s">
        <v>444</v>
      </c>
      <c r="C61" s="1429">
        <v>0</v>
      </c>
      <c r="D61" s="171">
        <v>2</v>
      </c>
      <c r="E61" s="412">
        <v>4</v>
      </c>
      <c r="F61" s="174">
        <v>6</v>
      </c>
      <c r="G61" s="172">
        <v>0</v>
      </c>
      <c r="H61" s="405">
        <v>2</v>
      </c>
      <c r="I61" s="173">
        <v>3</v>
      </c>
      <c r="J61" s="174">
        <v>5</v>
      </c>
    </row>
    <row r="62" spans="1:10" ht="15" customHeight="1">
      <c r="B62" s="105" t="s">
        <v>92</v>
      </c>
      <c r="C62" s="1431"/>
      <c r="D62" s="896"/>
      <c r="E62" s="897"/>
      <c r="F62" s="896"/>
      <c r="G62" s="898"/>
      <c r="H62" s="83"/>
      <c r="I62" s="83"/>
      <c r="J62" s="83"/>
    </row>
    <row r="63" spans="1:10">
      <c r="C63" s="1063"/>
      <c r="G63" s="342"/>
    </row>
    <row r="64" spans="1:10" ht="12.75" customHeight="1">
      <c r="C64" s="1063"/>
    </row>
    <row r="65" spans="3:3" ht="12.75" customHeight="1">
      <c r="C65" s="1063"/>
    </row>
    <row r="66" spans="3:3" ht="12.75" customHeight="1"/>
    <row r="67" spans="3:3" ht="12.75" customHeight="1"/>
    <row r="68" spans="3:3" ht="12.75" customHeight="1"/>
    <row r="69" spans="3:3" s="899" customFormat="1" ht="20.100000000000001" customHeight="1"/>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26"/>
  <sheetViews>
    <sheetView showGridLines="0" zoomScaleNormal="100" workbookViewId="0">
      <pane ySplit="5" topLeftCell="A11" activePane="bottomLeft" state="frozen"/>
      <selection activeCell="Q15" sqref="Q15"/>
      <selection pane="bottomLeft" activeCell="B1" activeCellId="1" sqref="E15 B1:I26"/>
    </sheetView>
  </sheetViews>
  <sheetFormatPr baseColWidth="10" defaultColWidth="9.140625" defaultRowHeight="12.75"/>
  <cols>
    <col min="1" max="1" width="1.7109375" style="1" customWidth="1"/>
    <col min="2" max="2" width="20.7109375" customWidth="1"/>
    <col min="3" max="4" width="9.7109375" style="1324" customWidth="1"/>
    <col min="5" max="6" width="9.7109375" style="69" customWidth="1"/>
    <col min="7" max="8" width="9.7109375" style="70" customWidth="1"/>
    <col min="9" max="9" width="9.7109375" style="1324" customWidth="1"/>
  </cols>
  <sheetData>
    <row r="1" spans="1:9" s="864" customFormat="1" ht="20.100000000000001" customHeight="1">
      <c r="A1" s="863"/>
      <c r="B1" s="71" t="s">
        <v>904</v>
      </c>
      <c r="C1" s="1625"/>
      <c r="D1" s="1625"/>
      <c r="E1" s="874"/>
      <c r="F1" s="874"/>
      <c r="G1" s="875"/>
      <c r="H1" s="875"/>
      <c r="I1" s="1625"/>
    </row>
    <row r="2" spans="1:9" ht="20.100000000000001" customHeight="1">
      <c r="A2" s="72"/>
    </row>
    <row r="3" spans="1:9" s="716" customFormat="1" ht="20.100000000000001" customHeight="1">
      <c r="A3" s="711"/>
      <c r="B3" s="712" t="s">
        <v>980</v>
      </c>
      <c r="C3" s="713"/>
      <c r="D3" s="713"/>
      <c r="E3" s="713"/>
      <c r="F3" s="714"/>
      <c r="G3" s="715"/>
      <c r="H3" s="715"/>
      <c r="I3" s="714"/>
    </row>
    <row r="4" spans="1:9" ht="20.100000000000001" customHeight="1">
      <c r="B4" s="19" t="s">
        <v>44</v>
      </c>
    </row>
    <row r="5" spans="1:9" s="82" customFormat="1" ht="50.1" customHeight="1">
      <c r="A5" s="75"/>
      <c r="B5" s="76"/>
      <c r="C5" s="1628" t="s">
        <v>78</v>
      </c>
      <c r="D5" s="1265" t="s">
        <v>79</v>
      </c>
      <c r="E5" s="77" t="s">
        <v>80</v>
      </c>
      <c r="F5" s="1380" t="s">
        <v>81</v>
      </c>
      <c r="G5" s="79" t="s">
        <v>82</v>
      </c>
      <c r="H5" s="80" t="s">
        <v>83</v>
      </c>
      <c r="I5" s="1277" t="s">
        <v>84</v>
      </c>
    </row>
    <row r="6" spans="1:9" s="88" customFormat="1" ht="24.95" customHeight="1">
      <c r="A6" s="83"/>
      <c r="B6" s="84" t="s">
        <v>50</v>
      </c>
      <c r="C6" s="1629"/>
      <c r="D6" s="1630"/>
      <c r="E6" s="86"/>
      <c r="F6" s="1381"/>
      <c r="G6" s="87"/>
      <c r="H6" s="87"/>
      <c r="I6" s="1626"/>
    </row>
    <row r="7" spans="1:9" s="88" customFormat="1">
      <c r="A7" s="83"/>
      <c r="B7" s="89" t="s">
        <v>816</v>
      </c>
      <c r="C7" s="1832">
        <v>32365</v>
      </c>
      <c r="D7" s="1833">
        <v>989</v>
      </c>
      <c r="E7" s="1834">
        <v>8534</v>
      </c>
      <c r="F7" s="1835">
        <v>1021</v>
      </c>
      <c r="G7" s="1834">
        <v>8159</v>
      </c>
      <c r="H7" s="1836">
        <v>30013</v>
      </c>
      <c r="I7" s="1837">
        <v>38172</v>
      </c>
    </row>
    <row r="8" spans="1:9" s="88" customFormat="1">
      <c r="A8" s="83"/>
      <c r="B8" s="94" t="s">
        <v>817</v>
      </c>
      <c r="C8" s="1838">
        <v>14265</v>
      </c>
      <c r="D8" s="1839">
        <v>1751</v>
      </c>
      <c r="E8" s="1840">
        <v>8819</v>
      </c>
      <c r="F8" s="1841">
        <v>1877</v>
      </c>
      <c r="G8" s="1840">
        <v>8704</v>
      </c>
      <c r="H8" s="1842">
        <v>10756</v>
      </c>
      <c r="I8" s="1843">
        <v>19460</v>
      </c>
    </row>
    <row r="9" spans="1:9" s="88" customFormat="1">
      <c r="A9" s="83"/>
      <c r="B9" s="190" t="s">
        <v>86</v>
      </c>
      <c r="C9" s="1844">
        <v>5011</v>
      </c>
      <c r="D9" s="1845">
        <v>244</v>
      </c>
      <c r="E9" s="1846">
        <v>1204</v>
      </c>
      <c r="F9" s="1847">
        <v>269</v>
      </c>
      <c r="G9" s="1846">
        <v>1188</v>
      </c>
      <c r="H9" s="1848">
        <v>5854</v>
      </c>
      <c r="I9" s="1849">
        <v>7042</v>
      </c>
    </row>
    <row r="10" spans="1:9" s="88" customFormat="1">
      <c r="A10" s="83"/>
      <c r="B10" s="621" t="s">
        <v>87</v>
      </c>
      <c r="C10" s="1850">
        <v>51641</v>
      </c>
      <c r="D10" s="1851">
        <v>2984</v>
      </c>
      <c r="E10" s="1852">
        <v>18557</v>
      </c>
      <c r="F10" s="1853">
        <v>3167</v>
      </c>
      <c r="G10" s="1854">
        <v>18051</v>
      </c>
      <c r="H10" s="1855">
        <v>46623</v>
      </c>
      <c r="I10" s="1856">
        <v>64674</v>
      </c>
    </row>
    <row r="11" spans="1:9" s="88" customFormat="1" ht="24.95" customHeight="1">
      <c r="A11" s="83"/>
      <c r="B11" s="84" t="s">
        <v>9</v>
      </c>
      <c r="C11" s="1857"/>
      <c r="D11" s="1858"/>
      <c r="E11" s="1859"/>
      <c r="F11" s="1860"/>
      <c r="G11" s="1468"/>
      <c r="H11" s="1468"/>
      <c r="I11" s="1627"/>
    </row>
    <row r="12" spans="1:9" s="88" customFormat="1">
      <c r="A12" s="83"/>
      <c r="B12" s="89" t="s">
        <v>816</v>
      </c>
      <c r="C12" s="1832">
        <v>1620</v>
      </c>
      <c r="D12" s="1833">
        <v>47</v>
      </c>
      <c r="E12" s="1834">
        <v>461</v>
      </c>
      <c r="F12" s="1835">
        <v>49</v>
      </c>
      <c r="G12" s="1834">
        <v>466</v>
      </c>
      <c r="H12" s="1836">
        <v>1564</v>
      </c>
      <c r="I12" s="1837">
        <v>2030</v>
      </c>
    </row>
    <row r="13" spans="1:9" s="88" customFormat="1">
      <c r="A13" s="83"/>
      <c r="B13" s="94" t="s">
        <v>817</v>
      </c>
      <c r="C13" s="1838">
        <v>1039</v>
      </c>
      <c r="D13" s="1839">
        <v>79</v>
      </c>
      <c r="E13" s="1840">
        <v>437</v>
      </c>
      <c r="F13" s="1841">
        <v>85</v>
      </c>
      <c r="G13" s="1840">
        <v>447</v>
      </c>
      <c r="H13" s="1842">
        <v>1030</v>
      </c>
      <c r="I13" s="1843">
        <v>1477</v>
      </c>
    </row>
    <row r="14" spans="1:9" s="88" customFormat="1">
      <c r="A14" s="83"/>
      <c r="B14" s="190" t="s">
        <v>86</v>
      </c>
      <c r="C14" s="1844">
        <v>81</v>
      </c>
      <c r="D14" s="1845">
        <v>1</v>
      </c>
      <c r="E14" s="1846">
        <v>15</v>
      </c>
      <c r="F14" s="1847">
        <v>1</v>
      </c>
      <c r="G14" s="1846">
        <v>17</v>
      </c>
      <c r="H14" s="1848">
        <v>103</v>
      </c>
      <c r="I14" s="1849">
        <v>120</v>
      </c>
    </row>
    <row r="15" spans="1:9" s="88" customFormat="1">
      <c r="A15" s="83"/>
      <c r="B15" s="621" t="s">
        <v>88</v>
      </c>
      <c r="C15" s="1783">
        <v>2740</v>
      </c>
      <c r="D15" s="1784">
        <v>127</v>
      </c>
      <c r="E15" s="1785">
        <v>913</v>
      </c>
      <c r="F15" s="1853">
        <v>135</v>
      </c>
      <c r="G15" s="1854">
        <v>930</v>
      </c>
      <c r="H15" s="1855">
        <v>2697</v>
      </c>
      <c r="I15" s="1856">
        <v>3627</v>
      </c>
    </row>
    <row r="16" spans="1:9" s="88" customFormat="1" ht="24.95" customHeight="1">
      <c r="A16" s="83"/>
      <c r="B16" s="99" t="s">
        <v>89</v>
      </c>
      <c r="C16" s="1857"/>
      <c r="D16" s="1858"/>
      <c r="E16" s="1861"/>
      <c r="F16" s="1862"/>
      <c r="G16" s="1861"/>
      <c r="H16" s="1861"/>
      <c r="I16" s="1627"/>
    </row>
    <row r="17" spans="1:9" s="88" customFormat="1">
      <c r="A17" s="83"/>
      <c r="B17" s="89" t="s">
        <v>816</v>
      </c>
      <c r="C17" s="1832">
        <v>228</v>
      </c>
      <c r="D17" s="1833">
        <v>32</v>
      </c>
      <c r="E17" s="1834">
        <v>144</v>
      </c>
      <c r="F17" s="1835">
        <v>32</v>
      </c>
      <c r="G17" s="1834">
        <v>134</v>
      </c>
      <c r="H17" s="1836">
        <v>138</v>
      </c>
      <c r="I17" s="1834">
        <v>272</v>
      </c>
    </row>
    <row r="18" spans="1:9" s="88" customFormat="1">
      <c r="A18" s="83"/>
      <c r="B18" s="94" t="s">
        <v>817</v>
      </c>
      <c r="C18" s="1838">
        <v>196</v>
      </c>
      <c r="D18" s="1839">
        <v>55</v>
      </c>
      <c r="E18" s="1840">
        <v>159</v>
      </c>
      <c r="F18" s="1841">
        <v>59</v>
      </c>
      <c r="G18" s="1840">
        <v>148</v>
      </c>
      <c r="H18" s="1842">
        <v>111</v>
      </c>
      <c r="I18" s="1840">
        <v>259</v>
      </c>
    </row>
    <row r="19" spans="1:9" s="88" customFormat="1">
      <c r="A19" s="83"/>
      <c r="B19" s="190" t="s">
        <v>86</v>
      </c>
      <c r="C19" s="1844">
        <v>17</v>
      </c>
      <c r="D19" s="1845">
        <v>5</v>
      </c>
      <c r="E19" s="1846">
        <v>12</v>
      </c>
      <c r="F19" s="1847">
        <v>5</v>
      </c>
      <c r="G19" s="1846">
        <v>8</v>
      </c>
      <c r="H19" s="1848">
        <v>34</v>
      </c>
      <c r="I19" s="1846">
        <v>42</v>
      </c>
    </row>
    <row r="20" spans="1:9" s="620" customFormat="1">
      <c r="A20" s="619"/>
      <c r="B20" s="621" t="s">
        <v>90</v>
      </c>
      <c r="C20" s="1783">
        <v>441</v>
      </c>
      <c r="D20" s="1784">
        <v>92</v>
      </c>
      <c r="E20" s="901">
        <v>315</v>
      </c>
      <c r="F20" s="1853">
        <v>96</v>
      </c>
      <c r="G20" s="1854">
        <v>290</v>
      </c>
      <c r="H20" s="1855">
        <v>283</v>
      </c>
      <c r="I20" s="1863">
        <v>573</v>
      </c>
    </row>
    <row r="21" spans="1:9" s="88" customFormat="1" ht="24.95" customHeight="1">
      <c r="A21" s="83"/>
      <c r="B21" s="99" t="s">
        <v>91</v>
      </c>
      <c r="C21" s="1864"/>
      <c r="D21" s="1861"/>
      <c r="E21" s="1861"/>
      <c r="F21" s="1862"/>
      <c r="G21" s="1861"/>
      <c r="H21" s="1861"/>
      <c r="I21" s="1865"/>
    </row>
    <row r="22" spans="1:9" s="88" customFormat="1">
      <c r="A22" s="83"/>
      <c r="B22" s="89" t="s">
        <v>816</v>
      </c>
      <c r="C22" s="1832">
        <v>34213</v>
      </c>
      <c r="D22" s="1833">
        <v>1068</v>
      </c>
      <c r="E22" s="1834">
        <v>9139</v>
      </c>
      <c r="F22" s="1835">
        <v>1102</v>
      </c>
      <c r="G22" s="1834">
        <v>8759</v>
      </c>
      <c r="H22" s="1834">
        <v>31715</v>
      </c>
      <c r="I22" s="1834">
        <v>40474</v>
      </c>
    </row>
    <row r="23" spans="1:9" s="88" customFormat="1">
      <c r="A23" s="83"/>
      <c r="B23" s="94" t="s">
        <v>817</v>
      </c>
      <c r="C23" s="1838">
        <v>15500</v>
      </c>
      <c r="D23" s="1839">
        <v>1885</v>
      </c>
      <c r="E23" s="1840">
        <v>9415</v>
      </c>
      <c r="F23" s="1841">
        <v>2021</v>
      </c>
      <c r="G23" s="1840">
        <v>9299</v>
      </c>
      <c r="H23" s="1840">
        <v>11897</v>
      </c>
      <c r="I23" s="1840">
        <v>21196</v>
      </c>
    </row>
    <row r="24" spans="1:9" s="88" customFormat="1">
      <c r="A24" s="83"/>
      <c r="B24" s="190" t="s">
        <v>86</v>
      </c>
      <c r="C24" s="1844">
        <v>5109</v>
      </c>
      <c r="D24" s="1845">
        <v>250</v>
      </c>
      <c r="E24" s="1846">
        <v>1231</v>
      </c>
      <c r="F24" s="1847">
        <v>275</v>
      </c>
      <c r="G24" s="1846">
        <v>1213</v>
      </c>
      <c r="H24" s="1846">
        <v>5991</v>
      </c>
      <c r="I24" s="1846">
        <v>7204</v>
      </c>
    </row>
    <row r="25" spans="1:9" s="88" customFormat="1">
      <c r="A25" s="83"/>
      <c r="B25" s="621" t="s">
        <v>90</v>
      </c>
      <c r="C25" s="1783">
        <v>54822</v>
      </c>
      <c r="D25" s="1784">
        <v>3203</v>
      </c>
      <c r="E25" s="901">
        <v>19785</v>
      </c>
      <c r="F25" s="1853">
        <v>3398</v>
      </c>
      <c r="G25" s="1854">
        <v>19271</v>
      </c>
      <c r="H25" s="1863">
        <v>49603</v>
      </c>
      <c r="I25" s="1863">
        <v>68874</v>
      </c>
    </row>
    <row r="26" spans="1:9" s="88" customFormat="1" ht="15" customHeight="1">
      <c r="A26" s="83"/>
      <c r="B26" s="105" t="s">
        <v>92</v>
      </c>
      <c r="C26" s="1627"/>
      <c r="D26" s="1627"/>
      <c r="E26" s="106"/>
      <c r="F26" s="106"/>
      <c r="G26" s="107"/>
      <c r="H26" s="107"/>
      <c r="I26" s="1627"/>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0">
    <pageSetUpPr fitToPage="1"/>
  </sheetPr>
  <dimension ref="A1:J62"/>
  <sheetViews>
    <sheetView showGridLines="0" showZeros="0" zoomScaleNormal="100" workbookViewId="0">
      <pane ySplit="6" topLeftCell="A46" activePane="bottomLeft" state="frozen"/>
      <selection activeCell="IV11" sqref="IV11"/>
      <selection pane="bottomLeft" activeCell="B3" sqref="B3"/>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4" t="s">
        <v>453</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406" t="s">
        <v>445</v>
      </c>
      <c r="C5" s="2187" t="s">
        <v>860</v>
      </c>
      <c r="D5" s="2187"/>
      <c r="E5" s="2187"/>
      <c r="F5" s="2186"/>
      <c r="G5" s="2182" t="s">
        <v>446</v>
      </c>
      <c r="H5" s="2187"/>
      <c r="I5" s="2187"/>
      <c r="J5" s="2187"/>
    </row>
    <row r="6" spans="1:10" s="82" customFormat="1" ht="50.1" customHeight="1">
      <c r="B6" s="406"/>
      <c r="C6" s="1432" t="s">
        <v>81</v>
      </c>
      <c r="D6" s="79" t="s">
        <v>82</v>
      </c>
      <c r="E6" s="80" t="s">
        <v>83</v>
      </c>
      <c r="F6" s="81" t="s">
        <v>84</v>
      </c>
      <c r="G6" s="78" t="s">
        <v>81</v>
      </c>
      <c r="H6" s="79" t="s">
        <v>82</v>
      </c>
      <c r="I6" s="80" t="s">
        <v>83</v>
      </c>
      <c r="J6" s="81" t="s">
        <v>84</v>
      </c>
    </row>
    <row r="7" spans="1:10" ht="4.5" customHeight="1">
      <c r="A7" s="82"/>
      <c r="B7" s="407"/>
      <c r="C7" s="1427"/>
      <c r="D7" s="82"/>
      <c r="E7" s="82"/>
      <c r="F7" s="82"/>
      <c r="G7" s="416"/>
      <c r="H7" s="82"/>
      <c r="I7" s="82"/>
      <c r="J7" s="82"/>
    </row>
    <row r="8" spans="1:10" ht="12.75" customHeight="1">
      <c r="A8" s="88"/>
      <c r="B8" s="417" t="s">
        <v>395</v>
      </c>
      <c r="C8" s="1428">
        <v>0</v>
      </c>
      <c r="D8" s="164">
        <v>1</v>
      </c>
      <c r="E8" s="166">
        <v>15</v>
      </c>
      <c r="F8" s="167">
        <v>16</v>
      </c>
      <c r="G8" s="165">
        <v>0</v>
      </c>
      <c r="H8" s="164">
        <v>0</v>
      </c>
      <c r="I8" s="166">
        <v>0</v>
      </c>
      <c r="J8" s="167">
        <v>0</v>
      </c>
    </row>
    <row r="9" spans="1:10" ht="12.75" customHeight="1">
      <c r="A9" s="88"/>
      <c r="B9" s="418" t="s">
        <v>396</v>
      </c>
      <c r="C9" s="1429">
        <v>0</v>
      </c>
      <c r="D9" s="171">
        <v>0</v>
      </c>
      <c r="E9" s="173">
        <v>13</v>
      </c>
      <c r="F9" s="174">
        <v>13</v>
      </c>
      <c r="G9" s="172">
        <v>0</v>
      </c>
      <c r="H9" s="171">
        <v>0</v>
      </c>
      <c r="I9" s="173">
        <v>0</v>
      </c>
      <c r="J9" s="174">
        <v>0</v>
      </c>
    </row>
    <row r="10" spans="1:10" ht="12.75" customHeight="1">
      <c r="A10" s="88"/>
      <c r="B10" s="417" t="s">
        <v>397</v>
      </c>
      <c r="C10" s="1428">
        <v>0</v>
      </c>
      <c r="D10" s="164">
        <v>0</v>
      </c>
      <c r="E10" s="166">
        <v>39</v>
      </c>
      <c r="F10" s="167">
        <v>39</v>
      </c>
      <c r="G10" s="165">
        <v>0</v>
      </c>
      <c r="H10" s="164">
        <v>0</v>
      </c>
      <c r="I10" s="166">
        <v>0</v>
      </c>
      <c r="J10" s="167">
        <v>0</v>
      </c>
    </row>
    <row r="11" spans="1:10" ht="12.75" customHeight="1">
      <c r="A11" s="88"/>
      <c r="B11" s="418" t="s">
        <v>59</v>
      </c>
      <c r="C11" s="1429">
        <v>0</v>
      </c>
      <c r="D11" s="171">
        <v>0</v>
      </c>
      <c r="E11" s="173">
        <v>38</v>
      </c>
      <c r="F11" s="174">
        <v>38</v>
      </c>
      <c r="G11" s="172">
        <v>0</v>
      </c>
      <c r="H11" s="171">
        <v>0</v>
      </c>
      <c r="I11" s="173">
        <v>0</v>
      </c>
      <c r="J11" s="174">
        <v>0</v>
      </c>
    </row>
    <row r="12" spans="1:10" ht="12.75" customHeight="1">
      <c r="A12" s="88"/>
      <c r="B12" s="417" t="s">
        <v>398</v>
      </c>
      <c r="C12" s="1428">
        <v>0</v>
      </c>
      <c r="D12" s="164">
        <v>1</v>
      </c>
      <c r="E12" s="166">
        <v>21</v>
      </c>
      <c r="F12" s="167">
        <v>22</v>
      </c>
      <c r="G12" s="165">
        <v>0</v>
      </c>
      <c r="H12" s="164">
        <v>0</v>
      </c>
      <c r="I12" s="166">
        <v>0</v>
      </c>
      <c r="J12" s="167">
        <v>0</v>
      </c>
    </row>
    <row r="13" spans="1:10" ht="12.75" customHeight="1">
      <c r="A13" s="88"/>
      <c r="B13" s="418" t="s">
        <v>399</v>
      </c>
      <c r="C13" s="1429">
        <v>0</v>
      </c>
      <c r="D13" s="171">
        <v>1</v>
      </c>
      <c r="E13" s="173">
        <v>21</v>
      </c>
      <c r="F13" s="174">
        <v>22</v>
      </c>
      <c r="G13" s="172">
        <v>0</v>
      </c>
      <c r="H13" s="171">
        <v>0</v>
      </c>
      <c r="I13" s="173">
        <v>5</v>
      </c>
      <c r="J13" s="174">
        <v>5</v>
      </c>
    </row>
    <row r="14" spans="1:10" ht="12.75" customHeight="1">
      <c r="A14" s="88"/>
      <c r="B14" s="417" t="s">
        <v>400</v>
      </c>
      <c r="C14" s="1428">
        <v>0</v>
      </c>
      <c r="D14" s="164">
        <v>1</v>
      </c>
      <c r="E14" s="166">
        <v>26</v>
      </c>
      <c r="F14" s="167">
        <v>27</v>
      </c>
      <c r="G14" s="165">
        <v>0</v>
      </c>
      <c r="H14" s="164">
        <v>1</v>
      </c>
      <c r="I14" s="166">
        <v>6</v>
      </c>
      <c r="J14" s="167">
        <v>7</v>
      </c>
    </row>
    <row r="15" spans="1:10" ht="12.75" customHeight="1">
      <c r="A15" s="88"/>
      <c r="B15" s="418" t="s">
        <v>401</v>
      </c>
      <c r="C15" s="1429">
        <v>0</v>
      </c>
      <c r="D15" s="171">
        <v>2</v>
      </c>
      <c r="E15" s="173">
        <v>36</v>
      </c>
      <c r="F15" s="174">
        <v>38</v>
      </c>
      <c r="G15" s="172">
        <v>0</v>
      </c>
      <c r="H15" s="171">
        <v>2</v>
      </c>
      <c r="I15" s="173">
        <v>14</v>
      </c>
      <c r="J15" s="174">
        <v>16</v>
      </c>
    </row>
    <row r="16" spans="1:10" ht="12.75" customHeight="1">
      <c r="A16" s="88"/>
      <c r="B16" s="417" t="s">
        <v>402</v>
      </c>
      <c r="C16" s="1428">
        <v>0</v>
      </c>
      <c r="D16" s="164">
        <v>1</v>
      </c>
      <c r="E16" s="166">
        <v>29</v>
      </c>
      <c r="F16" s="167">
        <v>30</v>
      </c>
      <c r="G16" s="165">
        <v>0</v>
      </c>
      <c r="H16" s="164">
        <v>0</v>
      </c>
      <c r="I16" s="166">
        <v>11</v>
      </c>
      <c r="J16" s="167">
        <v>11</v>
      </c>
    </row>
    <row r="17" spans="1:10" ht="12.75" customHeight="1">
      <c r="A17" s="88"/>
      <c r="B17" s="418" t="s">
        <v>403</v>
      </c>
      <c r="C17" s="1429">
        <v>0</v>
      </c>
      <c r="D17" s="171">
        <v>1</v>
      </c>
      <c r="E17" s="173">
        <v>43</v>
      </c>
      <c r="F17" s="174">
        <v>44</v>
      </c>
      <c r="G17" s="172">
        <v>0</v>
      </c>
      <c r="H17" s="171">
        <v>0</v>
      </c>
      <c r="I17" s="173">
        <v>13</v>
      </c>
      <c r="J17" s="174">
        <v>13</v>
      </c>
    </row>
    <row r="18" spans="1:10" ht="12.75" customHeight="1">
      <c r="A18" s="88"/>
      <c r="B18" s="417" t="s">
        <v>404</v>
      </c>
      <c r="C18" s="1428">
        <v>1</v>
      </c>
      <c r="D18" s="164">
        <v>2</v>
      </c>
      <c r="E18" s="166">
        <v>33</v>
      </c>
      <c r="F18" s="167">
        <v>35</v>
      </c>
      <c r="G18" s="165">
        <v>1</v>
      </c>
      <c r="H18" s="164">
        <v>2</v>
      </c>
      <c r="I18" s="166">
        <v>7</v>
      </c>
      <c r="J18" s="167">
        <v>9</v>
      </c>
    </row>
    <row r="19" spans="1:10" ht="12.75" customHeight="1">
      <c r="A19" s="88"/>
      <c r="B19" s="418" t="s">
        <v>405</v>
      </c>
      <c r="C19" s="1429">
        <v>2</v>
      </c>
      <c r="D19" s="171">
        <v>3</v>
      </c>
      <c r="E19" s="173">
        <v>35</v>
      </c>
      <c r="F19" s="174">
        <v>38</v>
      </c>
      <c r="G19" s="172">
        <v>1</v>
      </c>
      <c r="H19" s="171">
        <v>2</v>
      </c>
      <c r="I19" s="173">
        <v>14</v>
      </c>
      <c r="J19" s="174">
        <v>16</v>
      </c>
    </row>
    <row r="20" spans="1:10" ht="12.75" customHeight="1">
      <c r="A20" s="88"/>
      <c r="B20" s="417" t="s">
        <v>406</v>
      </c>
      <c r="C20" s="1428">
        <v>0</v>
      </c>
      <c r="D20" s="164">
        <v>6</v>
      </c>
      <c r="E20" s="166">
        <v>33</v>
      </c>
      <c r="F20" s="167">
        <v>39</v>
      </c>
      <c r="G20" s="165">
        <v>0</v>
      </c>
      <c r="H20" s="164">
        <v>4</v>
      </c>
      <c r="I20" s="166">
        <v>13</v>
      </c>
      <c r="J20" s="167">
        <v>17</v>
      </c>
    </row>
    <row r="21" spans="1:10" ht="12.75" customHeight="1">
      <c r="A21" s="88"/>
      <c r="B21" s="418" t="s">
        <v>407</v>
      </c>
      <c r="C21" s="1429">
        <v>1</v>
      </c>
      <c r="D21" s="171">
        <v>4</v>
      </c>
      <c r="E21" s="173">
        <v>23</v>
      </c>
      <c r="F21" s="174">
        <v>27</v>
      </c>
      <c r="G21" s="172">
        <v>0</v>
      </c>
      <c r="H21" s="171">
        <v>2</v>
      </c>
      <c r="I21" s="173">
        <v>4</v>
      </c>
      <c r="J21" s="174">
        <v>6</v>
      </c>
    </row>
    <row r="22" spans="1:10" ht="12.75" customHeight="1">
      <c r="A22" s="88"/>
      <c r="B22" s="417" t="s">
        <v>408</v>
      </c>
      <c r="C22" s="1428">
        <v>0</v>
      </c>
      <c r="D22" s="164">
        <v>0</v>
      </c>
      <c r="E22" s="166">
        <v>9</v>
      </c>
      <c r="F22" s="167">
        <v>9</v>
      </c>
      <c r="G22" s="165">
        <v>0</v>
      </c>
      <c r="H22" s="164">
        <v>0</v>
      </c>
      <c r="I22" s="166">
        <v>1</v>
      </c>
      <c r="J22" s="167">
        <v>1</v>
      </c>
    </row>
    <row r="23" spans="1:10" ht="12.75" customHeight="1">
      <c r="A23" s="88"/>
      <c r="B23" s="418" t="s">
        <v>409</v>
      </c>
      <c r="C23" s="1429">
        <v>0</v>
      </c>
      <c r="D23" s="171">
        <v>1</v>
      </c>
      <c r="E23" s="173">
        <v>17</v>
      </c>
      <c r="F23" s="174">
        <v>18</v>
      </c>
      <c r="G23" s="172">
        <v>0</v>
      </c>
      <c r="H23" s="171">
        <v>1</v>
      </c>
      <c r="I23" s="173">
        <v>1</v>
      </c>
      <c r="J23" s="174">
        <v>2</v>
      </c>
    </row>
    <row r="24" spans="1:10" ht="12.75" customHeight="1">
      <c r="A24" s="88"/>
      <c r="B24" s="417" t="s">
        <v>410</v>
      </c>
      <c r="C24" s="1428">
        <v>0</v>
      </c>
      <c r="D24" s="164">
        <v>1</v>
      </c>
      <c r="E24" s="166">
        <v>9</v>
      </c>
      <c r="F24" s="167">
        <v>10</v>
      </c>
      <c r="G24" s="165">
        <v>0</v>
      </c>
      <c r="H24" s="164">
        <v>0</v>
      </c>
      <c r="I24" s="166">
        <v>0</v>
      </c>
      <c r="J24" s="167">
        <v>0</v>
      </c>
    </row>
    <row r="25" spans="1:10" ht="12.75" customHeight="1">
      <c r="A25" s="88"/>
      <c r="B25" s="418" t="s">
        <v>411</v>
      </c>
      <c r="C25" s="1429">
        <v>1</v>
      </c>
      <c r="D25" s="171">
        <v>0</v>
      </c>
      <c r="E25" s="173">
        <v>5</v>
      </c>
      <c r="F25" s="174">
        <v>5</v>
      </c>
      <c r="G25" s="172">
        <v>0</v>
      </c>
      <c r="H25" s="171">
        <v>0</v>
      </c>
      <c r="I25" s="173">
        <v>0</v>
      </c>
      <c r="J25" s="174">
        <v>0</v>
      </c>
    </row>
    <row r="26" spans="1:10" ht="12.75" customHeight="1">
      <c r="A26" s="88"/>
      <c r="B26" s="417" t="s">
        <v>412</v>
      </c>
      <c r="C26" s="1428">
        <v>0</v>
      </c>
      <c r="D26" s="164">
        <v>0</v>
      </c>
      <c r="E26" s="166">
        <v>4</v>
      </c>
      <c r="F26" s="167">
        <v>4</v>
      </c>
      <c r="G26" s="165">
        <v>0</v>
      </c>
      <c r="H26" s="164">
        <v>0</v>
      </c>
      <c r="I26" s="166">
        <v>0</v>
      </c>
      <c r="J26" s="167">
        <v>0</v>
      </c>
    </row>
    <row r="27" spans="1:10" ht="12.75" customHeight="1">
      <c r="A27" s="88"/>
      <c r="B27" s="418" t="s">
        <v>413</v>
      </c>
      <c r="C27" s="1429">
        <v>0</v>
      </c>
      <c r="D27" s="171">
        <v>0</v>
      </c>
      <c r="E27" s="173"/>
      <c r="F27" s="174"/>
      <c r="G27" s="172">
        <v>0</v>
      </c>
      <c r="H27" s="171">
        <v>0</v>
      </c>
      <c r="I27" s="173">
        <v>0</v>
      </c>
      <c r="J27" s="174">
        <v>0</v>
      </c>
    </row>
    <row r="28" spans="1:10" ht="12.75" customHeight="1">
      <c r="A28" s="88"/>
      <c r="B28" s="417" t="s">
        <v>414</v>
      </c>
      <c r="C28" s="1428">
        <v>0</v>
      </c>
      <c r="D28" s="164">
        <v>0</v>
      </c>
      <c r="E28" s="166"/>
      <c r="F28" s="167"/>
      <c r="G28" s="165"/>
      <c r="H28" s="164">
        <v>0</v>
      </c>
      <c r="I28" s="166">
        <v>0</v>
      </c>
      <c r="J28" s="167">
        <v>0</v>
      </c>
    </row>
    <row r="29" spans="1:10" ht="12.75" customHeight="1">
      <c r="A29" s="88"/>
      <c r="B29" s="418" t="s">
        <v>394</v>
      </c>
      <c r="C29" s="1429"/>
      <c r="D29" s="171"/>
      <c r="E29" s="173"/>
      <c r="F29" s="174"/>
      <c r="G29" s="172"/>
      <c r="H29" s="171"/>
      <c r="I29" s="173"/>
      <c r="J29" s="174"/>
    </row>
    <row r="30" spans="1:10" ht="12.75" customHeight="1">
      <c r="A30" s="88"/>
      <c r="B30" s="1544" t="s">
        <v>90</v>
      </c>
      <c r="C30" s="1978">
        <f>SUM(C8:C29)</f>
        <v>5</v>
      </c>
      <c r="D30" s="1979">
        <f t="shared" ref="D30:J30" si="0">SUM(D8:D29)</f>
        <v>25</v>
      </c>
      <c r="E30" s="1980">
        <f t="shared" si="0"/>
        <v>449</v>
      </c>
      <c r="F30" s="1981">
        <f t="shared" si="0"/>
        <v>474</v>
      </c>
      <c r="G30" s="1978">
        <f t="shared" si="0"/>
        <v>2</v>
      </c>
      <c r="H30" s="1979">
        <f t="shared" si="0"/>
        <v>14</v>
      </c>
      <c r="I30" s="1980">
        <f t="shared" si="0"/>
        <v>89</v>
      </c>
      <c r="J30" s="1981">
        <f t="shared" si="0"/>
        <v>103</v>
      </c>
    </row>
    <row r="31" spans="1:10" s="894" customFormat="1" ht="24.95" customHeight="1">
      <c r="A31" s="888"/>
      <c r="B31" s="420" t="s">
        <v>415</v>
      </c>
      <c r="C31" s="1430"/>
      <c r="D31" s="892"/>
      <c r="E31" s="892"/>
      <c r="F31" s="892"/>
      <c r="G31" s="893"/>
      <c r="H31" s="892"/>
      <c r="I31" s="892"/>
      <c r="J31" s="892"/>
    </row>
    <row r="32" spans="1:10" ht="12.75" customHeight="1">
      <c r="A32" s="88"/>
      <c r="B32" s="417" t="s">
        <v>447</v>
      </c>
      <c r="C32" s="1428">
        <v>0</v>
      </c>
      <c r="D32" s="164">
        <v>1</v>
      </c>
      <c r="E32" s="166">
        <v>6</v>
      </c>
      <c r="F32" s="167">
        <v>7</v>
      </c>
      <c r="G32" s="165">
        <v>0</v>
      </c>
      <c r="H32" s="164">
        <v>0</v>
      </c>
      <c r="I32" s="166">
        <v>0</v>
      </c>
      <c r="J32" s="167">
        <v>0</v>
      </c>
    </row>
    <row r="33" spans="1:10" ht="12.75" customHeight="1">
      <c r="A33" s="88"/>
      <c r="B33" s="418" t="s">
        <v>448</v>
      </c>
      <c r="C33" s="1429">
        <v>0</v>
      </c>
      <c r="D33" s="171">
        <v>0</v>
      </c>
      <c r="E33" s="173">
        <v>1</v>
      </c>
      <c r="F33" s="174">
        <v>1</v>
      </c>
      <c r="G33" s="172">
        <v>0</v>
      </c>
      <c r="H33" s="171">
        <v>0</v>
      </c>
      <c r="I33" s="173">
        <v>0</v>
      </c>
      <c r="J33" s="174">
        <v>0</v>
      </c>
    </row>
    <row r="34" spans="1:10" ht="12.75" customHeight="1">
      <c r="A34" s="88"/>
      <c r="B34" s="417" t="s">
        <v>417</v>
      </c>
      <c r="C34" s="1428">
        <v>0</v>
      </c>
      <c r="D34" s="164">
        <v>0</v>
      </c>
      <c r="E34" s="166">
        <v>4</v>
      </c>
      <c r="F34" s="167">
        <v>4</v>
      </c>
      <c r="G34" s="165">
        <v>0</v>
      </c>
      <c r="H34" s="164">
        <v>0</v>
      </c>
      <c r="I34" s="166">
        <v>0</v>
      </c>
      <c r="J34" s="167">
        <v>0</v>
      </c>
    </row>
    <row r="35" spans="1:10" ht="12.75" customHeight="1">
      <c r="A35" s="88"/>
      <c r="B35" s="418" t="s">
        <v>418</v>
      </c>
      <c r="C35" s="1429">
        <v>0</v>
      </c>
      <c r="D35" s="171">
        <v>0</v>
      </c>
      <c r="E35" s="173">
        <v>0</v>
      </c>
      <c r="F35" s="174">
        <v>0</v>
      </c>
      <c r="G35" s="172">
        <v>0</v>
      </c>
      <c r="H35" s="171">
        <v>0</v>
      </c>
      <c r="I35" s="173">
        <v>0</v>
      </c>
      <c r="J35" s="174">
        <v>0</v>
      </c>
    </row>
    <row r="36" spans="1:10" ht="12.75" customHeight="1">
      <c r="A36" s="88"/>
      <c r="B36" s="417" t="s">
        <v>419</v>
      </c>
      <c r="C36" s="1428">
        <v>0</v>
      </c>
      <c r="D36" s="164">
        <v>0</v>
      </c>
      <c r="E36" s="166">
        <v>4</v>
      </c>
      <c r="F36" s="167">
        <v>4</v>
      </c>
      <c r="G36" s="165">
        <v>0</v>
      </c>
      <c r="H36" s="164">
        <v>0</v>
      </c>
      <c r="I36" s="166">
        <v>0</v>
      </c>
      <c r="J36" s="167">
        <v>0</v>
      </c>
    </row>
    <row r="37" spans="1:10" ht="12.75" customHeight="1">
      <c r="A37" s="88"/>
      <c r="B37" s="418" t="s">
        <v>420</v>
      </c>
      <c r="C37" s="1429">
        <v>0</v>
      </c>
      <c r="D37" s="171">
        <v>0</v>
      </c>
      <c r="E37" s="173">
        <v>3</v>
      </c>
      <c r="F37" s="174">
        <v>3</v>
      </c>
      <c r="G37" s="172">
        <v>0</v>
      </c>
      <c r="H37" s="171">
        <v>0</v>
      </c>
      <c r="I37" s="173">
        <v>0</v>
      </c>
      <c r="J37" s="174">
        <v>0</v>
      </c>
    </row>
    <row r="38" spans="1:10" ht="12.75" customHeight="1">
      <c r="A38" s="88"/>
      <c r="B38" s="417" t="s">
        <v>421</v>
      </c>
      <c r="C38" s="1428">
        <v>0</v>
      </c>
      <c r="D38" s="164">
        <v>0</v>
      </c>
      <c r="E38" s="166">
        <v>2</v>
      </c>
      <c r="F38" s="167">
        <v>2</v>
      </c>
      <c r="G38" s="165">
        <v>0</v>
      </c>
      <c r="H38" s="164">
        <v>0</v>
      </c>
      <c r="I38" s="166">
        <v>0</v>
      </c>
      <c r="J38" s="167">
        <v>0</v>
      </c>
    </row>
    <row r="39" spans="1:10" ht="12.75" customHeight="1">
      <c r="A39" s="88"/>
      <c r="B39" s="418" t="s">
        <v>422</v>
      </c>
      <c r="C39" s="1429">
        <v>0</v>
      </c>
      <c r="D39" s="171">
        <v>0</v>
      </c>
      <c r="E39" s="173">
        <v>1</v>
      </c>
      <c r="F39" s="174">
        <v>1</v>
      </c>
      <c r="G39" s="172">
        <v>0</v>
      </c>
      <c r="H39" s="171">
        <v>0</v>
      </c>
      <c r="I39" s="173">
        <v>0</v>
      </c>
      <c r="J39" s="174">
        <v>0</v>
      </c>
    </row>
    <row r="40" spans="1:10" ht="12.75" customHeight="1">
      <c r="A40" s="88"/>
      <c r="B40" s="417" t="s">
        <v>423</v>
      </c>
      <c r="C40" s="1428">
        <v>0</v>
      </c>
      <c r="D40" s="164">
        <v>0</v>
      </c>
      <c r="E40" s="166">
        <v>2</v>
      </c>
      <c r="F40" s="167">
        <v>2</v>
      </c>
      <c r="G40" s="165">
        <v>0</v>
      </c>
      <c r="H40" s="164">
        <v>0</v>
      </c>
      <c r="I40" s="166">
        <v>0</v>
      </c>
      <c r="J40" s="167">
        <v>0</v>
      </c>
    </row>
    <row r="41" spans="1:10" ht="12.75" customHeight="1">
      <c r="A41" s="88"/>
      <c r="B41" s="418" t="s">
        <v>424</v>
      </c>
      <c r="C41" s="1429">
        <v>0</v>
      </c>
      <c r="D41" s="171">
        <v>0</v>
      </c>
      <c r="E41" s="173">
        <v>5</v>
      </c>
      <c r="F41" s="174">
        <v>5</v>
      </c>
      <c r="G41" s="172">
        <v>0</v>
      </c>
      <c r="H41" s="171">
        <v>0</v>
      </c>
      <c r="I41" s="173">
        <v>0</v>
      </c>
      <c r="J41" s="174">
        <v>0</v>
      </c>
    </row>
    <row r="42" spans="1:10" ht="12.75" customHeight="1">
      <c r="A42" s="88"/>
      <c r="B42" s="417" t="s">
        <v>425</v>
      </c>
      <c r="C42" s="1428">
        <v>0</v>
      </c>
      <c r="D42" s="164">
        <v>0</v>
      </c>
      <c r="E42" s="166">
        <v>4</v>
      </c>
      <c r="F42" s="167">
        <v>4</v>
      </c>
      <c r="G42" s="165">
        <v>0</v>
      </c>
      <c r="H42" s="164">
        <v>0</v>
      </c>
      <c r="I42" s="166">
        <v>0</v>
      </c>
      <c r="J42" s="167">
        <v>0</v>
      </c>
    </row>
    <row r="43" spans="1:10" ht="12.75" customHeight="1">
      <c r="A43" s="88"/>
      <c r="B43" s="418" t="s">
        <v>426</v>
      </c>
      <c r="C43" s="1429">
        <v>0</v>
      </c>
      <c r="D43" s="171">
        <v>0</v>
      </c>
      <c r="E43" s="173">
        <v>3</v>
      </c>
      <c r="F43" s="174">
        <v>3</v>
      </c>
      <c r="G43" s="172">
        <v>0</v>
      </c>
      <c r="H43" s="171">
        <v>0</v>
      </c>
      <c r="I43" s="173">
        <v>0</v>
      </c>
      <c r="J43" s="174">
        <v>0</v>
      </c>
    </row>
    <row r="44" spans="1:10" ht="12.75" customHeight="1">
      <c r="A44" s="88"/>
      <c r="B44" s="417" t="s">
        <v>427</v>
      </c>
      <c r="C44" s="1428">
        <v>0</v>
      </c>
      <c r="D44" s="164">
        <v>0</v>
      </c>
      <c r="E44" s="166">
        <v>9</v>
      </c>
      <c r="F44" s="167">
        <v>9</v>
      </c>
      <c r="G44" s="165">
        <v>0</v>
      </c>
      <c r="H44" s="164">
        <v>0</v>
      </c>
      <c r="I44" s="166">
        <v>0</v>
      </c>
      <c r="J44" s="167">
        <v>0</v>
      </c>
    </row>
    <row r="45" spans="1:10" ht="12.75" customHeight="1">
      <c r="A45" s="88"/>
      <c r="B45" s="418" t="s">
        <v>428</v>
      </c>
      <c r="C45" s="1429">
        <v>0</v>
      </c>
      <c r="D45" s="171">
        <v>0</v>
      </c>
      <c r="E45" s="173">
        <v>15</v>
      </c>
      <c r="F45" s="174">
        <v>15</v>
      </c>
      <c r="G45" s="172">
        <v>0</v>
      </c>
      <c r="H45" s="171">
        <v>0</v>
      </c>
      <c r="I45" s="173">
        <v>0</v>
      </c>
      <c r="J45" s="174">
        <v>0</v>
      </c>
    </row>
    <row r="46" spans="1:10" ht="12.75" customHeight="1">
      <c r="A46" s="88"/>
      <c r="B46" s="417" t="s">
        <v>429</v>
      </c>
      <c r="C46" s="1428">
        <v>0</v>
      </c>
      <c r="D46" s="164">
        <v>0</v>
      </c>
      <c r="E46" s="166">
        <v>8</v>
      </c>
      <c r="F46" s="167">
        <v>8</v>
      </c>
      <c r="G46" s="165">
        <v>0</v>
      </c>
      <c r="H46" s="164">
        <v>0</v>
      </c>
      <c r="I46" s="166">
        <v>0</v>
      </c>
      <c r="J46" s="167">
        <v>0</v>
      </c>
    </row>
    <row r="47" spans="1:10" ht="12.75" customHeight="1">
      <c r="A47" s="88"/>
      <c r="B47" s="418" t="s">
        <v>430</v>
      </c>
      <c r="C47" s="1429">
        <v>0</v>
      </c>
      <c r="D47" s="171">
        <v>0</v>
      </c>
      <c r="E47" s="173">
        <v>15</v>
      </c>
      <c r="F47" s="174">
        <v>15</v>
      </c>
      <c r="G47" s="172">
        <v>0</v>
      </c>
      <c r="H47" s="171">
        <v>0</v>
      </c>
      <c r="I47" s="173">
        <v>0</v>
      </c>
      <c r="J47" s="174">
        <v>0</v>
      </c>
    </row>
    <row r="48" spans="1:10" ht="12.75" customHeight="1">
      <c r="A48" s="88"/>
      <c r="B48" s="417" t="s">
        <v>431</v>
      </c>
      <c r="C48" s="1428">
        <v>0</v>
      </c>
      <c r="D48" s="164">
        <v>0</v>
      </c>
      <c r="E48" s="166">
        <v>12</v>
      </c>
      <c r="F48" s="167">
        <v>12</v>
      </c>
      <c r="G48" s="165">
        <v>0</v>
      </c>
      <c r="H48" s="164">
        <v>0</v>
      </c>
      <c r="I48" s="166">
        <v>0</v>
      </c>
      <c r="J48" s="167">
        <v>0</v>
      </c>
    </row>
    <row r="49" spans="1:10" ht="12.75" customHeight="1">
      <c r="A49" s="88"/>
      <c r="B49" s="418" t="s">
        <v>432</v>
      </c>
      <c r="C49" s="1429">
        <v>0</v>
      </c>
      <c r="D49" s="171">
        <v>0</v>
      </c>
      <c r="E49" s="173">
        <v>11</v>
      </c>
      <c r="F49" s="174">
        <v>11</v>
      </c>
      <c r="G49" s="172">
        <v>0</v>
      </c>
      <c r="H49" s="171">
        <v>0</v>
      </c>
      <c r="I49" s="173">
        <v>0</v>
      </c>
      <c r="J49" s="174">
        <v>0</v>
      </c>
    </row>
    <row r="50" spans="1:10" ht="12.75" customHeight="1">
      <c r="A50" s="88"/>
      <c r="B50" s="417" t="s">
        <v>433</v>
      </c>
      <c r="C50" s="1428">
        <v>0</v>
      </c>
      <c r="D50" s="164">
        <v>0</v>
      </c>
      <c r="E50" s="166">
        <v>10</v>
      </c>
      <c r="F50" s="167">
        <v>10</v>
      </c>
      <c r="G50" s="165">
        <v>0</v>
      </c>
      <c r="H50" s="164">
        <v>0</v>
      </c>
      <c r="I50" s="166">
        <v>0</v>
      </c>
      <c r="J50" s="167">
        <v>0</v>
      </c>
    </row>
    <row r="51" spans="1:10" ht="12.75" customHeight="1">
      <c r="A51" s="88"/>
      <c r="B51" s="418" t="s">
        <v>434</v>
      </c>
      <c r="C51" s="1429">
        <v>0</v>
      </c>
      <c r="D51" s="171">
        <v>1</v>
      </c>
      <c r="E51" s="173">
        <v>11</v>
      </c>
      <c r="F51" s="174">
        <v>12</v>
      </c>
      <c r="G51" s="172">
        <v>0</v>
      </c>
      <c r="H51" s="171">
        <v>0</v>
      </c>
      <c r="I51" s="173">
        <v>0</v>
      </c>
      <c r="J51" s="174">
        <v>0</v>
      </c>
    </row>
    <row r="52" spans="1:10" ht="12.75" customHeight="1">
      <c r="A52" s="88"/>
      <c r="B52" s="417" t="s">
        <v>435</v>
      </c>
      <c r="C52" s="1428">
        <v>0</v>
      </c>
      <c r="D52" s="164">
        <v>1</v>
      </c>
      <c r="E52" s="166">
        <v>8</v>
      </c>
      <c r="F52" s="167">
        <v>9</v>
      </c>
      <c r="G52" s="165">
        <v>0</v>
      </c>
      <c r="H52" s="164">
        <v>0</v>
      </c>
      <c r="I52" s="166">
        <v>0</v>
      </c>
      <c r="J52" s="167">
        <v>0</v>
      </c>
    </row>
    <row r="53" spans="1:10" ht="12.75" customHeight="1">
      <c r="A53" s="88"/>
      <c r="B53" s="418" t="s">
        <v>436</v>
      </c>
      <c r="C53" s="1429">
        <v>0</v>
      </c>
      <c r="D53" s="171">
        <v>0</v>
      </c>
      <c r="E53" s="173">
        <v>3</v>
      </c>
      <c r="F53" s="174">
        <v>3</v>
      </c>
      <c r="G53" s="172">
        <v>0</v>
      </c>
      <c r="H53" s="171">
        <v>0</v>
      </c>
      <c r="I53" s="173">
        <v>0</v>
      </c>
      <c r="J53" s="174">
        <v>0</v>
      </c>
    </row>
    <row r="54" spans="1:10" ht="12.75" customHeight="1">
      <c r="A54" s="88"/>
      <c r="B54" s="417" t="s">
        <v>437</v>
      </c>
      <c r="C54" s="1428">
        <v>0</v>
      </c>
      <c r="D54" s="164">
        <v>0</v>
      </c>
      <c r="E54" s="166">
        <v>1</v>
      </c>
      <c r="F54" s="167">
        <v>1</v>
      </c>
      <c r="G54" s="165">
        <v>0</v>
      </c>
      <c r="H54" s="164">
        <v>0</v>
      </c>
      <c r="I54" s="166">
        <v>0</v>
      </c>
      <c r="J54" s="167">
        <v>0</v>
      </c>
    </row>
    <row r="55" spans="1:10" ht="12.75" customHeight="1">
      <c r="A55" s="88"/>
      <c r="B55" s="418" t="s">
        <v>438</v>
      </c>
      <c r="C55" s="1429">
        <v>0</v>
      </c>
      <c r="D55" s="171">
        <v>0</v>
      </c>
      <c r="E55" s="173">
        <v>6</v>
      </c>
      <c r="F55" s="174">
        <v>6</v>
      </c>
      <c r="G55" s="172">
        <v>0</v>
      </c>
      <c r="H55" s="171">
        <v>0</v>
      </c>
      <c r="I55" s="173">
        <v>3</v>
      </c>
      <c r="J55" s="174">
        <v>3</v>
      </c>
    </row>
    <row r="56" spans="1:10" ht="12.75" customHeight="1">
      <c r="A56" s="88"/>
      <c r="B56" s="417" t="s">
        <v>439</v>
      </c>
      <c r="C56" s="1428">
        <v>0</v>
      </c>
      <c r="D56" s="164">
        <v>0</v>
      </c>
      <c r="E56" s="166">
        <v>3</v>
      </c>
      <c r="F56" s="167">
        <v>3</v>
      </c>
      <c r="G56" s="165">
        <v>0</v>
      </c>
      <c r="H56" s="164">
        <v>0</v>
      </c>
      <c r="I56" s="166">
        <v>2</v>
      </c>
      <c r="J56" s="167">
        <v>2</v>
      </c>
    </row>
    <row r="57" spans="1:10" ht="12.75" customHeight="1">
      <c r="A57" s="88"/>
      <c r="B57" s="418" t="s">
        <v>440</v>
      </c>
      <c r="C57" s="1429">
        <v>0</v>
      </c>
      <c r="D57" s="171">
        <v>0</v>
      </c>
      <c r="E57" s="173">
        <v>2</v>
      </c>
      <c r="F57" s="174">
        <v>2</v>
      </c>
      <c r="G57" s="172">
        <v>0</v>
      </c>
      <c r="H57" s="171">
        <v>0</v>
      </c>
      <c r="I57" s="173">
        <v>0</v>
      </c>
      <c r="J57" s="174">
        <v>0</v>
      </c>
    </row>
    <row r="58" spans="1:10" ht="12.75" customHeight="1">
      <c r="A58" s="88"/>
      <c r="B58" s="417" t="s">
        <v>441</v>
      </c>
      <c r="C58" s="1428">
        <v>0</v>
      </c>
      <c r="D58" s="164">
        <v>0</v>
      </c>
      <c r="E58" s="166">
        <v>6</v>
      </c>
      <c r="F58" s="167">
        <v>6</v>
      </c>
      <c r="G58" s="165">
        <v>0</v>
      </c>
      <c r="H58" s="164">
        <v>0</v>
      </c>
      <c r="I58" s="166">
        <v>3</v>
      </c>
      <c r="J58" s="167">
        <v>3</v>
      </c>
    </row>
    <row r="59" spans="1:10" ht="12.75" customHeight="1">
      <c r="A59" s="88"/>
      <c r="B59" s="418" t="s">
        <v>442</v>
      </c>
      <c r="C59" s="1429">
        <v>0</v>
      </c>
      <c r="D59" s="171">
        <v>1</v>
      </c>
      <c r="E59" s="173">
        <v>4</v>
      </c>
      <c r="F59" s="174">
        <v>5</v>
      </c>
      <c r="G59" s="172">
        <v>0</v>
      </c>
      <c r="H59" s="171">
        <v>1</v>
      </c>
      <c r="I59" s="173">
        <v>1</v>
      </c>
      <c r="J59" s="174">
        <v>2</v>
      </c>
    </row>
    <row r="60" spans="1:10" ht="12.75" customHeight="1">
      <c r="A60" s="88"/>
      <c r="B60" s="417" t="s">
        <v>443</v>
      </c>
      <c r="C60" s="1428">
        <v>0</v>
      </c>
      <c r="D60" s="164">
        <v>0</v>
      </c>
      <c r="E60" s="166">
        <v>10</v>
      </c>
      <c r="F60" s="167">
        <v>10</v>
      </c>
      <c r="G60" s="165">
        <v>0</v>
      </c>
      <c r="H60" s="164">
        <v>0</v>
      </c>
      <c r="I60" s="166">
        <v>2</v>
      </c>
      <c r="J60" s="167">
        <v>2</v>
      </c>
    </row>
    <row r="61" spans="1:10" ht="12.75" customHeight="1">
      <c r="A61" s="88"/>
      <c r="B61" s="418" t="s">
        <v>444</v>
      </c>
      <c r="C61" s="1429">
        <v>0</v>
      </c>
      <c r="D61" s="171">
        <v>0</v>
      </c>
      <c r="E61" s="173">
        <v>4</v>
      </c>
      <c r="F61" s="174">
        <v>4</v>
      </c>
      <c r="G61" s="172">
        <v>0</v>
      </c>
      <c r="H61" s="171">
        <v>0</v>
      </c>
      <c r="I61" s="173">
        <v>0</v>
      </c>
      <c r="J61" s="174">
        <v>0</v>
      </c>
    </row>
    <row r="62" spans="1:10" s="83" customFormat="1" ht="15" customHeight="1">
      <c r="B62" s="105" t="s">
        <v>92</v>
      </c>
      <c r="C62" s="1431"/>
      <c r="D62" s="896"/>
      <c r="E62" s="897"/>
      <c r="F62" s="896"/>
      <c r="G62" s="898"/>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1">
    <pageSetUpPr fitToPage="1"/>
  </sheetPr>
  <dimension ref="A1:J62"/>
  <sheetViews>
    <sheetView showGridLines="0" showZeros="0" zoomScaleNormal="100" workbookViewId="0">
      <pane ySplit="6" topLeftCell="A28" activePane="bottomLeft" state="frozen"/>
      <selection activeCell="IV11" sqref="IV11"/>
      <selection pane="bottomLeft" activeCell="B3" sqref="B3"/>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4" t="s">
        <v>847</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406" t="s">
        <v>445</v>
      </c>
      <c r="C5" s="2183" t="s">
        <v>847</v>
      </c>
      <c r="D5" s="2183"/>
      <c r="E5" s="2183"/>
      <c r="F5" s="2183"/>
      <c r="G5" s="2182" t="s">
        <v>446</v>
      </c>
      <c r="H5" s="2182"/>
      <c r="I5" s="2182"/>
      <c r="J5" s="2182"/>
    </row>
    <row r="6" spans="1:10" s="82" customFormat="1" ht="50.1" customHeight="1">
      <c r="B6" s="406"/>
      <c r="C6" s="393" t="s">
        <v>81</v>
      </c>
      <c r="D6" s="79" t="s">
        <v>82</v>
      </c>
      <c r="E6" s="80" t="s">
        <v>83</v>
      </c>
      <c r="F6" s="81" t="s">
        <v>84</v>
      </c>
      <c r="G6" s="78" t="s">
        <v>81</v>
      </c>
      <c r="H6" s="79" t="s">
        <v>82</v>
      </c>
      <c r="I6" s="80" t="s">
        <v>83</v>
      </c>
      <c r="J6" s="81" t="s">
        <v>84</v>
      </c>
    </row>
    <row r="7" spans="1:10" ht="5.0999999999999996" customHeight="1">
      <c r="A7" s="82"/>
      <c r="B7" s="407"/>
      <c r="C7" s="407"/>
      <c r="D7" s="82"/>
      <c r="E7" s="82"/>
      <c r="F7" s="82"/>
      <c r="G7" s="407"/>
      <c r="H7" s="82"/>
      <c r="I7" s="82"/>
      <c r="J7" s="82"/>
    </row>
    <row r="8" spans="1:10" ht="12.75" customHeight="1">
      <c r="A8" s="88"/>
      <c r="B8" s="417" t="s">
        <v>395</v>
      </c>
      <c r="C8" s="1428">
        <v>0</v>
      </c>
      <c r="D8" s="164">
        <v>1</v>
      </c>
      <c r="E8" s="166">
        <v>2</v>
      </c>
      <c r="F8" s="167">
        <v>3</v>
      </c>
      <c r="G8" s="165">
        <v>0</v>
      </c>
      <c r="H8" s="164">
        <v>0</v>
      </c>
      <c r="I8" s="166">
        <v>0</v>
      </c>
      <c r="J8" s="167">
        <v>0</v>
      </c>
    </row>
    <row r="9" spans="1:10" ht="12.75" customHeight="1">
      <c r="A9" s="88"/>
      <c r="B9" s="418" t="s">
        <v>396</v>
      </c>
      <c r="C9" s="1429">
        <v>0</v>
      </c>
      <c r="D9" s="171">
        <v>5</v>
      </c>
      <c r="E9" s="173">
        <v>8</v>
      </c>
      <c r="F9" s="174">
        <v>13</v>
      </c>
      <c r="G9" s="172">
        <v>0</v>
      </c>
      <c r="H9" s="171">
        <v>3</v>
      </c>
      <c r="I9" s="173">
        <v>2</v>
      </c>
      <c r="J9" s="174">
        <v>5</v>
      </c>
    </row>
    <row r="10" spans="1:10" ht="12.75" customHeight="1">
      <c r="A10" s="88"/>
      <c r="B10" s="417" t="s">
        <v>397</v>
      </c>
      <c r="C10" s="1428">
        <v>2</v>
      </c>
      <c r="D10" s="164">
        <v>7</v>
      </c>
      <c r="E10" s="166">
        <v>24</v>
      </c>
      <c r="F10" s="167">
        <v>31</v>
      </c>
      <c r="G10" s="165">
        <v>1</v>
      </c>
      <c r="H10" s="164">
        <v>2</v>
      </c>
      <c r="I10" s="166">
        <v>12</v>
      </c>
      <c r="J10" s="167">
        <v>14</v>
      </c>
    </row>
    <row r="11" spans="1:10" ht="12.75" customHeight="1">
      <c r="A11" s="88"/>
      <c r="B11" s="418" t="s">
        <v>59</v>
      </c>
      <c r="C11" s="1429">
        <v>4</v>
      </c>
      <c r="D11" s="171">
        <v>34</v>
      </c>
      <c r="E11" s="173">
        <v>76</v>
      </c>
      <c r="F11" s="174">
        <v>110</v>
      </c>
      <c r="G11" s="172">
        <v>3</v>
      </c>
      <c r="H11" s="171">
        <v>20</v>
      </c>
      <c r="I11" s="173">
        <v>44</v>
      </c>
      <c r="J11" s="174">
        <v>64</v>
      </c>
    </row>
    <row r="12" spans="1:10" ht="12.75" customHeight="1">
      <c r="A12" s="88"/>
      <c r="B12" s="417" t="s">
        <v>398</v>
      </c>
      <c r="C12" s="1428">
        <v>3</v>
      </c>
      <c r="D12" s="164">
        <v>13</v>
      </c>
      <c r="E12" s="166">
        <v>31</v>
      </c>
      <c r="F12" s="167">
        <v>44</v>
      </c>
      <c r="G12" s="165">
        <v>2</v>
      </c>
      <c r="H12" s="164">
        <v>10</v>
      </c>
      <c r="I12" s="166">
        <v>17</v>
      </c>
      <c r="J12" s="167">
        <v>27</v>
      </c>
    </row>
    <row r="13" spans="1:10" ht="12.75" customHeight="1">
      <c r="A13" s="88"/>
      <c r="B13" s="418" t="s">
        <v>399</v>
      </c>
      <c r="C13" s="1429">
        <v>6</v>
      </c>
      <c r="D13" s="171">
        <v>39</v>
      </c>
      <c r="E13" s="173">
        <v>64</v>
      </c>
      <c r="F13" s="174">
        <v>103</v>
      </c>
      <c r="G13" s="172">
        <v>6</v>
      </c>
      <c r="H13" s="171">
        <v>33</v>
      </c>
      <c r="I13" s="173">
        <v>48</v>
      </c>
      <c r="J13" s="174">
        <v>81</v>
      </c>
    </row>
    <row r="14" spans="1:10" ht="12.75" customHeight="1">
      <c r="A14" s="88"/>
      <c r="B14" s="417" t="s">
        <v>400</v>
      </c>
      <c r="C14" s="1428">
        <v>3</v>
      </c>
      <c r="D14" s="164">
        <v>22</v>
      </c>
      <c r="E14" s="166">
        <v>45</v>
      </c>
      <c r="F14" s="167">
        <v>67</v>
      </c>
      <c r="G14" s="165">
        <v>1</v>
      </c>
      <c r="H14" s="164">
        <v>10</v>
      </c>
      <c r="I14" s="166">
        <v>36</v>
      </c>
      <c r="J14" s="167">
        <v>46</v>
      </c>
    </row>
    <row r="15" spans="1:10" ht="12.75" customHeight="1">
      <c r="A15" s="88"/>
      <c r="B15" s="418" t="s">
        <v>401</v>
      </c>
      <c r="C15" s="1429">
        <v>8</v>
      </c>
      <c r="D15" s="171">
        <v>32</v>
      </c>
      <c r="E15" s="173">
        <v>48</v>
      </c>
      <c r="F15" s="174">
        <v>80</v>
      </c>
      <c r="G15" s="172">
        <v>8</v>
      </c>
      <c r="H15" s="171">
        <v>25</v>
      </c>
      <c r="I15" s="173">
        <v>33</v>
      </c>
      <c r="J15" s="174">
        <v>58</v>
      </c>
    </row>
    <row r="16" spans="1:10" ht="12.75" customHeight="1">
      <c r="A16" s="88"/>
      <c r="B16" s="417" t="s">
        <v>402</v>
      </c>
      <c r="C16" s="1428">
        <v>4</v>
      </c>
      <c r="D16" s="164">
        <v>16</v>
      </c>
      <c r="E16" s="166">
        <v>53</v>
      </c>
      <c r="F16" s="167">
        <v>69</v>
      </c>
      <c r="G16" s="165">
        <v>4</v>
      </c>
      <c r="H16" s="164">
        <v>15</v>
      </c>
      <c r="I16" s="166">
        <v>43</v>
      </c>
      <c r="J16" s="167">
        <v>58</v>
      </c>
    </row>
    <row r="17" spans="1:10" ht="12.75" customHeight="1">
      <c r="A17" s="88"/>
      <c r="B17" s="418" t="s">
        <v>403</v>
      </c>
      <c r="C17" s="1429">
        <v>2</v>
      </c>
      <c r="D17" s="171">
        <v>19</v>
      </c>
      <c r="E17" s="173">
        <v>36</v>
      </c>
      <c r="F17" s="174">
        <v>55</v>
      </c>
      <c r="G17" s="172">
        <v>2</v>
      </c>
      <c r="H17" s="171">
        <v>15</v>
      </c>
      <c r="I17" s="173">
        <v>29</v>
      </c>
      <c r="J17" s="174">
        <v>44</v>
      </c>
    </row>
    <row r="18" spans="1:10" ht="12.75" customHeight="1">
      <c r="A18" s="88"/>
      <c r="B18" s="417" t="s">
        <v>404</v>
      </c>
      <c r="C18" s="1428">
        <v>3</v>
      </c>
      <c r="D18" s="164">
        <v>21</v>
      </c>
      <c r="E18" s="166">
        <v>47</v>
      </c>
      <c r="F18" s="167">
        <v>68</v>
      </c>
      <c r="G18" s="165">
        <v>3</v>
      </c>
      <c r="H18" s="164">
        <v>17</v>
      </c>
      <c r="I18" s="166">
        <v>37</v>
      </c>
      <c r="J18" s="167">
        <v>54</v>
      </c>
    </row>
    <row r="19" spans="1:10" ht="12.75" customHeight="1">
      <c r="A19" s="88"/>
      <c r="B19" s="418" t="s">
        <v>405</v>
      </c>
      <c r="C19" s="1429">
        <v>2</v>
      </c>
      <c r="D19" s="171">
        <v>16</v>
      </c>
      <c r="E19" s="173">
        <v>32</v>
      </c>
      <c r="F19" s="174">
        <v>48</v>
      </c>
      <c r="G19" s="172">
        <v>2</v>
      </c>
      <c r="H19" s="171">
        <v>14</v>
      </c>
      <c r="I19" s="173">
        <v>22</v>
      </c>
      <c r="J19" s="174">
        <v>36</v>
      </c>
    </row>
    <row r="20" spans="1:10" ht="12.75" customHeight="1">
      <c r="A20" s="88"/>
      <c r="B20" s="417" t="s">
        <v>406</v>
      </c>
      <c r="C20" s="1428">
        <v>3</v>
      </c>
      <c r="D20" s="164">
        <v>25</v>
      </c>
      <c r="E20" s="166">
        <v>33</v>
      </c>
      <c r="F20" s="167">
        <v>58</v>
      </c>
      <c r="G20" s="165">
        <v>3</v>
      </c>
      <c r="H20" s="164">
        <v>20</v>
      </c>
      <c r="I20" s="166">
        <v>24</v>
      </c>
      <c r="J20" s="167">
        <v>44</v>
      </c>
    </row>
    <row r="21" spans="1:10" ht="12.75" customHeight="1">
      <c r="A21" s="88"/>
      <c r="B21" s="418" t="s">
        <v>407</v>
      </c>
      <c r="C21" s="1429">
        <v>6</v>
      </c>
      <c r="D21" s="171">
        <v>16</v>
      </c>
      <c r="E21" s="173">
        <v>22</v>
      </c>
      <c r="F21" s="174">
        <v>38</v>
      </c>
      <c r="G21" s="172">
        <v>6</v>
      </c>
      <c r="H21" s="171">
        <v>13</v>
      </c>
      <c r="I21" s="173">
        <v>16</v>
      </c>
      <c r="J21" s="174">
        <v>29</v>
      </c>
    </row>
    <row r="22" spans="1:10" ht="12.75" customHeight="1">
      <c r="A22" s="88"/>
      <c r="B22" s="417" t="s">
        <v>408</v>
      </c>
      <c r="C22" s="1428">
        <v>8</v>
      </c>
      <c r="D22" s="164">
        <v>8</v>
      </c>
      <c r="E22" s="166">
        <v>13</v>
      </c>
      <c r="F22" s="167">
        <v>21</v>
      </c>
      <c r="G22" s="165">
        <v>8</v>
      </c>
      <c r="H22" s="164">
        <v>7</v>
      </c>
      <c r="I22" s="166">
        <v>7</v>
      </c>
      <c r="J22" s="167">
        <v>14</v>
      </c>
    </row>
    <row r="23" spans="1:10" ht="12.75" customHeight="1">
      <c r="A23" s="88"/>
      <c r="B23" s="418" t="s">
        <v>409</v>
      </c>
      <c r="C23" s="1429">
        <v>9</v>
      </c>
      <c r="D23" s="171">
        <v>15</v>
      </c>
      <c r="E23" s="173">
        <v>7</v>
      </c>
      <c r="F23" s="174">
        <v>22</v>
      </c>
      <c r="G23" s="172">
        <v>8</v>
      </c>
      <c r="H23" s="171">
        <v>13</v>
      </c>
      <c r="I23" s="173">
        <v>5</v>
      </c>
      <c r="J23" s="174">
        <v>18</v>
      </c>
    </row>
    <row r="24" spans="1:10" ht="12.75" customHeight="1">
      <c r="A24" s="88"/>
      <c r="B24" s="417" t="s">
        <v>410</v>
      </c>
      <c r="C24" s="1428">
        <v>3</v>
      </c>
      <c r="D24" s="164">
        <v>2</v>
      </c>
      <c r="E24" s="166">
        <v>2</v>
      </c>
      <c r="F24" s="167">
        <v>4</v>
      </c>
      <c r="G24" s="165">
        <v>2</v>
      </c>
      <c r="H24" s="164">
        <v>2</v>
      </c>
      <c r="I24" s="166">
        <v>2</v>
      </c>
      <c r="J24" s="167">
        <v>4</v>
      </c>
    </row>
    <row r="25" spans="1:10" ht="12.75" customHeight="1">
      <c r="A25" s="88"/>
      <c r="B25" s="418" t="s">
        <v>411</v>
      </c>
      <c r="C25" s="1429">
        <v>2</v>
      </c>
      <c r="D25" s="171">
        <v>3</v>
      </c>
      <c r="E25" s="173">
        <v>3</v>
      </c>
      <c r="F25" s="174">
        <v>6</v>
      </c>
      <c r="G25" s="172">
        <v>1</v>
      </c>
      <c r="H25" s="171">
        <v>3</v>
      </c>
      <c r="I25" s="173">
        <v>3</v>
      </c>
      <c r="J25" s="174">
        <v>6</v>
      </c>
    </row>
    <row r="26" spans="1:10" ht="12.75" customHeight="1">
      <c r="A26" s="88"/>
      <c r="B26" s="417" t="s">
        <v>412</v>
      </c>
      <c r="C26" s="1428">
        <v>1</v>
      </c>
      <c r="D26" s="164">
        <v>5</v>
      </c>
      <c r="E26" s="166">
        <v>2</v>
      </c>
      <c r="F26" s="167">
        <v>7</v>
      </c>
      <c r="G26" s="165">
        <v>1</v>
      </c>
      <c r="H26" s="164">
        <v>2</v>
      </c>
      <c r="I26" s="166">
        <v>2</v>
      </c>
      <c r="J26" s="167">
        <v>4</v>
      </c>
    </row>
    <row r="27" spans="1:10" ht="12.75" customHeight="1">
      <c r="A27" s="88"/>
      <c r="B27" s="418" t="s">
        <v>413</v>
      </c>
      <c r="C27" s="1429">
        <v>1</v>
      </c>
      <c r="D27" s="171">
        <v>1</v>
      </c>
      <c r="E27" s="173">
        <v>0</v>
      </c>
      <c r="F27" s="174">
        <v>1</v>
      </c>
      <c r="G27" s="172"/>
      <c r="H27" s="171"/>
      <c r="I27" s="173">
        <v>0</v>
      </c>
      <c r="J27" s="174"/>
    </row>
    <row r="28" spans="1:10" ht="12.75" customHeight="1">
      <c r="A28" s="88"/>
      <c r="B28" s="417" t="s">
        <v>414</v>
      </c>
      <c r="C28" s="1428">
        <v>0</v>
      </c>
      <c r="D28" s="164">
        <v>0</v>
      </c>
      <c r="E28" s="166">
        <v>0</v>
      </c>
      <c r="F28" s="167"/>
      <c r="G28" s="165"/>
      <c r="H28" s="164"/>
      <c r="I28" s="166"/>
      <c r="J28" s="167"/>
    </row>
    <row r="29" spans="1:10" ht="12.75" customHeight="1">
      <c r="A29" s="88"/>
      <c r="B29" s="418" t="s">
        <v>394</v>
      </c>
      <c r="C29" s="1429">
        <v>0</v>
      </c>
      <c r="D29" s="171">
        <v>0</v>
      </c>
      <c r="E29" s="173">
        <v>0</v>
      </c>
      <c r="F29" s="174"/>
      <c r="G29" s="172"/>
      <c r="H29" s="171"/>
      <c r="I29" s="173"/>
      <c r="J29" s="174"/>
    </row>
    <row r="30" spans="1:10" ht="12.75" customHeight="1">
      <c r="A30" s="88"/>
      <c r="B30" s="1544" t="s">
        <v>90</v>
      </c>
      <c r="C30" s="1978">
        <f t="shared" ref="C30:J30" si="0">SUM(C8:C29)</f>
        <v>70</v>
      </c>
      <c r="D30" s="1979">
        <f t="shared" si="0"/>
        <v>300</v>
      </c>
      <c r="E30" s="1980">
        <f t="shared" si="0"/>
        <v>548</v>
      </c>
      <c r="F30" s="1981">
        <f t="shared" si="0"/>
        <v>848</v>
      </c>
      <c r="G30" s="1978">
        <f t="shared" si="0"/>
        <v>61</v>
      </c>
      <c r="H30" s="1979">
        <f t="shared" si="0"/>
        <v>224</v>
      </c>
      <c r="I30" s="1980">
        <f t="shared" si="0"/>
        <v>382</v>
      </c>
      <c r="J30" s="1981">
        <f t="shared" si="0"/>
        <v>606</v>
      </c>
    </row>
    <row r="31" spans="1:10" s="894" customFormat="1" ht="24.95" customHeight="1">
      <c r="A31" s="888"/>
      <c r="B31" s="420" t="s">
        <v>415</v>
      </c>
      <c r="C31" s="895"/>
      <c r="D31" s="892"/>
      <c r="E31" s="892"/>
      <c r="F31" s="892"/>
      <c r="G31" s="893"/>
      <c r="H31" s="892"/>
      <c r="I31" s="892"/>
      <c r="J31" s="892"/>
    </row>
    <row r="32" spans="1:10" ht="12.75" customHeight="1">
      <c r="A32" s="88"/>
      <c r="B32" s="417" t="s">
        <v>447</v>
      </c>
      <c r="C32" s="1428">
        <v>0</v>
      </c>
      <c r="D32" s="164">
        <v>0</v>
      </c>
      <c r="E32" s="166">
        <v>0</v>
      </c>
      <c r="F32" s="167">
        <v>0</v>
      </c>
      <c r="G32" s="165">
        <v>0</v>
      </c>
      <c r="H32" s="164">
        <v>0</v>
      </c>
      <c r="I32" s="166">
        <v>0</v>
      </c>
      <c r="J32" s="167">
        <v>0</v>
      </c>
    </row>
    <row r="33" spans="1:10" ht="12.75" customHeight="1">
      <c r="A33" s="88"/>
      <c r="B33" s="418" t="s">
        <v>448</v>
      </c>
      <c r="C33" s="1429">
        <v>0</v>
      </c>
      <c r="D33" s="171">
        <v>1</v>
      </c>
      <c r="E33" s="173">
        <v>1</v>
      </c>
      <c r="F33" s="174">
        <v>2</v>
      </c>
      <c r="G33" s="172">
        <v>0</v>
      </c>
      <c r="H33" s="171">
        <v>0</v>
      </c>
      <c r="I33" s="173">
        <v>0</v>
      </c>
      <c r="J33" s="174">
        <v>0</v>
      </c>
    </row>
    <row r="34" spans="1:10" ht="12.75" customHeight="1">
      <c r="A34" s="88"/>
      <c r="B34" s="417" t="s">
        <v>417</v>
      </c>
      <c r="C34" s="1428">
        <v>0</v>
      </c>
      <c r="D34" s="164">
        <v>0</v>
      </c>
      <c r="E34" s="166">
        <v>0</v>
      </c>
      <c r="F34" s="167">
        <v>0</v>
      </c>
      <c r="G34" s="165">
        <v>0</v>
      </c>
      <c r="H34" s="164">
        <v>0</v>
      </c>
      <c r="I34" s="166">
        <v>0</v>
      </c>
      <c r="J34" s="167">
        <v>0</v>
      </c>
    </row>
    <row r="35" spans="1:10" ht="12.75" customHeight="1">
      <c r="A35" s="88"/>
      <c r="B35" s="418" t="s">
        <v>418</v>
      </c>
      <c r="C35" s="1429">
        <v>0</v>
      </c>
      <c r="D35" s="171">
        <v>0</v>
      </c>
      <c r="E35" s="173">
        <v>1</v>
      </c>
      <c r="F35" s="174">
        <v>1</v>
      </c>
      <c r="G35" s="172">
        <v>0</v>
      </c>
      <c r="H35" s="171">
        <v>0</v>
      </c>
      <c r="I35" s="173">
        <v>0</v>
      </c>
      <c r="J35" s="174">
        <v>0</v>
      </c>
    </row>
    <row r="36" spans="1:10" ht="12.75" customHeight="1">
      <c r="A36" s="88"/>
      <c r="B36" s="417" t="s">
        <v>419</v>
      </c>
      <c r="C36" s="1428"/>
      <c r="D36" s="164"/>
      <c r="E36" s="166"/>
      <c r="F36" s="167"/>
      <c r="G36" s="165"/>
      <c r="H36" s="164"/>
      <c r="I36" s="166"/>
      <c r="J36" s="167"/>
    </row>
    <row r="37" spans="1:10" ht="12.75" customHeight="1">
      <c r="A37" s="88"/>
      <c r="B37" s="418" t="s">
        <v>420</v>
      </c>
      <c r="C37" s="1429"/>
      <c r="D37" s="171"/>
      <c r="E37" s="173"/>
      <c r="F37" s="174"/>
      <c r="G37" s="172"/>
      <c r="H37" s="171"/>
      <c r="I37" s="173"/>
      <c r="J37" s="174"/>
    </row>
    <row r="38" spans="1:10" ht="12.75" customHeight="1">
      <c r="A38" s="88"/>
      <c r="B38" s="417" t="s">
        <v>421</v>
      </c>
      <c r="C38" s="1428">
        <v>0</v>
      </c>
      <c r="D38" s="164">
        <v>0</v>
      </c>
      <c r="E38" s="166">
        <v>2</v>
      </c>
      <c r="F38" s="167">
        <v>2</v>
      </c>
      <c r="G38" s="165">
        <v>0</v>
      </c>
      <c r="H38" s="164">
        <v>0</v>
      </c>
      <c r="I38" s="166">
        <v>1</v>
      </c>
      <c r="J38" s="167">
        <v>1</v>
      </c>
    </row>
    <row r="39" spans="1:10" ht="12.75" customHeight="1">
      <c r="A39" s="88"/>
      <c r="B39" s="418" t="s">
        <v>422</v>
      </c>
      <c r="C39" s="1429">
        <v>0</v>
      </c>
      <c r="D39" s="171">
        <v>1</v>
      </c>
      <c r="E39" s="173">
        <v>2</v>
      </c>
      <c r="F39" s="174">
        <v>3</v>
      </c>
      <c r="G39" s="172">
        <v>0</v>
      </c>
      <c r="H39" s="171">
        <v>1</v>
      </c>
      <c r="I39" s="173">
        <v>1</v>
      </c>
      <c r="J39" s="174">
        <v>2</v>
      </c>
    </row>
    <row r="40" spans="1:10" ht="12.75" customHeight="1">
      <c r="A40" s="88"/>
      <c r="B40" s="417" t="s">
        <v>423</v>
      </c>
      <c r="C40" s="1428">
        <v>0</v>
      </c>
      <c r="D40" s="164">
        <v>2</v>
      </c>
      <c r="E40" s="166">
        <v>2</v>
      </c>
      <c r="F40" s="167">
        <v>4</v>
      </c>
      <c r="G40" s="165">
        <v>0</v>
      </c>
      <c r="H40" s="164">
        <v>1</v>
      </c>
      <c r="I40" s="166">
        <v>0</v>
      </c>
      <c r="J40" s="167">
        <v>1</v>
      </c>
    </row>
    <row r="41" spans="1:10" ht="12.75" customHeight="1">
      <c r="A41" s="88"/>
      <c r="B41" s="418" t="s">
        <v>424</v>
      </c>
      <c r="C41" s="1429">
        <v>0</v>
      </c>
      <c r="D41" s="171">
        <v>2</v>
      </c>
      <c r="E41" s="173">
        <v>2</v>
      </c>
      <c r="F41" s="174">
        <v>4</v>
      </c>
      <c r="G41" s="172">
        <v>0</v>
      </c>
      <c r="H41" s="171">
        <v>1</v>
      </c>
      <c r="I41" s="173">
        <v>0</v>
      </c>
      <c r="J41" s="174">
        <v>1</v>
      </c>
    </row>
    <row r="42" spans="1:10" ht="12.75" customHeight="1">
      <c r="A42" s="88"/>
      <c r="B42" s="417" t="s">
        <v>425</v>
      </c>
      <c r="C42" s="1428">
        <v>0</v>
      </c>
      <c r="D42" s="164">
        <v>0</v>
      </c>
      <c r="E42" s="166">
        <v>1</v>
      </c>
      <c r="F42" s="167">
        <v>1</v>
      </c>
      <c r="G42" s="165">
        <v>0</v>
      </c>
      <c r="H42" s="164">
        <v>0</v>
      </c>
      <c r="I42" s="166">
        <v>0</v>
      </c>
      <c r="J42" s="167">
        <v>0</v>
      </c>
    </row>
    <row r="43" spans="1:10" ht="12.75" customHeight="1">
      <c r="A43" s="88"/>
      <c r="B43" s="418" t="s">
        <v>426</v>
      </c>
      <c r="C43" s="1429">
        <v>0</v>
      </c>
      <c r="D43" s="171">
        <v>1</v>
      </c>
      <c r="E43" s="173">
        <v>0</v>
      </c>
      <c r="F43" s="174">
        <v>1</v>
      </c>
      <c r="G43" s="172">
        <v>0</v>
      </c>
      <c r="H43" s="171">
        <v>0</v>
      </c>
      <c r="I43" s="173">
        <v>0</v>
      </c>
      <c r="J43" s="174">
        <v>0</v>
      </c>
    </row>
    <row r="44" spans="1:10" ht="12.75" customHeight="1">
      <c r="A44" s="88"/>
      <c r="B44" s="417" t="s">
        <v>427</v>
      </c>
      <c r="C44" s="1428">
        <v>0</v>
      </c>
      <c r="D44" s="164">
        <v>0</v>
      </c>
      <c r="E44" s="166">
        <v>3</v>
      </c>
      <c r="F44" s="167">
        <v>3</v>
      </c>
      <c r="G44" s="165">
        <v>0</v>
      </c>
      <c r="H44" s="164">
        <v>0</v>
      </c>
      <c r="I44" s="166">
        <v>2</v>
      </c>
      <c r="J44" s="167">
        <v>2</v>
      </c>
    </row>
    <row r="45" spans="1:10" ht="12.75" customHeight="1">
      <c r="A45" s="88"/>
      <c r="B45" s="418" t="s">
        <v>428</v>
      </c>
      <c r="C45" s="1429">
        <v>1</v>
      </c>
      <c r="D45" s="171">
        <v>2</v>
      </c>
      <c r="E45" s="173">
        <v>6</v>
      </c>
      <c r="F45" s="174">
        <v>8</v>
      </c>
      <c r="G45" s="172">
        <v>0</v>
      </c>
      <c r="H45" s="171">
        <v>1</v>
      </c>
      <c r="I45" s="173">
        <v>2</v>
      </c>
      <c r="J45" s="174">
        <v>3</v>
      </c>
    </row>
    <row r="46" spans="1:10" ht="12.75" customHeight="1">
      <c r="A46" s="88"/>
      <c r="B46" s="417" t="s">
        <v>429</v>
      </c>
      <c r="C46" s="1428">
        <v>1</v>
      </c>
      <c r="D46" s="164">
        <v>4</v>
      </c>
      <c r="E46" s="166">
        <v>14</v>
      </c>
      <c r="F46" s="167">
        <v>18</v>
      </c>
      <c r="G46" s="165">
        <v>1</v>
      </c>
      <c r="H46" s="164">
        <v>1</v>
      </c>
      <c r="I46" s="166">
        <v>8</v>
      </c>
      <c r="J46" s="167">
        <v>9</v>
      </c>
    </row>
    <row r="47" spans="1:10" ht="12.75" customHeight="1">
      <c r="A47" s="88"/>
      <c r="B47" s="418" t="s">
        <v>430</v>
      </c>
      <c r="C47" s="1429">
        <v>2</v>
      </c>
      <c r="D47" s="171">
        <v>8</v>
      </c>
      <c r="E47" s="173">
        <v>22</v>
      </c>
      <c r="F47" s="174">
        <v>30</v>
      </c>
      <c r="G47" s="172">
        <v>1</v>
      </c>
      <c r="H47" s="171">
        <v>5</v>
      </c>
      <c r="I47" s="173">
        <v>9</v>
      </c>
      <c r="J47" s="174">
        <v>14</v>
      </c>
    </row>
    <row r="48" spans="1:10" ht="12.75" customHeight="1">
      <c r="A48" s="88"/>
      <c r="B48" s="417" t="s">
        <v>431</v>
      </c>
      <c r="C48" s="1428">
        <v>1</v>
      </c>
      <c r="D48" s="164">
        <v>12</v>
      </c>
      <c r="E48" s="166">
        <v>27</v>
      </c>
      <c r="F48" s="167">
        <v>39</v>
      </c>
      <c r="G48" s="165">
        <v>1</v>
      </c>
      <c r="H48" s="164">
        <v>5</v>
      </c>
      <c r="I48" s="166">
        <v>17</v>
      </c>
      <c r="J48" s="167">
        <v>22</v>
      </c>
    </row>
    <row r="49" spans="1:10" ht="12.75" customHeight="1">
      <c r="A49" s="88"/>
      <c r="B49" s="418" t="s">
        <v>432</v>
      </c>
      <c r="C49" s="1429">
        <v>1</v>
      </c>
      <c r="D49" s="171">
        <v>14</v>
      </c>
      <c r="E49" s="173">
        <v>27</v>
      </c>
      <c r="F49" s="174">
        <v>41</v>
      </c>
      <c r="G49" s="172">
        <v>1</v>
      </c>
      <c r="H49" s="171">
        <v>10</v>
      </c>
      <c r="I49" s="173">
        <v>18</v>
      </c>
      <c r="J49" s="174">
        <v>28</v>
      </c>
    </row>
    <row r="50" spans="1:10" ht="12.75" customHeight="1">
      <c r="A50" s="88"/>
      <c r="B50" s="417" t="s">
        <v>433</v>
      </c>
      <c r="C50" s="1428">
        <v>2</v>
      </c>
      <c r="D50" s="164">
        <v>9</v>
      </c>
      <c r="E50" s="166">
        <v>18</v>
      </c>
      <c r="F50" s="167">
        <v>27</v>
      </c>
      <c r="G50" s="165">
        <v>1</v>
      </c>
      <c r="H50" s="164">
        <v>8</v>
      </c>
      <c r="I50" s="166">
        <v>10</v>
      </c>
      <c r="J50" s="167">
        <v>18</v>
      </c>
    </row>
    <row r="51" spans="1:10" ht="12.75" customHeight="1">
      <c r="A51" s="88"/>
      <c r="B51" s="418" t="s">
        <v>434</v>
      </c>
      <c r="C51" s="1429">
        <v>1</v>
      </c>
      <c r="D51" s="171">
        <v>4</v>
      </c>
      <c r="E51" s="173">
        <v>13</v>
      </c>
      <c r="F51" s="174">
        <v>17</v>
      </c>
      <c r="G51" s="172">
        <v>1</v>
      </c>
      <c r="H51" s="171">
        <v>2</v>
      </c>
      <c r="I51" s="173">
        <v>7</v>
      </c>
      <c r="J51" s="174">
        <v>9</v>
      </c>
    </row>
    <row r="52" spans="1:10" ht="12.75" customHeight="1">
      <c r="A52" s="88"/>
      <c r="B52" s="417" t="s">
        <v>435</v>
      </c>
      <c r="C52" s="1428">
        <v>1</v>
      </c>
      <c r="D52" s="164">
        <v>9</v>
      </c>
      <c r="E52" s="166">
        <v>14</v>
      </c>
      <c r="F52" s="167">
        <v>23</v>
      </c>
      <c r="G52" s="165">
        <v>1</v>
      </c>
      <c r="H52" s="164">
        <v>7</v>
      </c>
      <c r="I52" s="166">
        <v>10</v>
      </c>
      <c r="J52" s="167">
        <v>17</v>
      </c>
    </row>
    <row r="53" spans="1:10" ht="12.75" customHeight="1">
      <c r="A53" s="88"/>
      <c r="B53" s="418" t="s">
        <v>436</v>
      </c>
      <c r="C53" s="1429">
        <v>1</v>
      </c>
      <c r="D53" s="171">
        <v>5</v>
      </c>
      <c r="E53" s="173">
        <v>13</v>
      </c>
      <c r="F53" s="174">
        <v>18</v>
      </c>
      <c r="G53" s="172">
        <v>1</v>
      </c>
      <c r="H53" s="171">
        <v>3</v>
      </c>
      <c r="I53" s="173">
        <v>8</v>
      </c>
      <c r="J53" s="174">
        <v>11</v>
      </c>
    </row>
    <row r="54" spans="1:10" ht="12.75" customHeight="1">
      <c r="A54" s="88"/>
      <c r="B54" s="417" t="s">
        <v>437</v>
      </c>
      <c r="C54" s="1428">
        <v>2</v>
      </c>
      <c r="D54" s="164">
        <v>10</v>
      </c>
      <c r="E54" s="166">
        <v>16</v>
      </c>
      <c r="F54" s="167">
        <v>26</v>
      </c>
      <c r="G54" s="165">
        <v>2</v>
      </c>
      <c r="H54" s="164">
        <v>8</v>
      </c>
      <c r="I54" s="166">
        <v>13</v>
      </c>
      <c r="J54" s="167">
        <v>21</v>
      </c>
    </row>
    <row r="55" spans="1:10" ht="12.75" customHeight="1">
      <c r="A55" s="88"/>
      <c r="B55" s="418" t="s">
        <v>438</v>
      </c>
      <c r="C55" s="1429">
        <v>0</v>
      </c>
      <c r="D55" s="171">
        <v>7</v>
      </c>
      <c r="E55" s="173">
        <v>11</v>
      </c>
      <c r="F55" s="174">
        <v>18</v>
      </c>
      <c r="G55" s="172">
        <v>0</v>
      </c>
      <c r="H55" s="171">
        <v>7</v>
      </c>
      <c r="I55" s="173">
        <v>9</v>
      </c>
      <c r="J55" s="174">
        <v>16</v>
      </c>
    </row>
    <row r="56" spans="1:10" ht="12.75" customHeight="1">
      <c r="A56" s="88"/>
      <c r="B56" s="417" t="s">
        <v>439</v>
      </c>
      <c r="C56" s="1428">
        <v>2</v>
      </c>
      <c r="D56" s="164">
        <v>8</v>
      </c>
      <c r="E56" s="166">
        <v>10</v>
      </c>
      <c r="F56" s="167">
        <v>18</v>
      </c>
      <c r="G56" s="165">
        <v>2</v>
      </c>
      <c r="H56" s="164">
        <v>8</v>
      </c>
      <c r="I56" s="166">
        <v>8</v>
      </c>
      <c r="J56" s="167">
        <v>16</v>
      </c>
    </row>
    <row r="57" spans="1:10" ht="12.75" customHeight="1">
      <c r="A57" s="88"/>
      <c r="B57" s="418" t="s">
        <v>440</v>
      </c>
      <c r="C57" s="1429">
        <v>1</v>
      </c>
      <c r="D57" s="171">
        <v>5</v>
      </c>
      <c r="E57" s="173">
        <v>10</v>
      </c>
      <c r="F57" s="174">
        <v>15</v>
      </c>
      <c r="G57" s="172">
        <v>1</v>
      </c>
      <c r="H57" s="171">
        <v>3</v>
      </c>
      <c r="I57" s="173">
        <v>6</v>
      </c>
      <c r="J57" s="174">
        <v>9</v>
      </c>
    </row>
    <row r="58" spans="1:10" ht="12.75" customHeight="1">
      <c r="A58" s="88"/>
      <c r="B58" s="417" t="s">
        <v>441</v>
      </c>
      <c r="C58" s="1428">
        <v>0</v>
      </c>
      <c r="D58" s="164">
        <v>2</v>
      </c>
      <c r="E58" s="166">
        <v>12</v>
      </c>
      <c r="F58" s="167">
        <v>14</v>
      </c>
      <c r="G58" s="165">
        <v>0</v>
      </c>
      <c r="H58" s="164">
        <v>0</v>
      </c>
      <c r="I58" s="166">
        <v>11</v>
      </c>
      <c r="J58" s="167">
        <v>11</v>
      </c>
    </row>
    <row r="59" spans="1:10" ht="12.75" customHeight="1">
      <c r="A59" s="88"/>
      <c r="B59" s="418" t="s">
        <v>442</v>
      </c>
      <c r="C59" s="1429">
        <v>0</v>
      </c>
      <c r="D59" s="171">
        <v>2</v>
      </c>
      <c r="E59" s="173">
        <v>6</v>
      </c>
      <c r="F59" s="174">
        <v>8</v>
      </c>
      <c r="G59" s="172">
        <v>0</v>
      </c>
      <c r="H59" s="171">
        <v>0</v>
      </c>
      <c r="I59" s="173">
        <v>4</v>
      </c>
      <c r="J59" s="174">
        <v>4</v>
      </c>
    </row>
    <row r="60" spans="1:10" ht="12.75" customHeight="1">
      <c r="A60" s="88"/>
      <c r="B60" s="417" t="s">
        <v>443</v>
      </c>
      <c r="C60" s="1428">
        <v>1</v>
      </c>
      <c r="D60" s="164">
        <v>8</v>
      </c>
      <c r="E60" s="166">
        <v>9</v>
      </c>
      <c r="F60" s="167">
        <v>17</v>
      </c>
      <c r="G60" s="165">
        <v>0</v>
      </c>
      <c r="H60" s="164">
        <v>4</v>
      </c>
      <c r="I60" s="166">
        <v>8</v>
      </c>
      <c r="J60" s="167">
        <v>12</v>
      </c>
    </row>
    <row r="61" spans="1:10" ht="12.75" customHeight="1">
      <c r="A61" s="88"/>
      <c r="B61" s="418" t="s">
        <v>444</v>
      </c>
      <c r="C61" s="1429">
        <v>1</v>
      </c>
      <c r="D61" s="171">
        <v>5</v>
      </c>
      <c r="E61" s="173">
        <v>8</v>
      </c>
      <c r="F61" s="174">
        <v>13</v>
      </c>
      <c r="G61" s="172">
        <v>0</v>
      </c>
      <c r="H61" s="171">
        <v>3</v>
      </c>
      <c r="I61" s="173">
        <v>7</v>
      </c>
      <c r="J61" s="174">
        <v>10</v>
      </c>
    </row>
    <row r="62" spans="1:10" s="83" customFormat="1" ht="15" customHeight="1">
      <c r="B62" s="105" t="s">
        <v>92</v>
      </c>
      <c r="C62" s="896"/>
      <c r="D62" s="896"/>
      <c r="E62" s="897"/>
      <c r="F62" s="413"/>
      <c r="G62" s="898"/>
      <c r="H62" s="413"/>
      <c r="I62" s="413"/>
      <c r="J62" s="413"/>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J63"/>
  <sheetViews>
    <sheetView showGridLines="0" showZeros="0" zoomScaleNormal="100" workbookViewId="0">
      <pane ySplit="6" topLeftCell="A47" activePane="bottomLeft" state="frozen"/>
      <selection activeCell="D66" sqref="D66"/>
      <selection pane="bottomLeft" activeCell="B3" sqref="B3"/>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4" t="s">
        <v>385</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406" t="s">
        <v>445</v>
      </c>
      <c r="C5" s="2183" t="s">
        <v>70</v>
      </c>
      <c r="D5" s="2183"/>
      <c r="E5" s="2183"/>
      <c r="F5" s="2183"/>
      <c r="G5" s="2182" t="s">
        <v>884</v>
      </c>
      <c r="H5" s="2182"/>
      <c r="I5" s="2182"/>
      <c r="J5" s="2182"/>
    </row>
    <row r="6" spans="1:10" s="82" customFormat="1" ht="50.1" customHeight="1">
      <c r="B6" s="406"/>
      <c r="C6" s="393" t="s">
        <v>81</v>
      </c>
      <c r="D6" s="79" t="s">
        <v>82</v>
      </c>
      <c r="E6" s="80" t="s">
        <v>83</v>
      </c>
      <c r="F6" s="81" t="s">
        <v>84</v>
      </c>
      <c r="G6" s="78" t="s">
        <v>81</v>
      </c>
      <c r="H6" s="79" t="s">
        <v>82</v>
      </c>
      <c r="I6" s="80" t="s">
        <v>83</v>
      </c>
      <c r="J6" s="81" t="s">
        <v>84</v>
      </c>
    </row>
    <row r="7" spans="1:10" ht="5.0999999999999996" customHeight="1">
      <c r="A7" s="82"/>
      <c r="B7" s="407"/>
      <c r="C7" s="407"/>
      <c r="D7" s="82"/>
      <c r="E7" s="82"/>
      <c r="F7" s="82"/>
      <c r="G7" s="416"/>
      <c r="H7" s="82"/>
      <c r="I7" s="82"/>
      <c r="J7" s="82"/>
    </row>
    <row r="8" spans="1:10" ht="12" customHeight="1">
      <c r="A8" s="88"/>
      <c r="B8" s="417" t="s">
        <v>395</v>
      </c>
      <c r="C8" s="408">
        <v>10</v>
      </c>
      <c r="D8" s="164">
        <v>87</v>
      </c>
      <c r="E8" s="166">
        <v>453</v>
      </c>
      <c r="F8" s="167">
        <v>540</v>
      </c>
      <c r="G8" s="165">
        <v>0</v>
      </c>
      <c r="H8" s="164">
        <v>4</v>
      </c>
      <c r="I8" s="166">
        <v>5</v>
      </c>
      <c r="J8" s="167">
        <v>9</v>
      </c>
    </row>
    <row r="9" spans="1:10" ht="12.75" customHeight="1">
      <c r="A9" s="88"/>
      <c r="B9" s="418" t="s">
        <v>396</v>
      </c>
      <c r="C9" s="409">
        <v>7</v>
      </c>
      <c r="D9" s="171">
        <v>130</v>
      </c>
      <c r="E9" s="173">
        <v>637</v>
      </c>
      <c r="F9" s="174">
        <v>767</v>
      </c>
      <c r="G9" s="172">
        <v>0</v>
      </c>
      <c r="H9" s="171">
        <v>22</v>
      </c>
      <c r="I9" s="173">
        <v>37</v>
      </c>
      <c r="J9" s="174">
        <v>59</v>
      </c>
    </row>
    <row r="10" spans="1:10" ht="12.75" customHeight="1">
      <c r="A10" s="88"/>
      <c r="B10" s="417" t="s">
        <v>397</v>
      </c>
      <c r="C10" s="408">
        <v>25</v>
      </c>
      <c r="D10" s="164">
        <v>340</v>
      </c>
      <c r="E10" s="166">
        <v>1053</v>
      </c>
      <c r="F10" s="167">
        <v>1393</v>
      </c>
      <c r="G10" s="165">
        <v>14</v>
      </c>
      <c r="H10" s="164">
        <v>150</v>
      </c>
      <c r="I10" s="166">
        <v>313</v>
      </c>
      <c r="J10" s="167">
        <v>463</v>
      </c>
    </row>
    <row r="11" spans="1:10" ht="12.75" customHeight="1">
      <c r="A11" s="88"/>
      <c r="B11" s="418" t="s">
        <v>59</v>
      </c>
      <c r="C11" s="409">
        <v>74</v>
      </c>
      <c r="D11" s="171">
        <v>972</v>
      </c>
      <c r="E11" s="173">
        <v>1731</v>
      </c>
      <c r="F11" s="174">
        <v>2703</v>
      </c>
      <c r="G11" s="172">
        <v>44</v>
      </c>
      <c r="H11" s="171">
        <v>768</v>
      </c>
      <c r="I11" s="173">
        <v>1115</v>
      </c>
      <c r="J11" s="174">
        <v>1883</v>
      </c>
    </row>
    <row r="12" spans="1:10" ht="12.75" customHeight="1">
      <c r="A12" s="88"/>
      <c r="B12" s="417" t="s">
        <v>398</v>
      </c>
      <c r="C12" s="408">
        <v>103</v>
      </c>
      <c r="D12" s="164">
        <v>824</v>
      </c>
      <c r="E12" s="166">
        <v>1765</v>
      </c>
      <c r="F12" s="167">
        <v>2589</v>
      </c>
      <c r="G12" s="165">
        <v>66</v>
      </c>
      <c r="H12" s="164">
        <v>581</v>
      </c>
      <c r="I12" s="166">
        <v>1213</v>
      </c>
      <c r="J12" s="167">
        <v>1794</v>
      </c>
    </row>
    <row r="13" spans="1:10" ht="12.75" customHeight="1">
      <c r="A13" s="88"/>
      <c r="B13" s="418" t="s">
        <v>399</v>
      </c>
      <c r="C13" s="409">
        <v>307</v>
      </c>
      <c r="D13" s="171">
        <v>1722</v>
      </c>
      <c r="E13" s="173">
        <v>4543</v>
      </c>
      <c r="F13" s="174">
        <v>6265</v>
      </c>
      <c r="G13" s="172">
        <v>241</v>
      </c>
      <c r="H13" s="171">
        <v>1337</v>
      </c>
      <c r="I13" s="173">
        <v>3500</v>
      </c>
      <c r="J13" s="174">
        <v>4837</v>
      </c>
    </row>
    <row r="14" spans="1:10" ht="12.75" customHeight="1">
      <c r="A14" s="88"/>
      <c r="B14" s="417" t="s">
        <v>400</v>
      </c>
      <c r="C14" s="408">
        <v>196</v>
      </c>
      <c r="D14" s="164">
        <v>1191</v>
      </c>
      <c r="E14" s="166">
        <v>3432</v>
      </c>
      <c r="F14" s="167">
        <v>4623</v>
      </c>
      <c r="G14" s="165">
        <v>157</v>
      </c>
      <c r="H14" s="164">
        <v>979</v>
      </c>
      <c r="I14" s="166">
        <v>2825</v>
      </c>
      <c r="J14" s="167">
        <v>3804</v>
      </c>
    </row>
    <row r="15" spans="1:10" ht="12.75" customHeight="1">
      <c r="A15" s="88"/>
      <c r="B15" s="418" t="s">
        <v>401</v>
      </c>
      <c r="C15" s="409">
        <v>197</v>
      </c>
      <c r="D15" s="171">
        <v>1025</v>
      </c>
      <c r="E15" s="173">
        <v>2887</v>
      </c>
      <c r="F15" s="174">
        <v>3912</v>
      </c>
      <c r="G15" s="172">
        <v>164</v>
      </c>
      <c r="H15" s="171">
        <v>889</v>
      </c>
      <c r="I15" s="173">
        <v>2453</v>
      </c>
      <c r="J15" s="174">
        <v>3342</v>
      </c>
    </row>
    <row r="16" spans="1:10" ht="12.75" customHeight="1">
      <c r="A16" s="88"/>
      <c r="B16" s="417" t="s">
        <v>402</v>
      </c>
      <c r="C16" s="408">
        <v>156</v>
      </c>
      <c r="D16" s="164">
        <v>871</v>
      </c>
      <c r="E16" s="166">
        <v>2508</v>
      </c>
      <c r="F16" s="167">
        <v>3379</v>
      </c>
      <c r="G16" s="165">
        <v>135</v>
      </c>
      <c r="H16" s="164">
        <v>743</v>
      </c>
      <c r="I16" s="166">
        <v>2129</v>
      </c>
      <c r="J16" s="167">
        <v>2872</v>
      </c>
    </row>
    <row r="17" spans="1:10" ht="12.75" customHeight="1">
      <c r="A17" s="88"/>
      <c r="B17" s="418" t="s">
        <v>403</v>
      </c>
      <c r="C17" s="409">
        <v>155</v>
      </c>
      <c r="D17" s="171">
        <v>827</v>
      </c>
      <c r="E17" s="173">
        <v>2068</v>
      </c>
      <c r="F17" s="174">
        <v>2895</v>
      </c>
      <c r="G17" s="172">
        <v>129</v>
      </c>
      <c r="H17" s="171">
        <v>691</v>
      </c>
      <c r="I17" s="173">
        <v>1769</v>
      </c>
      <c r="J17" s="174">
        <v>2460</v>
      </c>
    </row>
    <row r="18" spans="1:10" ht="12.75" customHeight="1">
      <c r="A18" s="88"/>
      <c r="B18" s="417" t="s">
        <v>404</v>
      </c>
      <c r="C18" s="408">
        <v>138</v>
      </c>
      <c r="D18" s="164">
        <v>739</v>
      </c>
      <c r="E18" s="166">
        <v>1885</v>
      </c>
      <c r="F18" s="167">
        <v>2624</v>
      </c>
      <c r="G18" s="165">
        <v>113</v>
      </c>
      <c r="H18" s="164">
        <v>631</v>
      </c>
      <c r="I18" s="166">
        <v>1564</v>
      </c>
      <c r="J18" s="167">
        <v>2195</v>
      </c>
    </row>
    <row r="19" spans="1:10" ht="12.75" customHeight="1">
      <c r="A19" s="88"/>
      <c r="B19" s="418" t="s">
        <v>405</v>
      </c>
      <c r="C19" s="409">
        <v>178</v>
      </c>
      <c r="D19" s="171">
        <v>939</v>
      </c>
      <c r="E19" s="173">
        <v>1796</v>
      </c>
      <c r="F19" s="174">
        <v>2735</v>
      </c>
      <c r="G19" s="172">
        <v>145</v>
      </c>
      <c r="H19" s="171">
        <v>823</v>
      </c>
      <c r="I19" s="173">
        <v>1531</v>
      </c>
      <c r="J19" s="174">
        <v>2354</v>
      </c>
    </row>
    <row r="20" spans="1:10" ht="12.75" customHeight="1">
      <c r="A20" s="88"/>
      <c r="B20" s="417" t="s">
        <v>406</v>
      </c>
      <c r="C20" s="408">
        <v>159</v>
      </c>
      <c r="D20" s="164">
        <v>773</v>
      </c>
      <c r="E20" s="166">
        <v>1554</v>
      </c>
      <c r="F20" s="167">
        <v>2327</v>
      </c>
      <c r="G20" s="165">
        <v>140</v>
      </c>
      <c r="H20" s="164">
        <v>672</v>
      </c>
      <c r="I20" s="166">
        <v>1291</v>
      </c>
      <c r="J20" s="167">
        <v>1963</v>
      </c>
    </row>
    <row r="21" spans="1:10" ht="12.75" customHeight="1">
      <c r="A21" s="88"/>
      <c r="B21" s="418" t="s">
        <v>407</v>
      </c>
      <c r="C21" s="409">
        <v>145</v>
      </c>
      <c r="D21" s="171">
        <v>618</v>
      </c>
      <c r="E21" s="173">
        <v>1028</v>
      </c>
      <c r="F21" s="174">
        <v>1646</v>
      </c>
      <c r="G21" s="172">
        <v>121</v>
      </c>
      <c r="H21" s="171">
        <v>538</v>
      </c>
      <c r="I21" s="173">
        <v>833</v>
      </c>
      <c r="J21" s="174">
        <v>1371</v>
      </c>
    </row>
    <row r="22" spans="1:10" ht="12.75" customHeight="1">
      <c r="A22" s="88"/>
      <c r="B22" s="417" t="s">
        <v>408</v>
      </c>
      <c r="C22" s="408">
        <v>135</v>
      </c>
      <c r="D22" s="164">
        <v>481</v>
      </c>
      <c r="E22" s="166">
        <v>644</v>
      </c>
      <c r="F22" s="167">
        <v>1125</v>
      </c>
      <c r="G22" s="165">
        <v>114</v>
      </c>
      <c r="H22" s="164">
        <v>407</v>
      </c>
      <c r="I22" s="166">
        <v>474</v>
      </c>
      <c r="J22" s="167">
        <v>881</v>
      </c>
    </row>
    <row r="23" spans="1:10" ht="12.75" customHeight="1">
      <c r="A23" s="88"/>
      <c r="B23" s="418" t="s">
        <v>409</v>
      </c>
      <c r="C23" s="409">
        <v>148</v>
      </c>
      <c r="D23" s="171">
        <v>380</v>
      </c>
      <c r="E23" s="173">
        <v>586</v>
      </c>
      <c r="F23" s="174">
        <v>966</v>
      </c>
      <c r="G23" s="172">
        <v>125</v>
      </c>
      <c r="H23" s="171">
        <v>279</v>
      </c>
      <c r="I23" s="173">
        <v>410</v>
      </c>
      <c r="J23" s="174">
        <v>689</v>
      </c>
    </row>
    <row r="24" spans="1:10" ht="12.75" customHeight="1">
      <c r="A24" s="88"/>
      <c r="B24" s="417" t="s">
        <v>410</v>
      </c>
      <c r="C24" s="408">
        <v>116</v>
      </c>
      <c r="D24" s="164">
        <v>328</v>
      </c>
      <c r="E24" s="166">
        <v>441</v>
      </c>
      <c r="F24" s="167">
        <v>769</v>
      </c>
      <c r="G24" s="165">
        <v>87</v>
      </c>
      <c r="H24" s="164">
        <v>225</v>
      </c>
      <c r="I24" s="166">
        <v>294</v>
      </c>
      <c r="J24" s="167">
        <v>519</v>
      </c>
    </row>
    <row r="25" spans="1:10" ht="12.75" customHeight="1">
      <c r="A25" s="88"/>
      <c r="B25" s="418" t="s">
        <v>411</v>
      </c>
      <c r="C25" s="409">
        <v>95</v>
      </c>
      <c r="D25" s="171">
        <v>198</v>
      </c>
      <c r="E25" s="173">
        <v>253</v>
      </c>
      <c r="F25" s="174">
        <v>451</v>
      </c>
      <c r="G25" s="172">
        <v>60</v>
      </c>
      <c r="H25" s="171">
        <v>129</v>
      </c>
      <c r="I25" s="173">
        <v>144</v>
      </c>
      <c r="J25" s="174">
        <v>273</v>
      </c>
    </row>
    <row r="26" spans="1:10" ht="12.75" customHeight="1">
      <c r="A26" s="88"/>
      <c r="B26" s="417" t="s">
        <v>412</v>
      </c>
      <c r="C26" s="408">
        <v>76</v>
      </c>
      <c r="D26" s="164">
        <v>114</v>
      </c>
      <c r="E26" s="166">
        <v>156</v>
      </c>
      <c r="F26" s="167">
        <v>270</v>
      </c>
      <c r="G26" s="165">
        <v>58</v>
      </c>
      <c r="H26" s="164">
        <v>66</v>
      </c>
      <c r="I26" s="166">
        <v>97</v>
      </c>
      <c r="J26" s="167">
        <v>163</v>
      </c>
    </row>
    <row r="27" spans="1:10" ht="12.75" customHeight="1">
      <c r="A27" s="88"/>
      <c r="B27" s="418" t="s">
        <v>413</v>
      </c>
      <c r="C27" s="409">
        <v>30</v>
      </c>
      <c r="D27" s="171">
        <v>49</v>
      </c>
      <c r="E27" s="173">
        <v>68</v>
      </c>
      <c r="F27" s="174">
        <v>117</v>
      </c>
      <c r="G27" s="172">
        <v>15</v>
      </c>
      <c r="H27" s="171">
        <v>27</v>
      </c>
      <c r="I27" s="173">
        <v>27</v>
      </c>
      <c r="J27" s="174">
        <v>54</v>
      </c>
    </row>
    <row r="28" spans="1:10" ht="12.75" customHeight="1">
      <c r="A28" s="88"/>
      <c r="B28" s="417" t="s">
        <v>414</v>
      </c>
      <c r="C28" s="408">
        <v>7</v>
      </c>
      <c r="D28" s="164">
        <v>6</v>
      </c>
      <c r="E28" s="166">
        <v>14</v>
      </c>
      <c r="F28" s="167">
        <v>20</v>
      </c>
      <c r="G28" s="165">
        <v>3</v>
      </c>
      <c r="H28" s="164">
        <v>1</v>
      </c>
      <c r="I28" s="166">
        <v>5</v>
      </c>
      <c r="J28" s="167">
        <v>6</v>
      </c>
    </row>
    <row r="29" spans="1:10" ht="12.75" customHeight="1">
      <c r="A29" s="88"/>
      <c r="B29" s="625" t="s">
        <v>394</v>
      </c>
      <c r="C29" s="626">
        <v>0</v>
      </c>
      <c r="D29" s="627">
        <v>0</v>
      </c>
      <c r="E29" s="628">
        <v>1</v>
      </c>
      <c r="F29" s="629">
        <v>1</v>
      </c>
      <c r="G29" s="630">
        <v>0</v>
      </c>
      <c r="H29" s="627">
        <v>0</v>
      </c>
      <c r="I29" s="628">
        <v>0</v>
      </c>
      <c r="J29" s="629">
        <v>0</v>
      </c>
    </row>
    <row r="30" spans="1:10" ht="12.75" customHeight="1">
      <c r="A30" s="88"/>
      <c r="B30" s="1544" t="s">
        <v>90</v>
      </c>
      <c r="C30" s="1978">
        <f>SUM(C8:C29)</f>
        <v>2457</v>
      </c>
      <c r="D30" s="1979">
        <f t="shared" ref="D30:J30" si="0">SUM(D8:D29)</f>
        <v>12614</v>
      </c>
      <c r="E30" s="1980">
        <f t="shared" si="0"/>
        <v>29503</v>
      </c>
      <c r="F30" s="1981">
        <f t="shared" si="0"/>
        <v>42117</v>
      </c>
      <c r="G30" s="1978">
        <f t="shared" si="0"/>
        <v>1931</v>
      </c>
      <c r="H30" s="1979">
        <f t="shared" si="0"/>
        <v>9962</v>
      </c>
      <c r="I30" s="1980">
        <f t="shared" si="0"/>
        <v>22029</v>
      </c>
      <c r="J30" s="1981">
        <f t="shared" si="0"/>
        <v>31991</v>
      </c>
    </row>
    <row r="31" spans="1:10" s="894" customFormat="1" ht="24.95" customHeight="1">
      <c r="A31" s="888"/>
      <c r="B31" s="420" t="s">
        <v>415</v>
      </c>
      <c r="C31" s="895"/>
      <c r="D31" s="892"/>
      <c r="E31" s="892"/>
      <c r="F31" s="892"/>
      <c r="G31" s="893"/>
      <c r="H31" s="892"/>
      <c r="I31" s="892"/>
      <c r="J31" s="892"/>
    </row>
    <row r="32" spans="1:10" ht="12" customHeight="1">
      <c r="A32" s="88"/>
      <c r="B32" s="417" t="s">
        <v>447</v>
      </c>
      <c r="C32" s="408">
        <v>0</v>
      </c>
      <c r="D32" s="164">
        <v>8</v>
      </c>
      <c r="E32" s="166">
        <v>88</v>
      </c>
      <c r="F32" s="167">
        <v>96</v>
      </c>
      <c r="G32" s="165"/>
      <c r="H32" s="164"/>
      <c r="I32" s="166"/>
      <c r="J32" s="167"/>
    </row>
    <row r="33" spans="1:10" ht="12.75" customHeight="1">
      <c r="A33" s="88"/>
      <c r="B33" s="418" t="s">
        <v>448</v>
      </c>
      <c r="C33" s="409">
        <v>2</v>
      </c>
      <c r="D33" s="171">
        <v>10</v>
      </c>
      <c r="E33" s="173">
        <v>63</v>
      </c>
      <c r="F33" s="174">
        <v>73</v>
      </c>
      <c r="G33" s="172"/>
      <c r="H33" s="171"/>
      <c r="I33" s="173"/>
      <c r="J33" s="174"/>
    </row>
    <row r="34" spans="1:10" ht="12" customHeight="1">
      <c r="A34" s="88"/>
      <c r="B34" s="417" t="s">
        <v>417</v>
      </c>
      <c r="C34" s="408">
        <v>3</v>
      </c>
      <c r="D34" s="164">
        <v>28</v>
      </c>
      <c r="E34" s="166">
        <v>88</v>
      </c>
      <c r="F34" s="167">
        <v>116</v>
      </c>
      <c r="G34" s="165"/>
      <c r="H34" s="164"/>
      <c r="I34" s="166"/>
      <c r="J34" s="167"/>
    </row>
    <row r="35" spans="1:10" ht="12.75" customHeight="1">
      <c r="A35" s="88"/>
      <c r="B35" s="418" t="s">
        <v>418</v>
      </c>
      <c r="C35" s="409">
        <v>2</v>
      </c>
      <c r="D35" s="171">
        <v>19</v>
      </c>
      <c r="E35" s="173">
        <v>108</v>
      </c>
      <c r="F35" s="174">
        <v>127</v>
      </c>
      <c r="G35" s="172"/>
      <c r="H35" s="171"/>
      <c r="I35" s="173"/>
      <c r="J35" s="174"/>
    </row>
    <row r="36" spans="1:10" ht="12" customHeight="1">
      <c r="A36" s="88"/>
      <c r="B36" s="417" t="s">
        <v>419</v>
      </c>
      <c r="C36" s="408">
        <v>3</v>
      </c>
      <c r="D36" s="164">
        <v>22</v>
      </c>
      <c r="E36" s="166">
        <v>106</v>
      </c>
      <c r="F36" s="167">
        <v>128</v>
      </c>
      <c r="G36" s="165"/>
      <c r="H36" s="164"/>
      <c r="I36" s="166"/>
      <c r="J36" s="167"/>
    </row>
    <row r="37" spans="1:10" ht="12.75" customHeight="1">
      <c r="A37" s="88"/>
      <c r="B37" s="418" t="s">
        <v>420</v>
      </c>
      <c r="C37" s="409">
        <v>2</v>
      </c>
      <c r="D37" s="171">
        <v>22</v>
      </c>
      <c r="E37" s="173">
        <v>119</v>
      </c>
      <c r="F37" s="174">
        <v>141</v>
      </c>
      <c r="G37" s="172"/>
      <c r="H37" s="171"/>
      <c r="I37" s="173"/>
      <c r="J37" s="174"/>
    </row>
    <row r="38" spans="1:10" ht="12" customHeight="1">
      <c r="A38" s="88"/>
      <c r="B38" s="417" t="s">
        <v>421</v>
      </c>
      <c r="C38" s="408">
        <v>1</v>
      </c>
      <c r="D38" s="164">
        <v>22</v>
      </c>
      <c r="E38" s="166">
        <v>127</v>
      </c>
      <c r="F38" s="167">
        <v>149</v>
      </c>
      <c r="G38" s="165"/>
      <c r="H38" s="164"/>
      <c r="I38" s="166"/>
      <c r="J38" s="167"/>
    </row>
    <row r="39" spans="1:10" ht="12.75" customHeight="1">
      <c r="A39" s="88"/>
      <c r="B39" s="418" t="s">
        <v>422</v>
      </c>
      <c r="C39" s="409">
        <v>2</v>
      </c>
      <c r="D39" s="171">
        <v>18</v>
      </c>
      <c r="E39" s="173">
        <v>124</v>
      </c>
      <c r="F39" s="174">
        <v>142</v>
      </c>
      <c r="G39" s="172"/>
      <c r="H39" s="171"/>
      <c r="I39" s="173"/>
      <c r="J39" s="174"/>
    </row>
    <row r="40" spans="1:10" ht="12" customHeight="1">
      <c r="A40" s="88"/>
      <c r="B40" s="417" t="s">
        <v>423</v>
      </c>
      <c r="C40" s="408">
        <v>1</v>
      </c>
      <c r="D40" s="164">
        <v>27</v>
      </c>
      <c r="E40" s="166">
        <v>128</v>
      </c>
      <c r="F40" s="167">
        <v>155</v>
      </c>
      <c r="G40" s="165"/>
      <c r="H40" s="164"/>
      <c r="I40" s="166"/>
      <c r="J40" s="167"/>
    </row>
    <row r="41" spans="1:10" ht="12.75" customHeight="1">
      <c r="A41" s="88"/>
      <c r="B41" s="418" t="s">
        <v>424</v>
      </c>
      <c r="C41" s="409">
        <v>1</v>
      </c>
      <c r="D41" s="171">
        <v>41</v>
      </c>
      <c r="E41" s="173">
        <v>139</v>
      </c>
      <c r="F41" s="174">
        <v>180</v>
      </c>
      <c r="G41" s="172"/>
      <c r="H41" s="171"/>
      <c r="I41" s="173"/>
      <c r="J41" s="174"/>
    </row>
    <row r="42" spans="1:10" ht="12" customHeight="1">
      <c r="A42" s="88"/>
      <c r="B42" s="417" t="s">
        <v>425</v>
      </c>
      <c r="C42" s="408">
        <v>0</v>
      </c>
      <c r="D42" s="164">
        <v>30</v>
      </c>
      <c r="E42" s="166">
        <v>134</v>
      </c>
      <c r="F42" s="167">
        <v>164</v>
      </c>
      <c r="G42" s="165"/>
      <c r="H42" s="164"/>
      <c r="I42" s="166"/>
      <c r="J42" s="167"/>
    </row>
    <row r="43" spans="1:10" ht="12.75" customHeight="1">
      <c r="A43" s="88"/>
      <c r="B43" s="418" t="s">
        <v>426</v>
      </c>
      <c r="C43" s="409">
        <v>2</v>
      </c>
      <c r="D43" s="171">
        <v>53</v>
      </c>
      <c r="E43" s="173">
        <v>188</v>
      </c>
      <c r="F43" s="174">
        <v>241</v>
      </c>
      <c r="G43" s="172">
        <v>1</v>
      </c>
      <c r="H43" s="171">
        <v>11</v>
      </c>
      <c r="I43" s="173">
        <v>24</v>
      </c>
      <c r="J43" s="174">
        <v>35</v>
      </c>
    </row>
    <row r="44" spans="1:10" ht="12" customHeight="1">
      <c r="A44" s="88"/>
      <c r="B44" s="417" t="s">
        <v>427</v>
      </c>
      <c r="C44" s="408">
        <v>6</v>
      </c>
      <c r="D44" s="164">
        <v>58</v>
      </c>
      <c r="E44" s="166">
        <v>194</v>
      </c>
      <c r="F44" s="167">
        <v>252</v>
      </c>
      <c r="G44" s="165">
        <v>2</v>
      </c>
      <c r="H44" s="164">
        <v>17</v>
      </c>
      <c r="I44" s="166">
        <v>37</v>
      </c>
      <c r="J44" s="167">
        <v>54</v>
      </c>
    </row>
    <row r="45" spans="1:10" ht="12.75" customHeight="1">
      <c r="A45" s="88"/>
      <c r="B45" s="418" t="s">
        <v>428</v>
      </c>
      <c r="C45" s="409">
        <v>3</v>
      </c>
      <c r="D45" s="171">
        <v>54</v>
      </c>
      <c r="E45" s="173">
        <v>215</v>
      </c>
      <c r="F45" s="174">
        <v>269</v>
      </c>
      <c r="G45" s="172">
        <v>1</v>
      </c>
      <c r="H45" s="171">
        <v>11</v>
      </c>
      <c r="I45" s="173">
        <v>57</v>
      </c>
      <c r="J45" s="174">
        <v>68</v>
      </c>
    </row>
    <row r="46" spans="1:10" ht="12" customHeight="1">
      <c r="A46" s="88"/>
      <c r="B46" s="417" t="s">
        <v>429</v>
      </c>
      <c r="C46" s="408">
        <v>14</v>
      </c>
      <c r="D46" s="164">
        <v>145</v>
      </c>
      <c r="E46" s="166">
        <v>322</v>
      </c>
      <c r="F46" s="167">
        <v>467</v>
      </c>
      <c r="G46" s="165">
        <v>10</v>
      </c>
      <c r="H46" s="164">
        <v>105</v>
      </c>
      <c r="I46" s="166">
        <v>172</v>
      </c>
      <c r="J46" s="167">
        <v>277</v>
      </c>
    </row>
    <row r="47" spans="1:10" ht="12.75" customHeight="1">
      <c r="A47" s="88"/>
      <c r="B47" s="418" t="s">
        <v>430</v>
      </c>
      <c r="C47" s="409">
        <v>18</v>
      </c>
      <c r="D47" s="171">
        <v>238</v>
      </c>
      <c r="E47" s="173">
        <v>430</v>
      </c>
      <c r="F47" s="174">
        <v>668</v>
      </c>
      <c r="G47" s="172">
        <v>9</v>
      </c>
      <c r="H47" s="171">
        <v>192</v>
      </c>
      <c r="I47" s="173">
        <v>250</v>
      </c>
      <c r="J47" s="174">
        <v>442</v>
      </c>
    </row>
    <row r="48" spans="1:10" ht="12" customHeight="1">
      <c r="A48" s="88"/>
      <c r="B48" s="417" t="s">
        <v>431</v>
      </c>
      <c r="C48" s="408">
        <v>28</v>
      </c>
      <c r="D48" s="164">
        <v>345</v>
      </c>
      <c r="E48" s="166">
        <v>611</v>
      </c>
      <c r="F48" s="167">
        <v>956</v>
      </c>
      <c r="G48" s="165">
        <v>20</v>
      </c>
      <c r="H48" s="164">
        <v>276</v>
      </c>
      <c r="I48" s="166">
        <v>411</v>
      </c>
      <c r="J48" s="167">
        <v>687</v>
      </c>
    </row>
    <row r="49" spans="1:10" ht="12.75" customHeight="1">
      <c r="A49" s="88"/>
      <c r="B49" s="418" t="s">
        <v>432</v>
      </c>
      <c r="C49" s="409">
        <v>28</v>
      </c>
      <c r="D49" s="171">
        <v>389</v>
      </c>
      <c r="E49" s="173">
        <v>690</v>
      </c>
      <c r="F49" s="174">
        <v>1079</v>
      </c>
      <c r="G49" s="172">
        <v>15</v>
      </c>
      <c r="H49" s="171">
        <v>300</v>
      </c>
      <c r="I49" s="173">
        <v>454</v>
      </c>
      <c r="J49" s="174">
        <v>754</v>
      </c>
    </row>
    <row r="50" spans="1:10" ht="12" customHeight="1">
      <c r="A50" s="88"/>
      <c r="B50" s="417" t="s">
        <v>433</v>
      </c>
      <c r="C50" s="408">
        <v>43</v>
      </c>
      <c r="D50" s="164">
        <v>425</v>
      </c>
      <c r="E50" s="166">
        <v>825</v>
      </c>
      <c r="F50" s="167">
        <v>1250</v>
      </c>
      <c r="G50" s="165">
        <v>27</v>
      </c>
      <c r="H50" s="164">
        <v>295</v>
      </c>
      <c r="I50" s="166">
        <v>545</v>
      </c>
      <c r="J50" s="167">
        <v>840</v>
      </c>
    </row>
    <row r="51" spans="1:10" ht="12.75" customHeight="1">
      <c r="A51" s="88"/>
      <c r="B51" s="418" t="s">
        <v>434</v>
      </c>
      <c r="C51" s="409">
        <v>60</v>
      </c>
      <c r="D51" s="171">
        <v>399</v>
      </c>
      <c r="E51" s="173">
        <v>940</v>
      </c>
      <c r="F51" s="174">
        <v>1339</v>
      </c>
      <c r="G51" s="172">
        <v>39</v>
      </c>
      <c r="H51" s="171">
        <v>286</v>
      </c>
      <c r="I51" s="173">
        <v>668</v>
      </c>
      <c r="J51" s="174">
        <v>954</v>
      </c>
    </row>
    <row r="52" spans="1:10" ht="12" customHeight="1">
      <c r="A52" s="88"/>
      <c r="B52" s="417" t="s">
        <v>435</v>
      </c>
      <c r="C52" s="408">
        <v>67</v>
      </c>
      <c r="D52" s="164">
        <v>416</v>
      </c>
      <c r="E52" s="166">
        <v>996</v>
      </c>
      <c r="F52" s="167">
        <v>1412</v>
      </c>
      <c r="G52" s="165">
        <v>54</v>
      </c>
      <c r="H52" s="164">
        <v>323</v>
      </c>
      <c r="I52" s="166">
        <v>728</v>
      </c>
      <c r="J52" s="167">
        <v>1051</v>
      </c>
    </row>
    <row r="53" spans="1:10" ht="12.75" customHeight="1">
      <c r="A53" s="88"/>
      <c r="B53" s="418" t="s">
        <v>436</v>
      </c>
      <c r="C53" s="409">
        <v>64</v>
      </c>
      <c r="D53" s="171">
        <v>364</v>
      </c>
      <c r="E53" s="173">
        <v>909</v>
      </c>
      <c r="F53" s="174">
        <v>1273</v>
      </c>
      <c r="G53" s="172">
        <v>47</v>
      </c>
      <c r="H53" s="171">
        <v>287</v>
      </c>
      <c r="I53" s="173">
        <v>683</v>
      </c>
      <c r="J53" s="174">
        <v>970</v>
      </c>
    </row>
    <row r="54" spans="1:10" ht="12" customHeight="1">
      <c r="A54" s="88"/>
      <c r="B54" s="417" t="s">
        <v>437</v>
      </c>
      <c r="C54" s="408">
        <v>66</v>
      </c>
      <c r="D54" s="164">
        <v>352</v>
      </c>
      <c r="E54" s="166">
        <v>960</v>
      </c>
      <c r="F54" s="167">
        <v>1312</v>
      </c>
      <c r="G54" s="165">
        <v>56</v>
      </c>
      <c r="H54" s="164">
        <v>271</v>
      </c>
      <c r="I54" s="166">
        <v>753</v>
      </c>
      <c r="J54" s="167">
        <v>1024</v>
      </c>
    </row>
    <row r="55" spans="1:10" ht="12.75" customHeight="1">
      <c r="A55" s="88"/>
      <c r="B55" s="418" t="s">
        <v>438</v>
      </c>
      <c r="C55" s="409">
        <v>55</v>
      </c>
      <c r="D55" s="171">
        <v>283</v>
      </c>
      <c r="E55" s="173">
        <v>881</v>
      </c>
      <c r="F55" s="174">
        <v>1164</v>
      </c>
      <c r="G55" s="172">
        <v>44</v>
      </c>
      <c r="H55" s="171">
        <v>225</v>
      </c>
      <c r="I55" s="173">
        <v>693</v>
      </c>
      <c r="J55" s="174">
        <v>918</v>
      </c>
    </row>
    <row r="56" spans="1:10" ht="12" customHeight="1">
      <c r="A56" s="88"/>
      <c r="B56" s="417" t="s">
        <v>439</v>
      </c>
      <c r="C56" s="408">
        <v>55</v>
      </c>
      <c r="D56" s="164">
        <v>307</v>
      </c>
      <c r="E56" s="166">
        <v>797</v>
      </c>
      <c r="F56" s="167">
        <v>1104</v>
      </c>
      <c r="G56" s="165">
        <v>40</v>
      </c>
      <c r="H56" s="164">
        <v>231</v>
      </c>
      <c r="I56" s="166">
        <v>643</v>
      </c>
      <c r="J56" s="167">
        <v>874</v>
      </c>
    </row>
    <row r="57" spans="1:10" ht="12.75" customHeight="1">
      <c r="A57" s="88"/>
      <c r="B57" s="418" t="s">
        <v>440</v>
      </c>
      <c r="C57" s="409">
        <v>42</v>
      </c>
      <c r="D57" s="171">
        <v>274</v>
      </c>
      <c r="E57" s="173">
        <v>832</v>
      </c>
      <c r="F57" s="174">
        <v>1106</v>
      </c>
      <c r="G57" s="172">
        <v>33</v>
      </c>
      <c r="H57" s="171">
        <v>229</v>
      </c>
      <c r="I57" s="173">
        <v>684</v>
      </c>
      <c r="J57" s="174">
        <v>913</v>
      </c>
    </row>
    <row r="58" spans="1:10" ht="12" customHeight="1">
      <c r="A58" s="88"/>
      <c r="B58" s="417" t="s">
        <v>441</v>
      </c>
      <c r="C58" s="408">
        <v>37</v>
      </c>
      <c r="D58" s="164">
        <v>250</v>
      </c>
      <c r="E58" s="166">
        <v>675</v>
      </c>
      <c r="F58" s="167">
        <v>925</v>
      </c>
      <c r="G58" s="165">
        <v>30</v>
      </c>
      <c r="H58" s="164">
        <v>198</v>
      </c>
      <c r="I58" s="166">
        <v>553</v>
      </c>
      <c r="J58" s="167">
        <v>751</v>
      </c>
    </row>
    <row r="59" spans="1:10" ht="12.75" customHeight="1">
      <c r="A59" s="88"/>
      <c r="B59" s="418" t="s">
        <v>442</v>
      </c>
      <c r="C59" s="409">
        <v>32</v>
      </c>
      <c r="D59" s="171">
        <v>239</v>
      </c>
      <c r="E59" s="173">
        <v>640</v>
      </c>
      <c r="F59" s="174">
        <v>879</v>
      </c>
      <c r="G59" s="172">
        <v>26</v>
      </c>
      <c r="H59" s="171">
        <v>193</v>
      </c>
      <c r="I59" s="173">
        <v>526</v>
      </c>
      <c r="J59" s="174">
        <v>719</v>
      </c>
    </row>
    <row r="60" spans="1:10" ht="12" customHeight="1">
      <c r="A60" s="88"/>
      <c r="B60" s="417" t="s">
        <v>443</v>
      </c>
      <c r="C60" s="408">
        <v>50</v>
      </c>
      <c r="D60" s="164">
        <v>229</v>
      </c>
      <c r="E60" s="166">
        <v>662</v>
      </c>
      <c r="F60" s="167">
        <v>891</v>
      </c>
      <c r="G60" s="165">
        <v>38</v>
      </c>
      <c r="H60" s="164">
        <v>194</v>
      </c>
      <c r="I60" s="166">
        <v>548</v>
      </c>
      <c r="J60" s="167">
        <v>742</v>
      </c>
    </row>
    <row r="61" spans="1:10" ht="12.75" customHeight="1">
      <c r="A61" s="88"/>
      <c r="B61" s="418" t="s">
        <v>444</v>
      </c>
      <c r="C61" s="409">
        <v>35</v>
      </c>
      <c r="D61" s="171">
        <v>199</v>
      </c>
      <c r="E61" s="173">
        <v>623</v>
      </c>
      <c r="F61" s="174">
        <v>822</v>
      </c>
      <c r="G61" s="172">
        <v>30</v>
      </c>
      <c r="H61" s="171">
        <v>165</v>
      </c>
      <c r="I61" s="173">
        <v>514</v>
      </c>
      <c r="J61" s="174">
        <v>679</v>
      </c>
    </row>
    <row r="62" spans="1:10" s="83" customFormat="1" ht="15" customHeight="1">
      <c r="B62" s="1594" t="s">
        <v>92</v>
      </c>
      <c r="C62" s="1596"/>
      <c r="D62" s="1596"/>
      <c r="E62" s="1596"/>
      <c r="F62" s="1596"/>
      <c r="G62" s="1596"/>
      <c r="H62" s="1595"/>
      <c r="I62" s="1595"/>
      <c r="J62" s="1595"/>
    </row>
    <row r="63" spans="1:10">
      <c r="G63" s="342"/>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90" firstPageNumber="0" orientation="portrait" r:id="rId1"/>
  <headerFooter>
    <oddFooter>&amp;C&amp;F&amp;R&amp;A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3">
    <pageSetUpPr fitToPage="1"/>
  </sheetPr>
  <dimension ref="A1:J64"/>
  <sheetViews>
    <sheetView showGridLines="0" zoomScaleNormal="100" workbookViewId="0">
      <pane ySplit="6" topLeftCell="A48" activePane="bottomLeft" state="frozen"/>
      <selection activeCell="D66" sqref="D66"/>
      <selection pane="bottomLeft" activeCell="B3" sqref="B3"/>
    </sheetView>
  </sheetViews>
  <sheetFormatPr baseColWidth="10" defaultColWidth="10.7109375" defaultRowHeight="12.75"/>
  <cols>
    <col min="1" max="1" width="1.7109375" style="286" customWidth="1"/>
    <col min="2" max="2" width="15.7109375" style="286" customWidth="1"/>
    <col min="3" max="3" width="6.7109375" style="286" customWidth="1"/>
    <col min="4" max="6" width="9.7109375" style="286" customWidth="1"/>
    <col min="7" max="7" width="6.7109375" style="286" customWidth="1"/>
    <col min="8" max="10" width="9.7109375" style="286" customWidth="1"/>
    <col min="11" max="16384" width="10.7109375" style="286"/>
  </cols>
  <sheetData>
    <row r="1" spans="1:10" s="88" customFormat="1" ht="20.100000000000001" customHeight="1">
      <c r="B1" s="149" t="s">
        <v>387</v>
      </c>
      <c r="C1" s="179"/>
      <c r="D1" s="382"/>
      <c r="E1" s="382"/>
      <c r="F1" s="382"/>
      <c r="G1" s="382"/>
      <c r="H1" s="382"/>
      <c r="I1" s="382"/>
      <c r="J1" s="382"/>
    </row>
    <row r="2" spans="1:10" s="889" customFormat="1" ht="20.100000000000001" customHeight="1">
      <c r="B2" s="734" t="s">
        <v>386</v>
      </c>
      <c r="C2" s="890"/>
      <c r="D2" s="891"/>
      <c r="E2" s="891"/>
      <c r="F2" s="891"/>
      <c r="G2" s="891"/>
      <c r="H2" s="891"/>
      <c r="I2" s="891"/>
      <c r="J2" s="891"/>
    </row>
    <row r="3" spans="1:10" s="88" customFormat="1" ht="20.100000000000001" customHeight="1">
      <c r="B3" s="732" t="s">
        <v>996</v>
      </c>
      <c r="C3" s="233"/>
      <c r="D3" s="382"/>
      <c r="E3" s="382"/>
      <c r="F3" s="382"/>
      <c r="G3" s="382"/>
      <c r="H3" s="382"/>
      <c r="I3" s="382"/>
      <c r="J3" s="382"/>
    </row>
    <row r="4" spans="1:10" s="88" customFormat="1" ht="20.100000000000001" customHeight="1">
      <c r="B4" s="391" t="s">
        <v>44</v>
      </c>
      <c r="C4" s="181"/>
      <c r="D4" s="181"/>
      <c r="E4" s="181"/>
      <c r="F4" s="382"/>
      <c r="G4" s="382"/>
      <c r="H4" s="382"/>
      <c r="I4" s="382"/>
      <c r="J4" s="382"/>
    </row>
    <row r="5" spans="1:10" s="82" customFormat="1" ht="25.5" customHeight="1">
      <c r="B5" s="406" t="s">
        <v>445</v>
      </c>
      <c r="C5" s="2183" t="s">
        <v>71</v>
      </c>
      <c r="D5" s="2183"/>
      <c r="E5" s="2183"/>
      <c r="F5" s="2183"/>
      <c r="G5" s="2182" t="s">
        <v>885</v>
      </c>
      <c r="H5" s="2182"/>
      <c r="I5" s="2182"/>
      <c r="J5" s="2182"/>
    </row>
    <row r="6" spans="1:10" s="82" customFormat="1" ht="50.1" customHeight="1">
      <c r="B6" s="406"/>
      <c r="C6" s="830" t="s">
        <v>662</v>
      </c>
      <c r="D6" s="831" t="s">
        <v>663</v>
      </c>
      <c r="E6" s="832" t="s">
        <v>661</v>
      </c>
      <c r="F6" s="833" t="s">
        <v>789</v>
      </c>
      <c r="G6" s="834" t="s">
        <v>662</v>
      </c>
      <c r="H6" s="831" t="s">
        <v>663</v>
      </c>
      <c r="I6" s="832" t="s">
        <v>661</v>
      </c>
      <c r="J6" s="833" t="s">
        <v>789</v>
      </c>
    </row>
    <row r="7" spans="1:10" ht="5.0999999999999996" customHeight="1">
      <c r="A7" s="82"/>
      <c r="B7" s="407"/>
      <c r="C7" s="407"/>
      <c r="D7" s="82"/>
      <c r="E7" s="82"/>
      <c r="F7" s="82"/>
      <c r="G7" s="416"/>
      <c r="H7" s="82"/>
      <c r="I7" s="82"/>
      <c r="J7" s="82"/>
    </row>
    <row r="8" spans="1:10" ht="12.75" customHeight="1">
      <c r="A8" s="88"/>
      <c r="B8" s="417" t="s">
        <v>395</v>
      </c>
      <c r="C8" s="408">
        <v>5</v>
      </c>
      <c r="D8" s="164">
        <v>58</v>
      </c>
      <c r="E8" s="166">
        <v>310</v>
      </c>
      <c r="F8" s="167">
        <v>368</v>
      </c>
      <c r="G8" s="1888">
        <v>0</v>
      </c>
      <c r="H8" s="783">
        <v>0</v>
      </c>
      <c r="I8" s="1889">
        <v>4</v>
      </c>
      <c r="J8" s="1890">
        <v>5</v>
      </c>
    </row>
    <row r="9" spans="1:10" ht="12.75" customHeight="1">
      <c r="A9" s="88"/>
      <c r="B9" s="418" t="s">
        <v>396</v>
      </c>
      <c r="C9" s="409">
        <v>9</v>
      </c>
      <c r="D9" s="171">
        <v>78</v>
      </c>
      <c r="E9" s="173">
        <v>420</v>
      </c>
      <c r="F9" s="174">
        <v>498</v>
      </c>
      <c r="G9" s="1891">
        <v>1</v>
      </c>
      <c r="H9" s="1892">
        <v>1</v>
      </c>
      <c r="I9" s="1893">
        <v>8</v>
      </c>
      <c r="J9" s="1894">
        <v>13</v>
      </c>
    </row>
    <row r="10" spans="1:10" ht="12.75" customHeight="1">
      <c r="A10" s="88"/>
      <c r="B10" s="417" t="s">
        <v>397</v>
      </c>
      <c r="C10" s="408">
        <v>11</v>
      </c>
      <c r="D10" s="164">
        <v>194</v>
      </c>
      <c r="E10" s="166">
        <v>711</v>
      </c>
      <c r="F10" s="167">
        <v>905</v>
      </c>
      <c r="G10" s="1888">
        <v>3</v>
      </c>
      <c r="H10" s="783">
        <v>3</v>
      </c>
      <c r="I10" s="1889">
        <v>88</v>
      </c>
      <c r="J10" s="1890">
        <v>121</v>
      </c>
    </row>
    <row r="11" spans="1:10" ht="12.75" customHeight="1">
      <c r="A11" s="88"/>
      <c r="B11" s="418" t="s">
        <v>59</v>
      </c>
      <c r="C11" s="409">
        <v>24</v>
      </c>
      <c r="D11" s="171">
        <v>284</v>
      </c>
      <c r="E11" s="173">
        <v>851</v>
      </c>
      <c r="F11" s="174">
        <v>1135</v>
      </c>
      <c r="G11" s="1891">
        <v>4</v>
      </c>
      <c r="H11" s="1892">
        <v>4</v>
      </c>
      <c r="I11" s="1893">
        <v>267</v>
      </c>
      <c r="J11" s="1894">
        <v>362</v>
      </c>
    </row>
    <row r="12" spans="1:10" ht="12.75" customHeight="1">
      <c r="A12" s="88"/>
      <c r="B12" s="417" t="s">
        <v>398</v>
      </c>
      <c r="C12" s="408">
        <v>30</v>
      </c>
      <c r="D12" s="164">
        <v>300</v>
      </c>
      <c r="E12" s="166">
        <v>929</v>
      </c>
      <c r="F12" s="167">
        <v>1229</v>
      </c>
      <c r="G12" s="1888">
        <v>18</v>
      </c>
      <c r="H12" s="783">
        <v>18</v>
      </c>
      <c r="I12" s="1889">
        <v>433</v>
      </c>
      <c r="J12" s="1890">
        <v>568</v>
      </c>
    </row>
    <row r="13" spans="1:10" ht="12.75" customHeight="1">
      <c r="A13" s="88"/>
      <c r="B13" s="418" t="s">
        <v>399</v>
      </c>
      <c r="C13" s="409">
        <v>57</v>
      </c>
      <c r="D13" s="171">
        <v>628</v>
      </c>
      <c r="E13" s="173">
        <v>2448</v>
      </c>
      <c r="F13" s="174">
        <v>3076</v>
      </c>
      <c r="G13" s="1891">
        <v>34</v>
      </c>
      <c r="H13" s="1892">
        <v>34</v>
      </c>
      <c r="I13" s="1893">
        <v>1505</v>
      </c>
      <c r="J13" s="1894">
        <v>1844</v>
      </c>
    </row>
    <row r="14" spans="1:10" ht="12.75" customHeight="1">
      <c r="A14" s="88"/>
      <c r="B14" s="417" t="s">
        <v>400</v>
      </c>
      <c r="C14" s="408">
        <v>37</v>
      </c>
      <c r="D14" s="164">
        <v>375</v>
      </c>
      <c r="E14" s="166">
        <v>1853</v>
      </c>
      <c r="F14" s="167">
        <v>2228</v>
      </c>
      <c r="G14" s="1888">
        <v>27</v>
      </c>
      <c r="H14" s="783">
        <v>27</v>
      </c>
      <c r="I14" s="1889">
        <v>1250</v>
      </c>
      <c r="J14" s="1890">
        <v>1486</v>
      </c>
    </row>
    <row r="15" spans="1:10" ht="12.75" customHeight="1">
      <c r="A15" s="88"/>
      <c r="B15" s="418" t="s">
        <v>401</v>
      </c>
      <c r="C15" s="409">
        <v>35</v>
      </c>
      <c r="D15" s="171">
        <v>296</v>
      </c>
      <c r="E15" s="173">
        <v>1487</v>
      </c>
      <c r="F15" s="174">
        <v>1783</v>
      </c>
      <c r="G15" s="1891">
        <v>21</v>
      </c>
      <c r="H15" s="1892">
        <v>21</v>
      </c>
      <c r="I15" s="1893">
        <v>1006</v>
      </c>
      <c r="J15" s="1894">
        <v>1189</v>
      </c>
    </row>
    <row r="16" spans="1:10" ht="12.75" customHeight="1">
      <c r="A16" s="88"/>
      <c r="B16" s="417" t="s">
        <v>402</v>
      </c>
      <c r="C16" s="408">
        <v>24</v>
      </c>
      <c r="D16" s="164">
        <v>248</v>
      </c>
      <c r="E16" s="166">
        <v>1297</v>
      </c>
      <c r="F16" s="167">
        <v>1545</v>
      </c>
      <c r="G16" s="1888">
        <v>14</v>
      </c>
      <c r="H16" s="783">
        <v>14</v>
      </c>
      <c r="I16" s="1889">
        <v>882</v>
      </c>
      <c r="J16" s="1890">
        <v>1045</v>
      </c>
    </row>
    <row r="17" spans="1:10" ht="12.75" customHeight="1">
      <c r="A17" s="88"/>
      <c r="B17" s="418" t="s">
        <v>403</v>
      </c>
      <c r="C17" s="409">
        <v>30</v>
      </c>
      <c r="D17" s="171">
        <v>294</v>
      </c>
      <c r="E17" s="173">
        <v>1167</v>
      </c>
      <c r="F17" s="174">
        <v>1461</v>
      </c>
      <c r="G17" s="1891">
        <v>23</v>
      </c>
      <c r="H17" s="1892">
        <v>23</v>
      </c>
      <c r="I17" s="1893">
        <v>814</v>
      </c>
      <c r="J17" s="1894">
        <v>988</v>
      </c>
    </row>
    <row r="18" spans="1:10" ht="12.75" customHeight="1">
      <c r="A18" s="88"/>
      <c r="B18" s="417" t="s">
        <v>404</v>
      </c>
      <c r="C18" s="408">
        <v>32</v>
      </c>
      <c r="D18" s="164">
        <v>277</v>
      </c>
      <c r="E18" s="166">
        <v>1076</v>
      </c>
      <c r="F18" s="167">
        <v>1353</v>
      </c>
      <c r="G18" s="1888">
        <v>20</v>
      </c>
      <c r="H18" s="783">
        <v>20</v>
      </c>
      <c r="I18" s="1889">
        <v>702</v>
      </c>
      <c r="J18" s="1890">
        <v>857</v>
      </c>
    </row>
    <row r="19" spans="1:10" ht="12.75" customHeight="1">
      <c r="A19" s="88"/>
      <c r="B19" s="418" t="s">
        <v>405</v>
      </c>
      <c r="C19" s="409">
        <v>45</v>
      </c>
      <c r="D19" s="171">
        <v>351</v>
      </c>
      <c r="E19" s="173">
        <v>1083</v>
      </c>
      <c r="F19" s="174">
        <v>1434</v>
      </c>
      <c r="G19" s="1891">
        <v>24</v>
      </c>
      <c r="H19" s="1892">
        <v>24</v>
      </c>
      <c r="I19" s="1893">
        <v>662</v>
      </c>
      <c r="J19" s="1894">
        <v>859</v>
      </c>
    </row>
    <row r="20" spans="1:10" ht="12.75" customHeight="1">
      <c r="A20" s="88"/>
      <c r="B20" s="417" t="s">
        <v>406</v>
      </c>
      <c r="C20" s="408">
        <v>43</v>
      </c>
      <c r="D20" s="164">
        <v>381</v>
      </c>
      <c r="E20" s="166">
        <v>945</v>
      </c>
      <c r="F20" s="167">
        <v>1326</v>
      </c>
      <c r="G20" s="1888">
        <v>26</v>
      </c>
      <c r="H20" s="783">
        <v>26</v>
      </c>
      <c r="I20" s="1889">
        <v>557</v>
      </c>
      <c r="J20" s="1890">
        <v>740</v>
      </c>
    </row>
    <row r="21" spans="1:10" ht="12.75" customHeight="1">
      <c r="A21" s="88"/>
      <c r="B21" s="418" t="s">
        <v>407</v>
      </c>
      <c r="C21" s="409">
        <v>48</v>
      </c>
      <c r="D21" s="171">
        <v>336</v>
      </c>
      <c r="E21" s="173">
        <v>640</v>
      </c>
      <c r="F21" s="174">
        <v>976</v>
      </c>
      <c r="G21" s="1891">
        <v>33</v>
      </c>
      <c r="H21" s="1892">
        <v>33</v>
      </c>
      <c r="I21" s="1893">
        <v>289</v>
      </c>
      <c r="J21" s="1894">
        <v>441</v>
      </c>
    </row>
    <row r="22" spans="1:10" ht="12.75" customHeight="1">
      <c r="A22" s="88"/>
      <c r="B22" s="417" t="s">
        <v>408</v>
      </c>
      <c r="C22" s="408">
        <v>36</v>
      </c>
      <c r="D22" s="164">
        <v>296</v>
      </c>
      <c r="E22" s="166">
        <v>578</v>
      </c>
      <c r="F22" s="167">
        <v>874</v>
      </c>
      <c r="G22" s="1888">
        <v>20</v>
      </c>
      <c r="H22" s="783">
        <v>20</v>
      </c>
      <c r="I22" s="1889">
        <v>232</v>
      </c>
      <c r="J22" s="1890">
        <v>351</v>
      </c>
    </row>
    <row r="23" spans="1:10" ht="12.75" customHeight="1">
      <c r="A23" s="88"/>
      <c r="B23" s="418" t="s">
        <v>409</v>
      </c>
      <c r="C23" s="409">
        <v>51</v>
      </c>
      <c r="D23" s="171">
        <v>324</v>
      </c>
      <c r="E23" s="173">
        <v>478</v>
      </c>
      <c r="F23" s="174">
        <v>802</v>
      </c>
      <c r="G23" s="1891">
        <v>21</v>
      </c>
      <c r="H23" s="1892">
        <v>21</v>
      </c>
      <c r="I23" s="1893">
        <v>186</v>
      </c>
      <c r="J23" s="1894">
        <v>286</v>
      </c>
    </row>
    <row r="24" spans="1:10" ht="12.75" customHeight="1">
      <c r="A24" s="88"/>
      <c r="B24" s="417" t="s">
        <v>410</v>
      </c>
      <c r="C24" s="408">
        <v>68</v>
      </c>
      <c r="D24" s="164">
        <v>296</v>
      </c>
      <c r="E24" s="166">
        <v>384</v>
      </c>
      <c r="F24" s="167">
        <v>680</v>
      </c>
      <c r="G24" s="1888">
        <v>20</v>
      </c>
      <c r="H24" s="783">
        <v>20</v>
      </c>
      <c r="I24" s="1889">
        <v>145</v>
      </c>
      <c r="J24" s="1890">
        <v>245</v>
      </c>
    </row>
    <row r="25" spans="1:10" ht="12.75" customHeight="1">
      <c r="A25" s="88"/>
      <c r="B25" s="418" t="s">
        <v>411</v>
      </c>
      <c r="C25" s="409">
        <v>59</v>
      </c>
      <c r="D25" s="171">
        <v>192</v>
      </c>
      <c r="E25" s="173">
        <v>226</v>
      </c>
      <c r="F25" s="174">
        <v>418</v>
      </c>
      <c r="G25" s="1891">
        <v>21</v>
      </c>
      <c r="H25" s="1892">
        <v>21</v>
      </c>
      <c r="I25" s="1893">
        <v>72</v>
      </c>
      <c r="J25" s="1894">
        <v>137</v>
      </c>
    </row>
    <row r="26" spans="1:10" ht="12.75" customHeight="1">
      <c r="A26" s="88"/>
      <c r="B26" s="417" t="s">
        <v>412</v>
      </c>
      <c r="C26" s="408">
        <v>39</v>
      </c>
      <c r="D26" s="164">
        <v>148</v>
      </c>
      <c r="E26" s="166">
        <v>175</v>
      </c>
      <c r="F26" s="167">
        <v>323</v>
      </c>
      <c r="G26" s="1888">
        <v>18</v>
      </c>
      <c r="H26" s="783">
        <v>18</v>
      </c>
      <c r="I26" s="1889">
        <v>39</v>
      </c>
      <c r="J26" s="1890">
        <v>73</v>
      </c>
    </row>
    <row r="27" spans="1:10" ht="12.75" customHeight="1">
      <c r="A27" s="88"/>
      <c r="B27" s="418" t="s">
        <v>413</v>
      </c>
      <c r="C27" s="409">
        <v>21</v>
      </c>
      <c r="D27" s="171">
        <v>71</v>
      </c>
      <c r="E27" s="173">
        <v>54</v>
      </c>
      <c r="F27" s="174">
        <v>125</v>
      </c>
      <c r="G27" s="1891">
        <v>5</v>
      </c>
      <c r="H27" s="1892">
        <v>5</v>
      </c>
      <c r="I27" s="1893">
        <v>12</v>
      </c>
      <c r="J27" s="1894">
        <v>25</v>
      </c>
    </row>
    <row r="28" spans="1:10" ht="12.75" customHeight="1">
      <c r="A28" s="88"/>
      <c r="B28" s="417" t="s">
        <v>414</v>
      </c>
      <c r="C28" s="408">
        <v>6</v>
      </c>
      <c r="D28" s="164">
        <v>10</v>
      </c>
      <c r="E28" s="166">
        <v>8</v>
      </c>
      <c r="F28" s="167">
        <v>18</v>
      </c>
      <c r="G28" s="1888">
        <v>1</v>
      </c>
      <c r="H28" s="783">
        <v>1</v>
      </c>
      <c r="I28" s="1889">
        <v>1</v>
      </c>
      <c r="J28" s="1890">
        <v>1</v>
      </c>
    </row>
    <row r="29" spans="1:10" ht="12.75" customHeight="1">
      <c r="A29" s="88"/>
      <c r="B29" s="418" t="s">
        <v>394</v>
      </c>
      <c r="C29" s="409"/>
      <c r="D29" s="171"/>
      <c r="E29" s="173"/>
      <c r="F29" s="174"/>
      <c r="G29" s="1891"/>
      <c r="H29" s="1892"/>
      <c r="I29" s="1893"/>
      <c r="J29" s="1894"/>
    </row>
    <row r="30" spans="1:10" ht="12.75" customHeight="1">
      <c r="A30" s="88"/>
      <c r="B30" s="1544" t="s">
        <v>90</v>
      </c>
      <c r="C30" s="1978">
        <f>SUM(C8:C29)</f>
        <v>710</v>
      </c>
      <c r="D30" s="1979">
        <f t="shared" ref="D30:J30" si="0">SUM(D8:D29)</f>
        <v>5437</v>
      </c>
      <c r="E30" s="1980">
        <f t="shared" si="0"/>
        <v>17120</v>
      </c>
      <c r="F30" s="1981">
        <f t="shared" si="0"/>
        <v>22557</v>
      </c>
      <c r="G30" s="1978">
        <f t="shared" si="0"/>
        <v>354</v>
      </c>
      <c r="H30" s="1979">
        <f t="shared" si="0"/>
        <v>354</v>
      </c>
      <c r="I30" s="1980">
        <f t="shared" si="0"/>
        <v>9154</v>
      </c>
      <c r="J30" s="1981">
        <f t="shared" si="0"/>
        <v>11636</v>
      </c>
    </row>
    <row r="31" spans="1:10" s="894" customFormat="1" ht="24.95" customHeight="1">
      <c r="A31" s="888"/>
      <c r="B31" s="420" t="s">
        <v>415</v>
      </c>
      <c r="C31" s="895"/>
      <c r="D31" s="892"/>
      <c r="E31" s="892"/>
      <c r="F31" s="892"/>
      <c r="G31" s="893"/>
      <c r="H31" s="892"/>
      <c r="I31" s="892"/>
      <c r="J31" s="892"/>
    </row>
    <row r="32" spans="1:10" ht="12.75" customHeight="1">
      <c r="A32" s="88"/>
      <c r="B32" s="417" t="s">
        <v>447</v>
      </c>
      <c r="C32" s="408">
        <v>2</v>
      </c>
      <c r="D32" s="164">
        <v>11</v>
      </c>
      <c r="E32" s="166">
        <v>48</v>
      </c>
      <c r="F32" s="167">
        <v>59</v>
      </c>
      <c r="G32" s="165"/>
      <c r="H32" s="164"/>
      <c r="I32" s="166"/>
      <c r="J32" s="167"/>
    </row>
    <row r="33" spans="1:10" ht="12.75" customHeight="1">
      <c r="A33" s="88"/>
      <c r="B33" s="418" t="s">
        <v>448</v>
      </c>
      <c r="C33" s="409">
        <v>0</v>
      </c>
      <c r="D33" s="171">
        <v>7</v>
      </c>
      <c r="E33" s="173">
        <v>58</v>
      </c>
      <c r="F33" s="174">
        <v>65</v>
      </c>
      <c r="G33" s="172"/>
      <c r="H33" s="171"/>
      <c r="I33" s="173"/>
      <c r="J33" s="174"/>
    </row>
    <row r="34" spans="1:10" ht="12.75" customHeight="1">
      <c r="A34" s="88"/>
      <c r="B34" s="417" t="s">
        <v>417</v>
      </c>
      <c r="C34" s="408">
        <v>0</v>
      </c>
      <c r="D34" s="164">
        <v>14</v>
      </c>
      <c r="E34" s="166">
        <v>61</v>
      </c>
      <c r="F34" s="167">
        <v>75</v>
      </c>
      <c r="G34" s="165">
        <v>0</v>
      </c>
      <c r="H34" s="164">
        <v>1</v>
      </c>
      <c r="I34" s="166">
        <v>1</v>
      </c>
      <c r="J34" s="167">
        <v>2</v>
      </c>
    </row>
    <row r="35" spans="1:10" ht="12.75" customHeight="1">
      <c r="A35" s="88"/>
      <c r="B35" s="418" t="s">
        <v>418</v>
      </c>
      <c r="C35" s="409">
        <v>2</v>
      </c>
      <c r="D35" s="171">
        <v>16</v>
      </c>
      <c r="E35" s="173">
        <v>60</v>
      </c>
      <c r="F35" s="174">
        <v>76</v>
      </c>
      <c r="G35" s="172">
        <v>0</v>
      </c>
      <c r="H35" s="171">
        <v>0</v>
      </c>
      <c r="I35" s="173">
        <v>1</v>
      </c>
      <c r="J35" s="174">
        <v>1</v>
      </c>
    </row>
    <row r="36" spans="1:10" ht="12.75" customHeight="1">
      <c r="A36" s="88"/>
      <c r="B36" s="417" t="s">
        <v>419</v>
      </c>
      <c r="C36" s="408">
        <v>1</v>
      </c>
      <c r="D36" s="164">
        <v>10</v>
      </c>
      <c r="E36" s="166">
        <v>83</v>
      </c>
      <c r="F36" s="167">
        <v>93</v>
      </c>
      <c r="G36" s="165">
        <v>0</v>
      </c>
      <c r="H36" s="164">
        <v>0</v>
      </c>
      <c r="I36" s="166">
        <v>2</v>
      </c>
      <c r="J36" s="167">
        <v>2</v>
      </c>
    </row>
    <row r="37" spans="1:10" ht="12.75" customHeight="1">
      <c r="A37" s="88"/>
      <c r="B37" s="418" t="s">
        <v>420</v>
      </c>
      <c r="C37" s="409">
        <v>2</v>
      </c>
      <c r="D37" s="171">
        <v>18</v>
      </c>
      <c r="E37" s="173">
        <v>73</v>
      </c>
      <c r="F37" s="174">
        <v>91</v>
      </c>
      <c r="G37" s="172">
        <v>0</v>
      </c>
      <c r="H37" s="171">
        <v>1</v>
      </c>
      <c r="I37" s="173">
        <v>1</v>
      </c>
      <c r="J37" s="174">
        <v>2</v>
      </c>
    </row>
    <row r="38" spans="1:10" ht="12.75" customHeight="1">
      <c r="A38" s="88"/>
      <c r="B38" s="417" t="s">
        <v>421</v>
      </c>
      <c r="C38" s="408">
        <v>3</v>
      </c>
      <c r="D38" s="164">
        <v>17</v>
      </c>
      <c r="E38" s="166">
        <v>59</v>
      </c>
      <c r="F38" s="167">
        <v>76</v>
      </c>
      <c r="G38" s="165">
        <v>1</v>
      </c>
      <c r="H38" s="164">
        <v>1</v>
      </c>
      <c r="I38" s="166">
        <v>0</v>
      </c>
      <c r="J38" s="167">
        <v>1</v>
      </c>
    </row>
    <row r="39" spans="1:10" ht="12.75" customHeight="1">
      <c r="A39" s="88"/>
      <c r="B39" s="418" t="s">
        <v>422</v>
      </c>
      <c r="C39" s="409">
        <v>1</v>
      </c>
      <c r="D39" s="171">
        <v>18</v>
      </c>
      <c r="E39" s="173">
        <v>80</v>
      </c>
      <c r="F39" s="174">
        <v>98</v>
      </c>
      <c r="G39" s="172">
        <v>0</v>
      </c>
      <c r="H39" s="171">
        <v>2</v>
      </c>
      <c r="I39" s="173">
        <v>3</v>
      </c>
      <c r="J39" s="174">
        <v>5</v>
      </c>
    </row>
    <row r="40" spans="1:10" ht="12.75" customHeight="1">
      <c r="A40" s="88"/>
      <c r="B40" s="417" t="s">
        <v>423</v>
      </c>
      <c r="C40" s="408">
        <v>2</v>
      </c>
      <c r="D40" s="164">
        <v>14</v>
      </c>
      <c r="E40" s="166">
        <v>104</v>
      </c>
      <c r="F40" s="167">
        <v>118</v>
      </c>
      <c r="G40" s="165">
        <v>0</v>
      </c>
      <c r="H40" s="164">
        <v>0</v>
      </c>
      <c r="I40" s="166">
        <v>3</v>
      </c>
      <c r="J40" s="167">
        <v>3</v>
      </c>
    </row>
    <row r="41" spans="1:10" ht="12.75" customHeight="1">
      <c r="A41" s="88"/>
      <c r="B41" s="418" t="s">
        <v>424</v>
      </c>
      <c r="C41" s="409">
        <v>1</v>
      </c>
      <c r="D41" s="171">
        <v>11</v>
      </c>
      <c r="E41" s="173">
        <v>104</v>
      </c>
      <c r="F41" s="174">
        <v>115</v>
      </c>
      <c r="G41" s="172">
        <v>0</v>
      </c>
      <c r="H41" s="171">
        <v>1</v>
      </c>
      <c r="I41" s="173">
        <v>1</v>
      </c>
      <c r="J41" s="174">
        <v>2</v>
      </c>
    </row>
    <row r="42" spans="1:10" ht="12.75" customHeight="1">
      <c r="A42" s="88"/>
      <c r="B42" s="417" t="s">
        <v>425</v>
      </c>
      <c r="C42" s="408">
        <v>2</v>
      </c>
      <c r="D42" s="164">
        <v>23</v>
      </c>
      <c r="E42" s="166">
        <v>98</v>
      </c>
      <c r="F42" s="167">
        <v>121</v>
      </c>
      <c r="G42" s="165">
        <v>0</v>
      </c>
      <c r="H42" s="164">
        <v>2</v>
      </c>
      <c r="I42" s="166">
        <v>1</v>
      </c>
      <c r="J42" s="167">
        <v>3</v>
      </c>
    </row>
    <row r="43" spans="1:10" ht="12.75" customHeight="1">
      <c r="A43" s="88"/>
      <c r="B43" s="418" t="s">
        <v>426</v>
      </c>
      <c r="C43" s="409">
        <v>2</v>
      </c>
      <c r="D43" s="171">
        <v>35</v>
      </c>
      <c r="E43" s="173">
        <v>134</v>
      </c>
      <c r="F43" s="174">
        <v>169</v>
      </c>
      <c r="G43" s="172">
        <v>0</v>
      </c>
      <c r="H43" s="171">
        <v>5</v>
      </c>
      <c r="I43" s="173">
        <v>8</v>
      </c>
      <c r="J43" s="174">
        <v>13</v>
      </c>
    </row>
    <row r="44" spans="1:10" ht="12.75" customHeight="1">
      <c r="A44" s="88"/>
      <c r="B44" s="417" t="s">
        <v>427</v>
      </c>
      <c r="C44" s="408">
        <v>2</v>
      </c>
      <c r="D44" s="164">
        <v>32</v>
      </c>
      <c r="E44" s="166">
        <v>135</v>
      </c>
      <c r="F44" s="167">
        <v>167</v>
      </c>
      <c r="G44" s="165">
        <v>1</v>
      </c>
      <c r="H44" s="164">
        <v>2</v>
      </c>
      <c r="I44" s="166">
        <v>11</v>
      </c>
      <c r="J44" s="167">
        <v>13</v>
      </c>
    </row>
    <row r="45" spans="1:10" ht="12.75" customHeight="1">
      <c r="A45" s="88"/>
      <c r="B45" s="418" t="s">
        <v>428</v>
      </c>
      <c r="C45" s="409">
        <v>1</v>
      </c>
      <c r="D45" s="171">
        <v>41</v>
      </c>
      <c r="E45" s="173">
        <v>149</v>
      </c>
      <c r="F45" s="174">
        <v>190</v>
      </c>
      <c r="G45" s="172">
        <v>0</v>
      </c>
      <c r="H45" s="171">
        <v>2</v>
      </c>
      <c r="I45" s="173">
        <v>18</v>
      </c>
      <c r="J45" s="174">
        <v>20</v>
      </c>
    </row>
    <row r="46" spans="1:10" ht="12.75" customHeight="1">
      <c r="A46" s="88"/>
      <c r="B46" s="417" t="s">
        <v>429</v>
      </c>
      <c r="C46" s="408">
        <v>4</v>
      </c>
      <c r="D46" s="164">
        <v>63</v>
      </c>
      <c r="E46" s="166">
        <v>195</v>
      </c>
      <c r="F46" s="167">
        <v>258</v>
      </c>
      <c r="G46" s="165">
        <v>2</v>
      </c>
      <c r="H46" s="164">
        <v>22</v>
      </c>
      <c r="I46" s="166">
        <v>50</v>
      </c>
      <c r="J46" s="167">
        <v>72</v>
      </c>
    </row>
    <row r="47" spans="1:10" ht="12.75" customHeight="1">
      <c r="A47" s="88"/>
      <c r="B47" s="418" t="s">
        <v>430</v>
      </c>
      <c r="C47" s="409">
        <v>6</v>
      </c>
      <c r="D47" s="171">
        <v>77</v>
      </c>
      <c r="E47" s="173">
        <v>261</v>
      </c>
      <c r="F47" s="174">
        <v>338</v>
      </c>
      <c r="G47" s="172">
        <v>2</v>
      </c>
      <c r="H47" s="171">
        <v>25</v>
      </c>
      <c r="I47" s="173">
        <v>83</v>
      </c>
      <c r="J47" s="174">
        <v>108</v>
      </c>
    </row>
    <row r="48" spans="1:10" ht="12.75" customHeight="1">
      <c r="A48" s="88"/>
      <c r="B48" s="417" t="s">
        <v>431</v>
      </c>
      <c r="C48" s="408">
        <v>7</v>
      </c>
      <c r="D48" s="164">
        <v>99</v>
      </c>
      <c r="E48" s="166">
        <v>263</v>
      </c>
      <c r="F48" s="167">
        <v>362</v>
      </c>
      <c r="G48" s="165">
        <v>1</v>
      </c>
      <c r="H48" s="164">
        <v>37</v>
      </c>
      <c r="I48" s="166">
        <v>81</v>
      </c>
      <c r="J48" s="167">
        <v>118</v>
      </c>
    </row>
    <row r="49" spans="1:10" ht="12.75" customHeight="1">
      <c r="A49" s="88"/>
      <c r="B49" s="418" t="s">
        <v>432</v>
      </c>
      <c r="C49" s="409">
        <v>11</v>
      </c>
      <c r="D49" s="171">
        <v>108</v>
      </c>
      <c r="E49" s="173">
        <v>327</v>
      </c>
      <c r="F49" s="174">
        <v>435</v>
      </c>
      <c r="G49" s="172">
        <v>1</v>
      </c>
      <c r="H49" s="171">
        <v>33</v>
      </c>
      <c r="I49" s="173">
        <v>103</v>
      </c>
      <c r="J49" s="174">
        <v>136</v>
      </c>
    </row>
    <row r="50" spans="1:10" ht="12.75" customHeight="1">
      <c r="A50" s="88"/>
      <c r="B50" s="417" t="s">
        <v>433</v>
      </c>
      <c r="C50" s="408">
        <v>12</v>
      </c>
      <c r="D50" s="164">
        <v>140</v>
      </c>
      <c r="E50" s="166">
        <v>432</v>
      </c>
      <c r="F50" s="167">
        <v>572</v>
      </c>
      <c r="G50" s="165">
        <v>7</v>
      </c>
      <c r="H50" s="164">
        <v>59</v>
      </c>
      <c r="I50" s="166">
        <v>176</v>
      </c>
      <c r="J50" s="167">
        <v>235</v>
      </c>
    </row>
    <row r="51" spans="1:10" ht="12.75" customHeight="1">
      <c r="A51" s="88"/>
      <c r="B51" s="418" t="s">
        <v>434</v>
      </c>
      <c r="C51" s="409">
        <v>18</v>
      </c>
      <c r="D51" s="171">
        <v>160</v>
      </c>
      <c r="E51" s="173">
        <v>497</v>
      </c>
      <c r="F51" s="174">
        <v>657</v>
      </c>
      <c r="G51" s="172">
        <v>11</v>
      </c>
      <c r="H51" s="171">
        <v>76</v>
      </c>
      <c r="I51" s="173">
        <v>257</v>
      </c>
      <c r="J51" s="174">
        <v>333</v>
      </c>
    </row>
    <row r="52" spans="1:10" ht="12.75" customHeight="1">
      <c r="A52" s="88"/>
      <c r="B52" s="417" t="s">
        <v>435</v>
      </c>
      <c r="C52" s="408">
        <v>18</v>
      </c>
      <c r="D52" s="164">
        <v>145</v>
      </c>
      <c r="E52" s="166">
        <v>497</v>
      </c>
      <c r="F52" s="167">
        <v>642</v>
      </c>
      <c r="G52" s="165">
        <v>10</v>
      </c>
      <c r="H52" s="164">
        <v>68</v>
      </c>
      <c r="I52" s="166">
        <v>276</v>
      </c>
      <c r="J52" s="167">
        <v>344</v>
      </c>
    </row>
    <row r="53" spans="1:10" ht="12.75" customHeight="1">
      <c r="A53" s="88"/>
      <c r="B53" s="418" t="s">
        <v>436</v>
      </c>
      <c r="C53" s="409">
        <v>13</v>
      </c>
      <c r="D53" s="171">
        <v>132</v>
      </c>
      <c r="E53" s="173">
        <v>503</v>
      </c>
      <c r="F53" s="174">
        <v>635</v>
      </c>
      <c r="G53" s="172">
        <v>8</v>
      </c>
      <c r="H53" s="171">
        <v>69</v>
      </c>
      <c r="I53" s="173">
        <v>295</v>
      </c>
      <c r="J53" s="174">
        <v>364</v>
      </c>
    </row>
    <row r="54" spans="1:10" ht="12.75" customHeight="1">
      <c r="A54" s="88"/>
      <c r="B54" s="417" t="s">
        <v>437</v>
      </c>
      <c r="C54" s="408">
        <v>8</v>
      </c>
      <c r="D54" s="164">
        <v>143</v>
      </c>
      <c r="E54" s="166">
        <v>515</v>
      </c>
      <c r="F54" s="167">
        <v>658</v>
      </c>
      <c r="G54" s="165">
        <v>6</v>
      </c>
      <c r="H54" s="164">
        <v>80</v>
      </c>
      <c r="I54" s="166">
        <v>331</v>
      </c>
      <c r="J54" s="167">
        <v>411</v>
      </c>
    </row>
    <row r="55" spans="1:10" ht="12.75" customHeight="1">
      <c r="A55" s="88"/>
      <c r="B55" s="418" t="s">
        <v>438</v>
      </c>
      <c r="C55" s="409">
        <v>8</v>
      </c>
      <c r="D55" s="171">
        <v>101</v>
      </c>
      <c r="E55" s="173">
        <v>494</v>
      </c>
      <c r="F55" s="174">
        <v>595</v>
      </c>
      <c r="G55" s="172">
        <v>6</v>
      </c>
      <c r="H55" s="171">
        <v>59</v>
      </c>
      <c r="I55" s="173">
        <v>326</v>
      </c>
      <c r="J55" s="174">
        <v>385</v>
      </c>
    </row>
    <row r="56" spans="1:10" ht="12.75" customHeight="1">
      <c r="A56" s="88"/>
      <c r="B56" s="417" t="s">
        <v>439</v>
      </c>
      <c r="C56" s="408">
        <v>10</v>
      </c>
      <c r="D56" s="164">
        <v>107</v>
      </c>
      <c r="E56" s="166">
        <v>439</v>
      </c>
      <c r="F56" s="167">
        <v>546</v>
      </c>
      <c r="G56" s="165">
        <v>4</v>
      </c>
      <c r="H56" s="164">
        <v>63</v>
      </c>
      <c r="I56" s="166">
        <v>277</v>
      </c>
      <c r="J56" s="167">
        <v>340</v>
      </c>
    </row>
    <row r="57" spans="1:10" ht="12.75" customHeight="1">
      <c r="A57" s="88"/>
      <c r="B57" s="418" t="s">
        <v>440</v>
      </c>
      <c r="C57" s="409">
        <v>7</v>
      </c>
      <c r="D57" s="171">
        <v>92</v>
      </c>
      <c r="E57" s="173">
        <v>405</v>
      </c>
      <c r="F57" s="174">
        <v>497</v>
      </c>
      <c r="G57" s="172">
        <v>6</v>
      </c>
      <c r="H57" s="171">
        <v>58</v>
      </c>
      <c r="I57" s="173">
        <v>257</v>
      </c>
      <c r="J57" s="174">
        <v>315</v>
      </c>
    </row>
    <row r="58" spans="1:10" ht="12.75" customHeight="1">
      <c r="A58" s="88"/>
      <c r="B58" s="417" t="s">
        <v>441</v>
      </c>
      <c r="C58" s="408">
        <v>9</v>
      </c>
      <c r="D58" s="164">
        <v>64</v>
      </c>
      <c r="E58" s="166">
        <v>351</v>
      </c>
      <c r="F58" s="167">
        <v>415</v>
      </c>
      <c r="G58" s="165">
        <v>7</v>
      </c>
      <c r="H58" s="164">
        <v>42</v>
      </c>
      <c r="I58" s="166">
        <v>230</v>
      </c>
      <c r="J58" s="167">
        <v>272</v>
      </c>
    </row>
    <row r="59" spans="1:10" ht="12.75" customHeight="1">
      <c r="A59" s="88"/>
      <c r="B59" s="418" t="s">
        <v>442</v>
      </c>
      <c r="C59" s="409">
        <v>8</v>
      </c>
      <c r="D59" s="171">
        <v>73</v>
      </c>
      <c r="E59" s="173">
        <v>357</v>
      </c>
      <c r="F59" s="174">
        <v>430</v>
      </c>
      <c r="G59" s="172">
        <v>7</v>
      </c>
      <c r="H59" s="171">
        <v>46</v>
      </c>
      <c r="I59" s="173">
        <v>252</v>
      </c>
      <c r="J59" s="174">
        <v>298</v>
      </c>
    </row>
    <row r="60" spans="1:10" ht="12.75" customHeight="1">
      <c r="A60" s="88"/>
      <c r="B60" s="417" t="s">
        <v>443</v>
      </c>
      <c r="C60" s="408">
        <v>6</v>
      </c>
      <c r="D60" s="164">
        <v>91</v>
      </c>
      <c r="E60" s="166">
        <v>386</v>
      </c>
      <c r="F60" s="167">
        <v>477</v>
      </c>
      <c r="G60" s="165">
        <v>3</v>
      </c>
      <c r="H60" s="164">
        <v>56</v>
      </c>
      <c r="I60" s="166">
        <v>272</v>
      </c>
      <c r="J60" s="167">
        <v>328</v>
      </c>
    </row>
    <row r="61" spans="1:10" ht="12.75" customHeight="1">
      <c r="A61" s="88"/>
      <c r="B61" s="418" t="s">
        <v>444</v>
      </c>
      <c r="C61" s="409">
        <v>7</v>
      </c>
      <c r="D61" s="171">
        <v>55</v>
      </c>
      <c r="E61" s="173">
        <v>354</v>
      </c>
      <c r="F61" s="174">
        <v>409</v>
      </c>
      <c r="G61" s="172">
        <v>4</v>
      </c>
      <c r="H61" s="171">
        <v>34</v>
      </c>
      <c r="I61" s="173">
        <v>239</v>
      </c>
      <c r="J61" s="174">
        <v>273</v>
      </c>
    </row>
    <row r="62" spans="1:10" s="83" customFormat="1" ht="15" customHeight="1">
      <c r="B62" s="105" t="s">
        <v>92</v>
      </c>
      <c r="C62" s="896"/>
      <c r="D62" s="896"/>
      <c r="E62" s="897"/>
      <c r="F62" s="896"/>
    </row>
    <row r="63" spans="1:10">
      <c r="G63" s="342"/>
    </row>
    <row r="64" spans="1:10">
      <c r="G64" s="342"/>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4">
    <pageSetUpPr fitToPage="1"/>
  </sheetPr>
  <dimension ref="A1:J20"/>
  <sheetViews>
    <sheetView showGridLines="0" zoomScaleNormal="100" workbookViewId="0">
      <pane ySplit="5" topLeftCell="A6" activePane="bottomLeft" state="frozen"/>
      <selection activeCell="N28" sqref="N28"/>
      <selection pane="bottomLeft" activeCell="B3" sqref="B3"/>
    </sheetView>
  </sheetViews>
  <sheetFormatPr baseColWidth="10" defaultRowHeight="12.75"/>
  <cols>
    <col min="1" max="1" width="1.5703125" style="1" customWidth="1"/>
    <col min="2" max="2" width="16.7109375" customWidth="1"/>
    <col min="3" max="4" width="9.7109375" style="231" customWidth="1"/>
    <col min="5" max="5" width="9.7109375" style="722" customWidth="1"/>
    <col min="6" max="6" width="9.7109375" style="231" customWidth="1"/>
    <col min="7" max="8" width="9.7109375" style="722" customWidth="1"/>
    <col min="9" max="9" width="9.7109375" style="231" customWidth="1"/>
    <col min="10" max="10" width="11.42578125" style="1" customWidth="1"/>
  </cols>
  <sheetData>
    <row r="1" spans="1:10" s="88" customFormat="1" ht="20.100000000000001" customHeight="1">
      <c r="A1" s="83"/>
      <c r="B1" s="149" t="s">
        <v>454</v>
      </c>
      <c r="C1" s="179"/>
      <c r="D1" s="179"/>
      <c r="E1" s="1973"/>
      <c r="F1" s="382"/>
      <c r="G1" s="1973"/>
      <c r="H1" s="1973"/>
      <c r="I1" s="382"/>
      <c r="J1" s="413"/>
    </row>
    <row r="2" spans="1:10" s="88" customFormat="1" ht="20.100000000000001" customHeight="1">
      <c r="A2" s="83"/>
      <c r="B2" s="149"/>
      <c r="C2" s="179"/>
      <c r="D2" s="179"/>
      <c r="E2" s="1973"/>
      <c r="F2" s="382"/>
      <c r="G2" s="1973"/>
      <c r="H2" s="1973"/>
      <c r="I2" s="382"/>
      <c r="J2" s="413"/>
    </row>
    <row r="3" spans="1:10" s="88" customFormat="1" ht="20.100000000000001" customHeight="1">
      <c r="A3" s="83"/>
      <c r="B3" s="732" t="s">
        <v>996</v>
      </c>
      <c r="C3" s="390"/>
      <c r="D3" s="390"/>
      <c r="E3" s="1973"/>
      <c r="F3" s="382"/>
      <c r="G3" s="1973"/>
      <c r="H3" s="1973"/>
      <c r="I3" s="382"/>
      <c r="J3" s="413"/>
    </row>
    <row r="4" spans="1:10" s="88" customFormat="1" ht="20.100000000000001" customHeight="1">
      <c r="A4" s="83"/>
      <c r="B4" s="391" t="s">
        <v>44</v>
      </c>
      <c r="C4" s="181"/>
      <c r="D4" s="181"/>
      <c r="E4" s="1910"/>
      <c r="F4" s="382"/>
      <c r="G4" s="1973"/>
      <c r="H4" s="1973"/>
      <c r="I4" s="382"/>
      <c r="J4" s="413"/>
    </row>
    <row r="5" spans="1:10" s="88" customFormat="1" ht="50.1" customHeight="1">
      <c r="A5" s="83"/>
      <c r="B5" s="421" t="s">
        <v>455</v>
      </c>
      <c r="C5" s="642" t="s">
        <v>78</v>
      </c>
      <c r="D5" s="442" t="s">
        <v>79</v>
      </c>
      <c r="E5" s="1903" t="s">
        <v>80</v>
      </c>
      <c r="F5" s="443" t="s">
        <v>81</v>
      </c>
      <c r="G5" s="648" t="s">
        <v>82</v>
      </c>
      <c r="H5" s="1903" t="s">
        <v>83</v>
      </c>
      <c r="I5" s="444" t="s">
        <v>84</v>
      </c>
      <c r="J5" s="83"/>
    </row>
    <row r="6" spans="1:10" s="88" customFormat="1" ht="5.0999999999999996" customHeight="1">
      <c r="A6" s="83"/>
      <c r="B6" s="422"/>
      <c r="C6" s="423"/>
      <c r="D6" s="423"/>
      <c r="E6" s="1982"/>
      <c r="F6" s="424"/>
      <c r="G6" s="1982"/>
      <c r="H6" s="1982"/>
      <c r="I6" s="423"/>
      <c r="J6" s="83"/>
    </row>
    <row r="7" spans="1:10" s="88" customFormat="1" ht="12">
      <c r="A7" s="83"/>
      <c r="B7" s="425" t="s">
        <v>456</v>
      </c>
      <c r="C7" s="426">
        <v>3796</v>
      </c>
      <c r="D7" s="426">
        <v>208</v>
      </c>
      <c r="E7" s="651">
        <v>1233</v>
      </c>
      <c r="F7" s="428">
        <v>229</v>
      </c>
      <c r="G7" s="650">
        <v>1213</v>
      </c>
      <c r="H7" s="650">
        <v>3517</v>
      </c>
      <c r="I7" s="430">
        <v>4730</v>
      </c>
      <c r="J7" s="83"/>
    </row>
    <row r="8" spans="1:10" s="88" customFormat="1" ht="12">
      <c r="A8" s="83"/>
      <c r="B8" s="431" t="s">
        <v>457</v>
      </c>
      <c r="C8" s="432">
        <v>3461</v>
      </c>
      <c r="D8" s="432">
        <v>208</v>
      </c>
      <c r="E8" s="653">
        <v>1191</v>
      </c>
      <c r="F8" s="434">
        <v>218</v>
      </c>
      <c r="G8" s="652">
        <v>1162</v>
      </c>
      <c r="H8" s="652">
        <v>3109</v>
      </c>
      <c r="I8" s="436">
        <v>4271</v>
      </c>
      <c r="J8" s="83"/>
    </row>
    <row r="9" spans="1:10" s="88" customFormat="1" ht="12">
      <c r="A9" s="83"/>
      <c r="B9" s="425" t="s">
        <v>458</v>
      </c>
      <c r="C9" s="426">
        <v>3730</v>
      </c>
      <c r="D9" s="426">
        <v>191</v>
      </c>
      <c r="E9" s="651">
        <v>1195</v>
      </c>
      <c r="F9" s="428">
        <v>196</v>
      </c>
      <c r="G9" s="650">
        <v>1147</v>
      </c>
      <c r="H9" s="650">
        <v>3467</v>
      </c>
      <c r="I9" s="430">
        <v>4614</v>
      </c>
      <c r="J9" s="83"/>
    </row>
    <row r="10" spans="1:10" s="88" customFormat="1" ht="12">
      <c r="A10" s="83"/>
      <c r="B10" s="431" t="s">
        <v>459</v>
      </c>
      <c r="C10" s="432">
        <v>3908</v>
      </c>
      <c r="D10" s="432">
        <v>200</v>
      </c>
      <c r="E10" s="653">
        <v>1354</v>
      </c>
      <c r="F10" s="434">
        <v>223</v>
      </c>
      <c r="G10" s="652">
        <v>1364</v>
      </c>
      <c r="H10" s="652">
        <v>3733</v>
      </c>
      <c r="I10" s="436">
        <v>5097</v>
      </c>
      <c r="J10" s="83"/>
    </row>
    <row r="11" spans="1:10" s="88" customFormat="1" ht="12">
      <c r="A11" s="83"/>
      <c r="B11" s="425" t="s">
        <v>460</v>
      </c>
      <c r="C11" s="426">
        <v>4510</v>
      </c>
      <c r="D11" s="426">
        <v>230</v>
      </c>
      <c r="E11" s="651">
        <v>1647</v>
      </c>
      <c r="F11" s="428">
        <v>241</v>
      </c>
      <c r="G11" s="650">
        <v>1627</v>
      </c>
      <c r="H11" s="650">
        <v>4061</v>
      </c>
      <c r="I11" s="430">
        <v>5688</v>
      </c>
      <c r="J11" s="83"/>
    </row>
    <row r="12" spans="1:10" s="88" customFormat="1" ht="12">
      <c r="A12" s="83"/>
      <c r="B12" s="431" t="s">
        <v>461</v>
      </c>
      <c r="C12" s="432">
        <v>5191</v>
      </c>
      <c r="D12" s="432">
        <v>268</v>
      </c>
      <c r="E12" s="653">
        <v>1902</v>
      </c>
      <c r="F12" s="434">
        <v>286</v>
      </c>
      <c r="G12" s="652">
        <v>1879</v>
      </c>
      <c r="H12" s="652">
        <v>4632</v>
      </c>
      <c r="I12" s="436">
        <v>6511</v>
      </c>
      <c r="J12" s="83"/>
    </row>
    <row r="13" spans="1:10" s="88" customFormat="1" ht="12">
      <c r="A13" s="83"/>
      <c r="B13" s="425" t="s">
        <v>462</v>
      </c>
      <c r="C13" s="426">
        <v>4468</v>
      </c>
      <c r="D13" s="426">
        <v>287</v>
      </c>
      <c r="E13" s="651">
        <v>1862</v>
      </c>
      <c r="F13" s="428">
        <v>306</v>
      </c>
      <c r="G13" s="650">
        <v>1855</v>
      </c>
      <c r="H13" s="650">
        <v>3918</v>
      </c>
      <c r="I13" s="430">
        <v>5773</v>
      </c>
      <c r="J13" s="83"/>
    </row>
    <row r="14" spans="1:10" s="88" customFormat="1" ht="12">
      <c r="A14" s="83"/>
      <c r="B14" s="431" t="s">
        <v>463</v>
      </c>
      <c r="C14" s="432">
        <v>3850</v>
      </c>
      <c r="D14" s="432">
        <v>273</v>
      </c>
      <c r="E14" s="653">
        <v>1681</v>
      </c>
      <c r="F14" s="434">
        <v>285</v>
      </c>
      <c r="G14" s="652">
        <v>1643</v>
      </c>
      <c r="H14" s="652">
        <v>3310</v>
      </c>
      <c r="I14" s="436">
        <v>4953</v>
      </c>
      <c r="J14" s="83"/>
    </row>
    <row r="15" spans="1:10" s="88" customFormat="1" ht="12">
      <c r="A15" s="83"/>
      <c r="B15" s="425" t="s">
        <v>464</v>
      </c>
      <c r="C15" s="426">
        <v>4894</v>
      </c>
      <c r="D15" s="426">
        <v>284</v>
      </c>
      <c r="E15" s="651">
        <v>1859</v>
      </c>
      <c r="F15" s="428">
        <v>296</v>
      </c>
      <c r="G15" s="650">
        <v>1776</v>
      </c>
      <c r="H15" s="650">
        <v>4295</v>
      </c>
      <c r="I15" s="430">
        <v>6071</v>
      </c>
      <c r="J15" s="83"/>
    </row>
    <row r="16" spans="1:10" s="88" customFormat="1" ht="12">
      <c r="A16" s="83"/>
      <c r="B16" s="431" t="s">
        <v>465</v>
      </c>
      <c r="C16" s="432">
        <v>5115</v>
      </c>
      <c r="D16" s="432">
        <v>293</v>
      </c>
      <c r="E16" s="653">
        <v>1782</v>
      </c>
      <c r="F16" s="434">
        <v>309</v>
      </c>
      <c r="G16" s="652">
        <v>1726</v>
      </c>
      <c r="H16" s="652">
        <v>4545</v>
      </c>
      <c r="I16" s="436">
        <v>6271</v>
      </c>
      <c r="J16" s="83"/>
    </row>
    <row r="17" spans="1:10" s="88" customFormat="1" ht="12">
      <c r="A17" s="83"/>
      <c r="B17" s="425" t="s">
        <v>466</v>
      </c>
      <c r="C17" s="426">
        <v>4574</v>
      </c>
      <c r="D17" s="426">
        <v>272</v>
      </c>
      <c r="E17" s="651">
        <v>1461</v>
      </c>
      <c r="F17" s="428">
        <v>288</v>
      </c>
      <c r="G17" s="650">
        <v>1364</v>
      </c>
      <c r="H17" s="650">
        <v>4241</v>
      </c>
      <c r="I17" s="430">
        <v>5605</v>
      </c>
      <c r="J17" s="83"/>
    </row>
    <row r="18" spans="1:10" s="88" customFormat="1" ht="12">
      <c r="A18" s="83"/>
      <c r="B18" s="431" t="s">
        <v>467</v>
      </c>
      <c r="C18" s="432">
        <v>4144</v>
      </c>
      <c r="D18" s="432">
        <v>270</v>
      </c>
      <c r="E18" s="653">
        <v>1390</v>
      </c>
      <c r="F18" s="434">
        <v>290</v>
      </c>
      <c r="G18" s="652">
        <v>1295</v>
      </c>
      <c r="H18" s="652">
        <v>3795</v>
      </c>
      <c r="I18" s="436">
        <v>5090</v>
      </c>
      <c r="J18" s="83"/>
    </row>
    <row r="19" spans="1:10" s="88" customFormat="1">
      <c r="A19" s="83"/>
      <c r="B19" s="1734" t="s">
        <v>90</v>
      </c>
      <c r="C19" s="746">
        <f>SUM(C7:C18)</f>
        <v>51641</v>
      </c>
      <c r="D19" s="746">
        <f t="shared" ref="D19:I19" si="0">SUM(D7:D18)</f>
        <v>2984</v>
      </c>
      <c r="E19" s="1983">
        <f t="shared" si="0"/>
        <v>18557</v>
      </c>
      <c r="F19" s="1978">
        <f t="shared" si="0"/>
        <v>3167</v>
      </c>
      <c r="G19" s="1983">
        <f t="shared" si="0"/>
        <v>18051</v>
      </c>
      <c r="H19" s="1983">
        <f t="shared" si="0"/>
        <v>46623</v>
      </c>
      <c r="I19" s="746">
        <f t="shared" si="0"/>
        <v>64674</v>
      </c>
      <c r="J19" s="83"/>
    </row>
    <row r="20" spans="1:10" s="83" customFormat="1" ht="20.100000000000001" customHeight="1">
      <c r="B20" s="105" t="s">
        <v>92</v>
      </c>
      <c r="C20" s="147"/>
      <c r="D20" s="147"/>
      <c r="E20" s="721"/>
      <c r="F20" s="147"/>
      <c r="G20" s="721"/>
      <c r="H20" s="760"/>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5">
    <pageSetUpPr fitToPage="1"/>
  </sheetPr>
  <dimension ref="A1:I48"/>
  <sheetViews>
    <sheetView showGridLines="0" zoomScaleNormal="100" workbookViewId="0">
      <pane ySplit="5" topLeftCell="A31" activePane="bottomLeft" state="frozen"/>
      <selection activeCell="N28" sqref="N28"/>
      <selection pane="bottomLeft" activeCell="B3" sqref="B3"/>
    </sheetView>
  </sheetViews>
  <sheetFormatPr baseColWidth="10" defaultColWidth="9.140625" defaultRowHeight="12.75"/>
  <cols>
    <col min="1" max="1" width="2.28515625" style="1" customWidth="1"/>
    <col min="2" max="2" width="16.7109375" customWidth="1"/>
    <col min="3" max="9" width="9.7109375" style="231" customWidth="1"/>
  </cols>
  <sheetData>
    <row r="1" spans="1:9" s="437" customFormat="1" ht="20.100000000000001" customHeight="1">
      <c r="A1" s="1736"/>
      <c r="B1" s="631" t="s">
        <v>468</v>
      </c>
      <c r="C1" s="438"/>
      <c r="D1" s="438"/>
      <c r="E1" s="438"/>
      <c r="F1" s="438"/>
      <c r="G1" s="439"/>
      <c r="H1" s="439"/>
      <c r="I1" s="439"/>
    </row>
    <row r="2" spans="1:9" s="437" customFormat="1" ht="20.100000000000001" customHeight="1">
      <c r="A2" s="1736"/>
      <c r="B2" s="438"/>
      <c r="C2" s="438"/>
      <c r="D2" s="438"/>
      <c r="E2" s="438"/>
      <c r="F2" s="438"/>
      <c r="G2" s="439"/>
      <c r="H2" s="439"/>
      <c r="I2" s="439"/>
    </row>
    <row r="3" spans="1:9" s="437" customFormat="1" ht="20.100000000000001" customHeight="1">
      <c r="A3" s="1736"/>
      <c r="B3" s="735" t="s">
        <v>996</v>
      </c>
      <c r="C3" s="440"/>
      <c r="D3" s="440"/>
      <c r="E3" s="440"/>
      <c r="F3" s="439"/>
      <c r="G3" s="439"/>
      <c r="H3" s="439"/>
      <c r="I3" s="439"/>
    </row>
    <row r="4" spans="1:9" s="437" customFormat="1" ht="20.100000000000001" customHeight="1">
      <c r="A4" s="1736"/>
      <c r="B4" s="391" t="s">
        <v>44</v>
      </c>
      <c r="C4" s="441"/>
      <c r="D4" s="441"/>
      <c r="E4" s="441"/>
      <c r="F4" s="441"/>
      <c r="G4" s="439"/>
      <c r="H4" s="439"/>
      <c r="I4" s="439"/>
    </row>
    <row r="5" spans="1:9" s="88" customFormat="1" ht="50.1" customHeight="1">
      <c r="A5" s="83"/>
      <c r="B5" s="421" t="s">
        <v>455</v>
      </c>
      <c r="C5" s="280" t="s">
        <v>78</v>
      </c>
      <c r="D5" s="442" t="s">
        <v>79</v>
      </c>
      <c r="E5" s="130" t="s">
        <v>80</v>
      </c>
      <c r="F5" s="443" t="s">
        <v>81</v>
      </c>
      <c r="G5" s="132" t="s">
        <v>82</v>
      </c>
      <c r="H5" s="133" t="s">
        <v>469</v>
      </c>
      <c r="I5" s="444" t="s">
        <v>84</v>
      </c>
    </row>
    <row r="6" spans="1:9" s="88" customFormat="1" ht="24.95" customHeight="1">
      <c r="A6" s="83"/>
      <c r="B6" s="445" t="s">
        <v>86</v>
      </c>
      <c r="C6" s="446"/>
      <c r="D6" s="446"/>
      <c r="E6" s="446"/>
      <c r="F6" s="455"/>
      <c r="G6" s="446"/>
      <c r="H6" s="446"/>
      <c r="I6" s="446"/>
    </row>
    <row r="7" spans="1:9" s="88" customFormat="1" ht="12">
      <c r="A7" s="83"/>
      <c r="B7" s="447" t="s">
        <v>456</v>
      </c>
      <c r="C7" s="426">
        <v>363</v>
      </c>
      <c r="D7" s="426">
        <v>19</v>
      </c>
      <c r="E7" s="427">
        <v>90</v>
      </c>
      <c r="F7" s="428">
        <v>21</v>
      </c>
      <c r="G7" s="429">
        <v>85</v>
      </c>
      <c r="H7" s="429">
        <v>398</v>
      </c>
      <c r="I7" s="430">
        <v>483</v>
      </c>
    </row>
    <row r="8" spans="1:9" s="88" customFormat="1" ht="12">
      <c r="A8" s="83"/>
      <c r="B8" s="448" t="s">
        <v>457</v>
      </c>
      <c r="C8" s="432">
        <v>326</v>
      </c>
      <c r="D8" s="432">
        <v>18</v>
      </c>
      <c r="E8" s="433">
        <v>83</v>
      </c>
      <c r="F8" s="434">
        <v>21</v>
      </c>
      <c r="G8" s="435">
        <v>77</v>
      </c>
      <c r="H8" s="435">
        <v>362</v>
      </c>
      <c r="I8" s="436">
        <v>439</v>
      </c>
    </row>
    <row r="9" spans="1:9" s="88" customFormat="1" ht="12">
      <c r="A9" s="83"/>
      <c r="B9" s="447" t="s">
        <v>458</v>
      </c>
      <c r="C9" s="426">
        <v>365</v>
      </c>
      <c r="D9" s="426">
        <v>14</v>
      </c>
      <c r="E9" s="427">
        <v>76</v>
      </c>
      <c r="F9" s="428">
        <v>17</v>
      </c>
      <c r="G9" s="429">
        <v>74</v>
      </c>
      <c r="H9" s="429">
        <v>436</v>
      </c>
      <c r="I9" s="430">
        <v>510</v>
      </c>
    </row>
    <row r="10" spans="1:9" s="88" customFormat="1" ht="12">
      <c r="A10" s="83"/>
      <c r="B10" s="448" t="s">
        <v>459</v>
      </c>
      <c r="C10" s="432">
        <v>369</v>
      </c>
      <c r="D10" s="432">
        <v>12</v>
      </c>
      <c r="E10" s="433">
        <v>92</v>
      </c>
      <c r="F10" s="434">
        <v>13</v>
      </c>
      <c r="G10" s="435">
        <v>95</v>
      </c>
      <c r="H10" s="435">
        <v>430</v>
      </c>
      <c r="I10" s="436">
        <v>525</v>
      </c>
    </row>
    <row r="11" spans="1:9" s="88" customFormat="1" ht="12">
      <c r="A11" s="83"/>
      <c r="B11" s="447" t="s">
        <v>460</v>
      </c>
      <c r="C11" s="426">
        <v>404</v>
      </c>
      <c r="D11" s="426">
        <v>15</v>
      </c>
      <c r="E11" s="427">
        <v>85</v>
      </c>
      <c r="F11" s="428">
        <v>16</v>
      </c>
      <c r="G11" s="429">
        <v>88</v>
      </c>
      <c r="H11" s="429">
        <v>470</v>
      </c>
      <c r="I11" s="430">
        <v>558</v>
      </c>
    </row>
    <row r="12" spans="1:9" s="88" customFormat="1" ht="12">
      <c r="A12" s="83"/>
      <c r="B12" s="448" t="s">
        <v>461</v>
      </c>
      <c r="C12" s="432">
        <v>453</v>
      </c>
      <c r="D12" s="432">
        <v>16</v>
      </c>
      <c r="E12" s="433">
        <v>116</v>
      </c>
      <c r="F12" s="434">
        <v>18</v>
      </c>
      <c r="G12" s="435">
        <v>115</v>
      </c>
      <c r="H12" s="435">
        <v>507</v>
      </c>
      <c r="I12" s="436">
        <v>622</v>
      </c>
    </row>
    <row r="13" spans="1:9" s="88" customFormat="1" ht="12">
      <c r="A13" s="83"/>
      <c r="B13" s="447" t="s">
        <v>462</v>
      </c>
      <c r="C13" s="426">
        <v>466</v>
      </c>
      <c r="D13" s="426">
        <v>25</v>
      </c>
      <c r="E13" s="427">
        <v>118</v>
      </c>
      <c r="F13" s="428">
        <v>29</v>
      </c>
      <c r="G13" s="429">
        <v>136</v>
      </c>
      <c r="H13" s="429">
        <v>568</v>
      </c>
      <c r="I13" s="430">
        <v>704</v>
      </c>
    </row>
    <row r="14" spans="1:9" s="88" customFormat="1" ht="12">
      <c r="A14" s="83"/>
      <c r="B14" s="448" t="s">
        <v>463</v>
      </c>
      <c r="C14" s="432">
        <v>371</v>
      </c>
      <c r="D14" s="432">
        <v>22</v>
      </c>
      <c r="E14" s="433">
        <v>119</v>
      </c>
      <c r="F14" s="434">
        <v>24</v>
      </c>
      <c r="G14" s="435">
        <v>120</v>
      </c>
      <c r="H14" s="435">
        <v>443</v>
      </c>
      <c r="I14" s="436">
        <v>563</v>
      </c>
    </row>
    <row r="15" spans="1:9" s="88" customFormat="1" ht="12">
      <c r="A15" s="83"/>
      <c r="B15" s="447" t="s">
        <v>464</v>
      </c>
      <c r="C15" s="426">
        <v>472</v>
      </c>
      <c r="D15" s="426">
        <v>30</v>
      </c>
      <c r="E15" s="427">
        <v>123</v>
      </c>
      <c r="F15" s="428">
        <v>33</v>
      </c>
      <c r="G15" s="429">
        <v>111</v>
      </c>
      <c r="H15" s="429">
        <v>552</v>
      </c>
      <c r="I15" s="430">
        <v>663</v>
      </c>
    </row>
    <row r="16" spans="1:9" s="88" customFormat="1" ht="12">
      <c r="A16" s="83"/>
      <c r="B16" s="448" t="s">
        <v>465</v>
      </c>
      <c r="C16" s="432">
        <v>532</v>
      </c>
      <c r="D16" s="432">
        <v>28</v>
      </c>
      <c r="E16" s="433">
        <v>112</v>
      </c>
      <c r="F16" s="434">
        <v>28</v>
      </c>
      <c r="G16" s="435">
        <v>107</v>
      </c>
      <c r="H16" s="435">
        <v>629</v>
      </c>
      <c r="I16" s="436">
        <v>736</v>
      </c>
    </row>
    <row r="17" spans="1:9" s="88" customFormat="1" ht="12">
      <c r="A17" s="83"/>
      <c r="B17" s="447" t="s">
        <v>466</v>
      </c>
      <c r="C17" s="426">
        <v>490</v>
      </c>
      <c r="D17" s="426">
        <v>23</v>
      </c>
      <c r="E17" s="427">
        <v>107</v>
      </c>
      <c r="F17" s="428">
        <v>24</v>
      </c>
      <c r="G17" s="429">
        <v>103</v>
      </c>
      <c r="H17" s="429">
        <v>579</v>
      </c>
      <c r="I17" s="430">
        <v>682</v>
      </c>
    </row>
    <row r="18" spans="1:9" s="88" customFormat="1" ht="12">
      <c r="A18" s="83"/>
      <c r="B18" s="448" t="s">
        <v>467</v>
      </c>
      <c r="C18" s="432">
        <v>400</v>
      </c>
      <c r="D18" s="432">
        <v>22</v>
      </c>
      <c r="E18" s="433">
        <v>83</v>
      </c>
      <c r="F18" s="434">
        <v>25</v>
      </c>
      <c r="G18" s="435">
        <v>77</v>
      </c>
      <c r="H18" s="435">
        <v>480</v>
      </c>
      <c r="I18" s="436">
        <v>557</v>
      </c>
    </row>
    <row r="19" spans="1:9" s="88" customFormat="1">
      <c r="A19" s="83"/>
      <c r="B19" s="1735" t="s">
        <v>90</v>
      </c>
      <c r="C19" s="746">
        <f>SUM(C7:C18)</f>
        <v>5011</v>
      </c>
      <c r="D19" s="746">
        <f t="shared" ref="D19:I19" si="0">SUM(D7:D18)</f>
        <v>244</v>
      </c>
      <c r="E19" s="1983">
        <f t="shared" si="0"/>
        <v>1204</v>
      </c>
      <c r="F19" s="1978">
        <f t="shared" si="0"/>
        <v>269</v>
      </c>
      <c r="G19" s="1983">
        <f t="shared" si="0"/>
        <v>1188</v>
      </c>
      <c r="H19" s="1983">
        <f t="shared" si="0"/>
        <v>5854</v>
      </c>
      <c r="I19" s="746">
        <f t="shared" si="0"/>
        <v>7042</v>
      </c>
    </row>
    <row r="20" spans="1:9" s="88" customFormat="1" ht="24.95" customHeight="1">
      <c r="A20" s="83"/>
      <c r="B20" s="445" t="s">
        <v>671</v>
      </c>
      <c r="C20" s="446"/>
      <c r="D20" s="446"/>
      <c r="E20" s="446"/>
      <c r="F20" s="455"/>
      <c r="G20" s="446"/>
      <c r="H20" s="446"/>
      <c r="I20" s="446"/>
    </row>
    <row r="21" spans="1:9" s="88" customFormat="1" ht="12">
      <c r="A21" s="83"/>
      <c r="B21" s="447" t="s">
        <v>456</v>
      </c>
      <c r="C21" s="426">
        <v>2517</v>
      </c>
      <c r="D21" s="426">
        <v>71</v>
      </c>
      <c r="E21" s="427">
        <v>605</v>
      </c>
      <c r="F21" s="428">
        <v>76</v>
      </c>
      <c r="G21" s="429">
        <v>591</v>
      </c>
      <c r="H21" s="429">
        <v>2367</v>
      </c>
      <c r="I21" s="430">
        <v>2958</v>
      </c>
    </row>
    <row r="22" spans="1:9" s="88" customFormat="1" ht="12">
      <c r="A22" s="83"/>
      <c r="B22" s="448" t="s">
        <v>457</v>
      </c>
      <c r="C22" s="432">
        <v>2237</v>
      </c>
      <c r="D22" s="432">
        <v>70</v>
      </c>
      <c r="E22" s="433">
        <v>573</v>
      </c>
      <c r="F22" s="434">
        <v>71</v>
      </c>
      <c r="G22" s="435">
        <v>551</v>
      </c>
      <c r="H22" s="435">
        <v>2054</v>
      </c>
      <c r="I22" s="436">
        <v>2605</v>
      </c>
    </row>
    <row r="23" spans="1:9" s="88" customFormat="1" ht="12">
      <c r="A23" s="83"/>
      <c r="B23" s="447" t="s">
        <v>458</v>
      </c>
      <c r="C23" s="426">
        <v>2440</v>
      </c>
      <c r="D23" s="426">
        <v>56</v>
      </c>
      <c r="E23" s="427">
        <v>578</v>
      </c>
      <c r="F23" s="428">
        <v>57</v>
      </c>
      <c r="G23" s="429">
        <v>550</v>
      </c>
      <c r="H23" s="429">
        <v>2274</v>
      </c>
      <c r="I23" s="430">
        <v>2824</v>
      </c>
    </row>
    <row r="24" spans="1:9" s="88" customFormat="1" ht="12">
      <c r="A24" s="83"/>
      <c r="B24" s="448" t="s">
        <v>459</v>
      </c>
      <c r="C24" s="432">
        <v>2500</v>
      </c>
      <c r="D24" s="432">
        <v>59</v>
      </c>
      <c r="E24" s="433">
        <v>650</v>
      </c>
      <c r="F24" s="434">
        <v>60</v>
      </c>
      <c r="G24" s="435">
        <v>646</v>
      </c>
      <c r="H24" s="435">
        <v>2405</v>
      </c>
      <c r="I24" s="436">
        <v>3051</v>
      </c>
    </row>
    <row r="25" spans="1:9" s="88" customFormat="1" ht="12">
      <c r="A25" s="83"/>
      <c r="B25" s="447" t="s">
        <v>460</v>
      </c>
      <c r="C25" s="426">
        <v>2790</v>
      </c>
      <c r="D25" s="426">
        <v>87</v>
      </c>
      <c r="E25" s="427">
        <v>730</v>
      </c>
      <c r="F25" s="428">
        <v>88</v>
      </c>
      <c r="G25" s="429">
        <v>699</v>
      </c>
      <c r="H25" s="429">
        <v>2652</v>
      </c>
      <c r="I25" s="430">
        <v>3351</v>
      </c>
    </row>
    <row r="26" spans="1:9" s="88" customFormat="1" ht="12">
      <c r="A26" s="83"/>
      <c r="B26" s="448" t="s">
        <v>461</v>
      </c>
      <c r="C26" s="432">
        <v>3210</v>
      </c>
      <c r="D26" s="432">
        <v>87</v>
      </c>
      <c r="E26" s="433">
        <v>815</v>
      </c>
      <c r="F26" s="434">
        <v>92</v>
      </c>
      <c r="G26" s="435">
        <v>797</v>
      </c>
      <c r="H26" s="435">
        <v>3028</v>
      </c>
      <c r="I26" s="436">
        <v>3825</v>
      </c>
    </row>
    <row r="27" spans="1:9" s="88" customFormat="1" ht="12">
      <c r="A27" s="83"/>
      <c r="B27" s="447" t="s">
        <v>462</v>
      </c>
      <c r="C27" s="426">
        <v>2582</v>
      </c>
      <c r="D27" s="426">
        <v>97</v>
      </c>
      <c r="E27" s="427">
        <v>789</v>
      </c>
      <c r="F27" s="428">
        <v>100</v>
      </c>
      <c r="G27" s="429">
        <v>751</v>
      </c>
      <c r="H27" s="429">
        <v>2363</v>
      </c>
      <c r="I27" s="430">
        <v>3114</v>
      </c>
    </row>
    <row r="28" spans="1:9" s="88" customFormat="1" ht="12">
      <c r="A28" s="83"/>
      <c r="B28" s="448" t="s">
        <v>463</v>
      </c>
      <c r="C28" s="432">
        <v>2157</v>
      </c>
      <c r="D28" s="432">
        <v>84</v>
      </c>
      <c r="E28" s="433">
        <v>668</v>
      </c>
      <c r="F28" s="434">
        <v>87</v>
      </c>
      <c r="G28" s="435">
        <v>629</v>
      </c>
      <c r="H28" s="435">
        <v>1950</v>
      </c>
      <c r="I28" s="436">
        <v>2579</v>
      </c>
    </row>
    <row r="29" spans="1:9" s="88" customFormat="1" ht="12">
      <c r="A29" s="83"/>
      <c r="B29" s="447" t="s">
        <v>464</v>
      </c>
      <c r="C29" s="426">
        <v>3070</v>
      </c>
      <c r="D29" s="426">
        <v>83</v>
      </c>
      <c r="E29" s="427">
        <v>873</v>
      </c>
      <c r="F29" s="428">
        <v>84</v>
      </c>
      <c r="G29" s="429">
        <v>839</v>
      </c>
      <c r="H29" s="429">
        <v>2772</v>
      </c>
      <c r="I29" s="430">
        <v>3611</v>
      </c>
    </row>
    <row r="30" spans="1:9" s="88" customFormat="1" ht="12">
      <c r="A30" s="83"/>
      <c r="B30" s="448" t="s">
        <v>465</v>
      </c>
      <c r="C30" s="432">
        <v>3219</v>
      </c>
      <c r="D30" s="432">
        <v>97</v>
      </c>
      <c r="E30" s="433">
        <v>845</v>
      </c>
      <c r="F30" s="434">
        <v>104</v>
      </c>
      <c r="G30" s="435">
        <v>820</v>
      </c>
      <c r="H30" s="435">
        <v>2942</v>
      </c>
      <c r="I30" s="436">
        <v>3762</v>
      </c>
    </row>
    <row r="31" spans="1:9" s="88" customFormat="1" ht="12">
      <c r="A31" s="83"/>
      <c r="B31" s="447" t="s">
        <v>466</v>
      </c>
      <c r="C31" s="426">
        <v>2983</v>
      </c>
      <c r="D31" s="426">
        <v>101</v>
      </c>
      <c r="E31" s="427">
        <v>745</v>
      </c>
      <c r="F31" s="428">
        <v>102</v>
      </c>
      <c r="G31" s="429">
        <v>682</v>
      </c>
      <c r="H31" s="429">
        <v>2738</v>
      </c>
      <c r="I31" s="430">
        <v>3420</v>
      </c>
    </row>
    <row r="32" spans="1:9" s="88" customFormat="1" ht="12">
      <c r="A32" s="83"/>
      <c r="B32" s="448" t="s">
        <v>467</v>
      </c>
      <c r="C32" s="432">
        <v>2660</v>
      </c>
      <c r="D32" s="432">
        <v>97</v>
      </c>
      <c r="E32" s="433">
        <v>663</v>
      </c>
      <c r="F32" s="434">
        <v>100</v>
      </c>
      <c r="G32" s="435">
        <v>604</v>
      </c>
      <c r="H32" s="435">
        <v>2468</v>
      </c>
      <c r="I32" s="436">
        <v>3072</v>
      </c>
    </row>
    <row r="33" spans="1:9" s="88" customFormat="1">
      <c r="A33" s="83"/>
      <c r="B33" s="1735" t="s">
        <v>90</v>
      </c>
      <c r="C33" s="746">
        <f>SUM(C21:C32)</f>
        <v>32365</v>
      </c>
      <c r="D33" s="746">
        <f t="shared" ref="D33:I33" si="1">SUM(D21:D32)</f>
        <v>989</v>
      </c>
      <c r="E33" s="1983">
        <f t="shared" si="1"/>
        <v>8534</v>
      </c>
      <c r="F33" s="1984">
        <f t="shared" si="1"/>
        <v>1021</v>
      </c>
      <c r="G33" s="1983">
        <f t="shared" si="1"/>
        <v>8159</v>
      </c>
      <c r="H33" s="1983">
        <f t="shared" si="1"/>
        <v>30013</v>
      </c>
      <c r="I33" s="746">
        <f t="shared" si="1"/>
        <v>38172</v>
      </c>
    </row>
    <row r="34" spans="1:9" s="88" customFormat="1" ht="24.95" customHeight="1">
      <c r="A34" s="83"/>
      <c r="B34" s="445" t="s">
        <v>672</v>
      </c>
      <c r="C34" s="446"/>
      <c r="D34" s="446"/>
      <c r="E34" s="446"/>
      <c r="F34" s="455"/>
      <c r="G34" s="446"/>
      <c r="H34" s="446"/>
      <c r="I34" s="446"/>
    </row>
    <row r="35" spans="1:9" s="88" customFormat="1" ht="12">
      <c r="A35" s="83"/>
      <c r="B35" s="447" t="s">
        <v>456</v>
      </c>
      <c r="C35" s="426">
        <v>916</v>
      </c>
      <c r="D35" s="426">
        <v>118</v>
      </c>
      <c r="E35" s="427">
        <v>538</v>
      </c>
      <c r="F35" s="428">
        <v>132</v>
      </c>
      <c r="G35" s="429">
        <v>537</v>
      </c>
      <c r="H35" s="429">
        <v>752</v>
      </c>
      <c r="I35" s="430">
        <v>1289</v>
      </c>
    </row>
    <row r="36" spans="1:9" s="88" customFormat="1" ht="12">
      <c r="A36" s="83"/>
      <c r="B36" s="448" t="s">
        <v>457</v>
      </c>
      <c r="C36" s="432">
        <v>898</v>
      </c>
      <c r="D36" s="432">
        <v>120</v>
      </c>
      <c r="E36" s="433">
        <v>535</v>
      </c>
      <c r="F36" s="434">
        <v>126</v>
      </c>
      <c r="G36" s="435">
        <v>534</v>
      </c>
      <c r="H36" s="435">
        <v>693</v>
      </c>
      <c r="I36" s="436">
        <v>1227</v>
      </c>
    </row>
    <row r="37" spans="1:9" s="88" customFormat="1" ht="12">
      <c r="A37" s="83"/>
      <c r="B37" s="447" t="s">
        <v>458</v>
      </c>
      <c r="C37" s="426">
        <v>925</v>
      </c>
      <c r="D37" s="426">
        <v>121</v>
      </c>
      <c r="E37" s="427">
        <v>541</v>
      </c>
      <c r="F37" s="428">
        <v>122</v>
      </c>
      <c r="G37" s="429">
        <v>523</v>
      </c>
      <c r="H37" s="429">
        <v>757</v>
      </c>
      <c r="I37" s="430">
        <v>1280</v>
      </c>
    </row>
    <row r="38" spans="1:9" s="88" customFormat="1" ht="12">
      <c r="A38" s="83"/>
      <c r="B38" s="448" t="s">
        <v>459</v>
      </c>
      <c r="C38" s="432">
        <v>1039</v>
      </c>
      <c r="D38" s="432">
        <v>129</v>
      </c>
      <c r="E38" s="433">
        <v>612</v>
      </c>
      <c r="F38" s="434">
        <v>150</v>
      </c>
      <c r="G38" s="435">
        <v>623</v>
      </c>
      <c r="H38" s="435">
        <v>898</v>
      </c>
      <c r="I38" s="436">
        <v>1521</v>
      </c>
    </row>
    <row r="39" spans="1:9" s="88" customFormat="1" ht="12">
      <c r="A39" s="83"/>
      <c r="B39" s="447" t="s">
        <v>460</v>
      </c>
      <c r="C39" s="426">
        <v>1316</v>
      </c>
      <c r="D39" s="426">
        <v>128</v>
      </c>
      <c r="E39" s="427">
        <v>832</v>
      </c>
      <c r="F39" s="428">
        <v>137</v>
      </c>
      <c r="G39" s="429">
        <v>840</v>
      </c>
      <c r="H39" s="429">
        <v>939</v>
      </c>
      <c r="I39" s="430">
        <v>1779</v>
      </c>
    </row>
    <row r="40" spans="1:9" s="88" customFormat="1" ht="12">
      <c r="A40" s="83"/>
      <c r="B40" s="448" t="s">
        <v>461</v>
      </c>
      <c r="C40" s="432">
        <v>1528</v>
      </c>
      <c r="D40" s="432">
        <v>165</v>
      </c>
      <c r="E40" s="433">
        <v>971</v>
      </c>
      <c r="F40" s="434">
        <v>176</v>
      </c>
      <c r="G40" s="435">
        <v>967</v>
      </c>
      <c r="H40" s="435">
        <v>1097</v>
      </c>
      <c r="I40" s="436">
        <v>2064</v>
      </c>
    </row>
    <row r="41" spans="1:9" s="88" customFormat="1" ht="12">
      <c r="A41" s="83"/>
      <c r="B41" s="447" t="s">
        <v>462</v>
      </c>
      <c r="C41" s="426">
        <v>1420</v>
      </c>
      <c r="D41" s="426">
        <v>165</v>
      </c>
      <c r="E41" s="427">
        <v>955</v>
      </c>
      <c r="F41" s="428">
        <v>177</v>
      </c>
      <c r="G41" s="429">
        <v>968</v>
      </c>
      <c r="H41" s="429">
        <v>987</v>
      </c>
      <c r="I41" s="430">
        <v>1955</v>
      </c>
    </row>
    <row r="42" spans="1:9" s="88" customFormat="1" ht="12">
      <c r="A42" s="83"/>
      <c r="B42" s="448" t="s">
        <v>463</v>
      </c>
      <c r="C42" s="432">
        <v>1322</v>
      </c>
      <c r="D42" s="432">
        <v>167</v>
      </c>
      <c r="E42" s="433">
        <v>894</v>
      </c>
      <c r="F42" s="434">
        <v>174</v>
      </c>
      <c r="G42" s="435">
        <v>894</v>
      </c>
      <c r="H42" s="435">
        <v>917</v>
      </c>
      <c r="I42" s="436">
        <v>1811</v>
      </c>
    </row>
    <row r="43" spans="1:9" s="88" customFormat="1" ht="12">
      <c r="A43" s="83"/>
      <c r="B43" s="447" t="s">
        <v>464</v>
      </c>
      <c r="C43" s="426">
        <v>1352</v>
      </c>
      <c r="D43" s="426">
        <v>171</v>
      </c>
      <c r="E43" s="427">
        <v>863</v>
      </c>
      <c r="F43" s="428">
        <v>179</v>
      </c>
      <c r="G43" s="429">
        <v>826</v>
      </c>
      <c r="H43" s="429">
        <v>971</v>
      </c>
      <c r="I43" s="430">
        <v>1797</v>
      </c>
    </row>
    <row r="44" spans="1:9" s="88" customFormat="1" ht="12">
      <c r="A44" s="83"/>
      <c r="B44" s="448" t="s">
        <v>465</v>
      </c>
      <c r="C44" s="432">
        <v>1364</v>
      </c>
      <c r="D44" s="432">
        <v>168</v>
      </c>
      <c r="E44" s="433">
        <v>825</v>
      </c>
      <c r="F44" s="434">
        <v>177</v>
      </c>
      <c r="G44" s="435">
        <v>799</v>
      </c>
      <c r="H44" s="435">
        <v>974</v>
      </c>
      <c r="I44" s="436">
        <v>1773</v>
      </c>
    </row>
    <row r="45" spans="1:9" s="88" customFormat="1" ht="12">
      <c r="A45" s="83"/>
      <c r="B45" s="447" t="s">
        <v>466</v>
      </c>
      <c r="C45" s="426">
        <v>1101</v>
      </c>
      <c r="D45" s="426">
        <v>148</v>
      </c>
      <c r="E45" s="427">
        <v>609</v>
      </c>
      <c r="F45" s="428">
        <v>162</v>
      </c>
      <c r="G45" s="429">
        <v>579</v>
      </c>
      <c r="H45" s="429">
        <v>924</v>
      </c>
      <c r="I45" s="430">
        <v>1503</v>
      </c>
    </row>
    <row r="46" spans="1:9" s="88" customFormat="1" ht="12">
      <c r="A46" s="83"/>
      <c r="B46" s="448" t="s">
        <v>467</v>
      </c>
      <c r="C46" s="432">
        <v>1084</v>
      </c>
      <c r="D46" s="432">
        <v>151</v>
      </c>
      <c r="E46" s="433">
        <v>644</v>
      </c>
      <c r="F46" s="434">
        <v>165</v>
      </c>
      <c r="G46" s="435">
        <v>614</v>
      </c>
      <c r="H46" s="435">
        <v>847</v>
      </c>
      <c r="I46" s="436">
        <v>1461</v>
      </c>
    </row>
    <row r="47" spans="1:9" s="88" customFormat="1">
      <c r="A47" s="83"/>
      <c r="B47" s="1735" t="s">
        <v>90</v>
      </c>
      <c r="C47" s="746">
        <f>SUM(C35:C46)</f>
        <v>14265</v>
      </c>
      <c r="D47" s="746">
        <f t="shared" ref="D47:I47" si="2">SUM(D35:D46)</f>
        <v>1751</v>
      </c>
      <c r="E47" s="1983">
        <f t="shared" si="2"/>
        <v>8819</v>
      </c>
      <c r="F47" s="1978">
        <f t="shared" si="2"/>
        <v>1877</v>
      </c>
      <c r="G47" s="1983">
        <f t="shared" si="2"/>
        <v>8704</v>
      </c>
      <c r="H47" s="1983">
        <f t="shared" si="2"/>
        <v>10756</v>
      </c>
      <c r="I47" s="746">
        <f t="shared" si="2"/>
        <v>19460</v>
      </c>
    </row>
    <row r="48" spans="1:9" s="83" customFormat="1" ht="15" customHeight="1">
      <c r="B48" s="105" t="s">
        <v>92</v>
      </c>
      <c r="C48" s="147"/>
      <c r="D48" s="147"/>
      <c r="E48" s="147"/>
      <c r="F48" s="147"/>
      <c r="G48" s="147"/>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6">
    <pageSetUpPr fitToPage="1"/>
  </sheetPr>
  <dimension ref="A1:I51"/>
  <sheetViews>
    <sheetView showGridLines="0" zoomScaleNormal="100" workbookViewId="0">
      <pane ySplit="5" topLeftCell="A35" activePane="bottomLeft" state="frozen"/>
      <selection activeCell="N28" sqref="N28"/>
      <selection pane="bottomLeft" activeCell="B3" sqref="B3"/>
    </sheetView>
  </sheetViews>
  <sheetFormatPr baseColWidth="10" defaultRowHeight="12.75"/>
  <cols>
    <col min="1" max="1" width="1.5703125" style="1" customWidth="1"/>
    <col min="2" max="2" width="16.7109375" customWidth="1"/>
    <col min="3" max="9" width="9.7109375" style="231" customWidth="1"/>
  </cols>
  <sheetData>
    <row r="1" spans="1:9" s="605" customFormat="1" ht="20.100000000000001" customHeight="1">
      <c r="A1" s="1737"/>
      <c r="B1" s="606" t="s">
        <v>470</v>
      </c>
      <c r="C1" s="604"/>
      <c r="D1" s="604"/>
      <c r="E1" s="604"/>
      <c r="F1" s="604"/>
      <c r="G1" s="604"/>
      <c r="H1" s="604"/>
      <c r="I1" s="604"/>
    </row>
    <row r="2" spans="1:9" s="437" customFormat="1" ht="20.100000000000001" customHeight="1">
      <c r="A2" s="1736"/>
      <c r="B2" s="449"/>
      <c r="C2" s="450"/>
      <c r="D2" s="450"/>
      <c r="E2" s="450"/>
      <c r="F2" s="450"/>
      <c r="G2" s="450"/>
      <c r="H2" s="450"/>
      <c r="I2" s="450"/>
    </row>
    <row r="3" spans="1:9" s="437" customFormat="1" ht="20.100000000000001" customHeight="1">
      <c r="A3" s="1736"/>
      <c r="B3" s="735" t="s">
        <v>996</v>
      </c>
      <c r="C3" s="440"/>
      <c r="D3" s="440"/>
      <c r="E3" s="440"/>
      <c r="F3" s="439"/>
      <c r="G3" s="439"/>
      <c r="H3" s="439"/>
      <c r="I3" s="439"/>
    </row>
    <row r="4" spans="1:9" s="437" customFormat="1" ht="20.100000000000001" customHeight="1">
      <c r="A4" s="1736"/>
      <c r="B4" s="391" t="s">
        <v>44</v>
      </c>
      <c r="C4" s="441"/>
      <c r="D4" s="441"/>
      <c r="E4" s="441"/>
      <c r="F4" s="441"/>
      <c r="G4" s="439"/>
      <c r="H4" s="439"/>
      <c r="I4" s="439"/>
    </row>
    <row r="5" spans="1:9" s="88" customFormat="1" ht="50.1" customHeight="1">
      <c r="A5" s="83"/>
      <c r="B5" s="451"/>
      <c r="C5" s="796" t="s">
        <v>78</v>
      </c>
      <c r="D5" s="442" t="s">
        <v>79</v>
      </c>
      <c r="E5" s="133" t="s">
        <v>80</v>
      </c>
      <c r="F5" s="443" t="s">
        <v>81</v>
      </c>
      <c r="G5" s="132" t="s">
        <v>82</v>
      </c>
      <c r="H5" s="133" t="s">
        <v>469</v>
      </c>
      <c r="I5" s="444" t="s">
        <v>84</v>
      </c>
    </row>
    <row r="6" spans="1:9" s="88" customFormat="1" ht="24.95" customHeight="1">
      <c r="A6" s="83"/>
      <c r="B6" s="445" t="s">
        <v>86</v>
      </c>
      <c r="C6" s="452"/>
      <c r="D6" s="452"/>
      <c r="E6" s="452"/>
      <c r="F6" s="453"/>
      <c r="G6" s="106"/>
      <c r="H6" s="106"/>
      <c r="I6" s="106"/>
    </row>
    <row r="7" spans="1:9" s="88" customFormat="1" ht="12">
      <c r="A7" s="83"/>
      <c r="B7" s="447" t="s">
        <v>471</v>
      </c>
      <c r="C7" s="426">
        <v>643</v>
      </c>
      <c r="D7" s="426">
        <v>31</v>
      </c>
      <c r="E7" s="427">
        <v>143</v>
      </c>
      <c r="F7" s="428">
        <v>34</v>
      </c>
      <c r="G7" s="429">
        <v>134</v>
      </c>
      <c r="H7" s="429">
        <v>720</v>
      </c>
      <c r="I7" s="430">
        <v>854</v>
      </c>
    </row>
    <row r="8" spans="1:9" s="88" customFormat="1" ht="12">
      <c r="A8" s="83"/>
      <c r="B8" s="448" t="s">
        <v>472</v>
      </c>
      <c r="C8" s="432">
        <v>700</v>
      </c>
      <c r="D8" s="432">
        <v>28</v>
      </c>
      <c r="E8" s="433">
        <v>153</v>
      </c>
      <c r="F8" s="434">
        <v>28</v>
      </c>
      <c r="G8" s="435">
        <v>151</v>
      </c>
      <c r="H8" s="435">
        <v>735</v>
      </c>
      <c r="I8" s="436">
        <v>886</v>
      </c>
    </row>
    <row r="9" spans="1:9" s="88" customFormat="1" ht="12">
      <c r="A9" s="83"/>
      <c r="B9" s="447" t="s">
        <v>473</v>
      </c>
      <c r="C9" s="426">
        <v>687</v>
      </c>
      <c r="D9" s="426">
        <v>32</v>
      </c>
      <c r="E9" s="427">
        <v>155</v>
      </c>
      <c r="F9" s="428">
        <v>34</v>
      </c>
      <c r="G9" s="429">
        <v>146</v>
      </c>
      <c r="H9" s="429">
        <v>785</v>
      </c>
      <c r="I9" s="430">
        <v>931</v>
      </c>
    </row>
    <row r="10" spans="1:9" s="88" customFormat="1" ht="12">
      <c r="A10" s="83"/>
      <c r="B10" s="448" t="s">
        <v>474</v>
      </c>
      <c r="C10" s="432">
        <v>718</v>
      </c>
      <c r="D10" s="432">
        <v>27</v>
      </c>
      <c r="E10" s="433">
        <v>170</v>
      </c>
      <c r="F10" s="434">
        <v>29</v>
      </c>
      <c r="G10" s="435">
        <v>175</v>
      </c>
      <c r="H10" s="435">
        <v>773</v>
      </c>
      <c r="I10" s="436">
        <v>948</v>
      </c>
    </row>
    <row r="11" spans="1:9" s="88" customFormat="1" ht="12">
      <c r="A11" s="83"/>
      <c r="B11" s="447" t="s">
        <v>475</v>
      </c>
      <c r="C11" s="426">
        <v>761</v>
      </c>
      <c r="D11" s="426">
        <v>35</v>
      </c>
      <c r="E11" s="427">
        <v>198</v>
      </c>
      <c r="F11" s="428">
        <v>37</v>
      </c>
      <c r="G11" s="429">
        <v>190</v>
      </c>
      <c r="H11" s="429">
        <v>874</v>
      </c>
      <c r="I11" s="430">
        <v>1064</v>
      </c>
    </row>
    <row r="12" spans="1:9" s="88" customFormat="1" ht="12">
      <c r="A12" s="83"/>
      <c r="B12" s="448" t="s">
        <v>476</v>
      </c>
      <c r="C12" s="432">
        <v>646</v>
      </c>
      <c r="D12" s="432">
        <v>45</v>
      </c>
      <c r="E12" s="433">
        <v>160</v>
      </c>
      <c r="F12" s="434">
        <v>54</v>
      </c>
      <c r="G12" s="435">
        <v>143</v>
      </c>
      <c r="H12" s="435">
        <v>852</v>
      </c>
      <c r="I12" s="436">
        <v>995</v>
      </c>
    </row>
    <row r="13" spans="1:9" s="88" customFormat="1" ht="12">
      <c r="A13" s="83"/>
      <c r="B13" s="447" t="s">
        <v>477</v>
      </c>
      <c r="C13" s="426">
        <v>594</v>
      </c>
      <c r="D13" s="426">
        <v>30</v>
      </c>
      <c r="E13" s="427">
        <v>164</v>
      </c>
      <c r="F13" s="428">
        <v>36</v>
      </c>
      <c r="G13" s="429">
        <v>177</v>
      </c>
      <c r="H13" s="429">
        <v>782</v>
      </c>
      <c r="I13" s="430">
        <v>959</v>
      </c>
    </row>
    <row r="14" spans="1:9" s="88" customFormat="1" ht="12">
      <c r="A14" s="83"/>
      <c r="B14" s="448" t="s">
        <v>664</v>
      </c>
      <c r="C14" s="432">
        <v>166</v>
      </c>
      <c r="D14" s="432">
        <v>12</v>
      </c>
      <c r="E14" s="433">
        <v>39</v>
      </c>
      <c r="F14" s="434">
        <v>13</v>
      </c>
      <c r="G14" s="435">
        <v>44</v>
      </c>
      <c r="H14" s="435">
        <v>205</v>
      </c>
      <c r="I14" s="436">
        <v>249</v>
      </c>
    </row>
    <row r="15" spans="1:9" s="88" customFormat="1" ht="12">
      <c r="A15" s="83"/>
      <c r="B15" s="447" t="s">
        <v>665</v>
      </c>
      <c r="C15" s="426">
        <v>96</v>
      </c>
      <c r="D15" s="426">
        <v>4</v>
      </c>
      <c r="E15" s="427">
        <v>22</v>
      </c>
      <c r="F15" s="428">
        <v>4</v>
      </c>
      <c r="G15" s="429">
        <v>28</v>
      </c>
      <c r="H15" s="429">
        <v>128</v>
      </c>
      <c r="I15" s="430">
        <v>156</v>
      </c>
    </row>
    <row r="16" spans="1:9" s="88" customFormat="1">
      <c r="A16" s="83"/>
      <c r="B16" s="1735" t="s">
        <v>90</v>
      </c>
      <c r="C16" s="746">
        <f>SUM(C7:C15)</f>
        <v>5011</v>
      </c>
      <c r="D16" s="746">
        <f t="shared" ref="D16:I16" si="0">SUM(D7:D15)</f>
        <v>244</v>
      </c>
      <c r="E16" s="1983">
        <f t="shared" si="0"/>
        <v>1204</v>
      </c>
      <c r="F16" s="1978">
        <f t="shared" si="0"/>
        <v>269</v>
      </c>
      <c r="G16" s="1983">
        <f t="shared" si="0"/>
        <v>1188</v>
      </c>
      <c r="H16" s="1983">
        <f t="shared" si="0"/>
        <v>5854</v>
      </c>
      <c r="I16" s="746">
        <f t="shared" si="0"/>
        <v>7042</v>
      </c>
    </row>
    <row r="17" spans="1:9" s="88" customFormat="1" ht="24.95" customHeight="1">
      <c r="A17" s="83"/>
      <c r="B17" s="445" t="s">
        <v>671</v>
      </c>
      <c r="C17" s="452"/>
      <c r="D17" s="452"/>
      <c r="E17" s="452"/>
      <c r="F17" s="453"/>
      <c r="G17" s="106"/>
      <c r="H17" s="106"/>
      <c r="I17" s="106"/>
    </row>
    <row r="18" spans="1:9" s="88" customFormat="1" ht="12">
      <c r="A18" s="83"/>
      <c r="B18" s="447" t="s">
        <v>471</v>
      </c>
      <c r="C18" s="426">
        <v>4055</v>
      </c>
      <c r="D18" s="426">
        <v>106</v>
      </c>
      <c r="E18" s="427">
        <v>981</v>
      </c>
      <c r="F18" s="428">
        <v>106</v>
      </c>
      <c r="G18" s="429">
        <v>927</v>
      </c>
      <c r="H18" s="429">
        <v>3722</v>
      </c>
      <c r="I18" s="430">
        <v>4649</v>
      </c>
    </row>
    <row r="19" spans="1:9" s="88" customFormat="1" ht="12">
      <c r="A19" s="83"/>
      <c r="B19" s="448" t="s">
        <v>472</v>
      </c>
      <c r="C19" s="432">
        <v>4979</v>
      </c>
      <c r="D19" s="432">
        <v>144</v>
      </c>
      <c r="E19" s="433">
        <v>1159</v>
      </c>
      <c r="F19" s="434">
        <v>145</v>
      </c>
      <c r="G19" s="435">
        <v>1081</v>
      </c>
      <c r="H19" s="435">
        <v>4588</v>
      </c>
      <c r="I19" s="436">
        <v>5669</v>
      </c>
    </row>
    <row r="20" spans="1:9" s="88" customFormat="1" ht="12">
      <c r="A20" s="83"/>
      <c r="B20" s="447" t="s">
        <v>473</v>
      </c>
      <c r="C20" s="426">
        <v>5030</v>
      </c>
      <c r="D20" s="426">
        <v>132</v>
      </c>
      <c r="E20" s="427">
        <v>1181</v>
      </c>
      <c r="F20" s="428">
        <v>134</v>
      </c>
      <c r="G20" s="429">
        <v>1096</v>
      </c>
      <c r="H20" s="429">
        <v>4755</v>
      </c>
      <c r="I20" s="430">
        <v>5851</v>
      </c>
    </row>
    <row r="21" spans="1:9" s="88" customFormat="1" ht="12">
      <c r="A21" s="83"/>
      <c r="B21" s="448" t="s">
        <v>474</v>
      </c>
      <c r="C21" s="432">
        <v>4880</v>
      </c>
      <c r="D21" s="432">
        <v>137</v>
      </c>
      <c r="E21" s="433">
        <v>1242</v>
      </c>
      <c r="F21" s="434">
        <v>138</v>
      </c>
      <c r="G21" s="435">
        <v>1191</v>
      </c>
      <c r="H21" s="435">
        <v>4394</v>
      </c>
      <c r="I21" s="436">
        <v>5585</v>
      </c>
    </row>
    <row r="22" spans="1:9" s="88" customFormat="1" ht="12">
      <c r="A22" s="83"/>
      <c r="B22" s="447" t="s">
        <v>475</v>
      </c>
      <c r="C22" s="426">
        <v>5126</v>
      </c>
      <c r="D22" s="426">
        <v>165</v>
      </c>
      <c r="E22" s="427">
        <v>1414</v>
      </c>
      <c r="F22" s="428">
        <v>171</v>
      </c>
      <c r="G22" s="429">
        <v>1344</v>
      </c>
      <c r="H22" s="429">
        <v>4609</v>
      </c>
      <c r="I22" s="430">
        <v>5953</v>
      </c>
    </row>
    <row r="23" spans="1:9" s="88" customFormat="1" ht="12">
      <c r="A23" s="83"/>
      <c r="B23" s="448" t="s">
        <v>476</v>
      </c>
      <c r="C23" s="432">
        <v>3856</v>
      </c>
      <c r="D23" s="432">
        <v>117</v>
      </c>
      <c r="E23" s="433">
        <v>1150</v>
      </c>
      <c r="F23" s="434">
        <v>122</v>
      </c>
      <c r="G23" s="435">
        <v>1124</v>
      </c>
      <c r="H23" s="435">
        <v>3632</v>
      </c>
      <c r="I23" s="436">
        <v>4756</v>
      </c>
    </row>
    <row r="24" spans="1:9" s="88" customFormat="1" ht="12">
      <c r="A24" s="83"/>
      <c r="B24" s="447" t="s">
        <v>477</v>
      </c>
      <c r="C24" s="426">
        <v>2852</v>
      </c>
      <c r="D24" s="426">
        <v>129</v>
      </c>
      <c r="E24" s="427">
        <v>940</v>
      </c>
      <c r="F24" s="428">
        <v>144</v>
      </c>
      <c r="G24" s="429">
        <v>945</v>
      </c>
      <c r="H24" s="429">
        <v>2785</v>
      </c>
      <c r="I24" s="430">
        <v>3730</v>
      </c>
    </row>
    <row r="25" spans="1:9" s="88" customFormat="1" ht="12">
      <c r="A25" s="83"/>
      <c r="B25" s="448" t="s">
        <v>664</v>
      </c>
      <c r="C25" s="432">
        <v>967</v>
      </c>
      <c r="D25" s="432">
        <v>37</v>
      </c>
      <c r="E25" s="433">
        <v>302</v>
      </c>
      <c r="F25" s="434">
        <v>38</v>
      </c>
      <c r="G25" s="435">
        <v>298</v>
      </c>
      <c r="H25" s="435">
        <v>909</v>
      </c>
      <c r="I25" s="436">
        <v>1207</v>
      </c>
    </row>
    <row r="26" spans="1:9" s="88" customFormat="1" ht="12">
      <c r="A26" s="83"/>
      <c r="B26" s="447" t="s">
        <v>665</v>
      </c>
      <c r="C26" s="426">
        <v>620</v>
      </c>
      <c r="D26" s="426">
        <v>22</v>
      </c>
      <c r="E26" s="427">
        <v>165</v>
      </c>
      <c r="F26" s="428">
        <v>23</v>
      </c>
      <c r="G26" s="429">
        <v>153</v>
      </c>
      <c r="H26" s="429">
        <v>619</v>
      </c>
      <c r="I26" s="430">
        <v>772</v>
      </c>
    </row>
    <row r="27" spans="1:9" s="88" customFormat="1">
      <c r="A27" s="83"/>
      <c r="B27" s="1735" t="s">
        <v>90</v>
      </c>
      <c r="C27" s="746">
        <f>SUM(C18:C26)</f>
        <v>32365</v>
      </c>
      <c r="D27" s="746">
        <f t="shared" ref="D27:I27" si="1">SUM(D18:D26)</f>
        <v>989</v>
      </c>
      <c r="E27" s="1983">
        <f t="shared" si="1"/>
        <v>8534</v>
      </c>
      <c r="F27" s="1978">
        <f t="shared" si="1"/>
        <v>1021</v>
      </c>
      <c r="G27" s="1983">
        <f t="shared" si="1"/>
        <v>8159</v>
      </c>
      <c r="H27" s="1983">
        <f t="shared" si="1"/>
        <v>30013</v>
      </c>
      <c r="I27" s="746">
        <f t="shared" si="1"/>
        <v>38172</v>
      </c>
    </row>
    <row r="28" spans="1:9" s="88" customFormat="1" ht="24.95" customHeight="1">
      <c r="A28" s="83"/>
      <c r="B28" s="445" t="s">
        <v>672</v>
      </c>
      <c r="C28" s="452"/>
      <c r="D28" s="452"/>
      <c r="E28" s="452"/>
      <c r="F28" s="453"/>
      <c r="G28" s="106"/>
      <c r="H28" s="106"/>
      <c r="I28" s="106"/>
    </row>
    <row r="29" spans="1:9" s="88" customFormat="1" ht="12">
      <c r="A29" s="83"/>
      <c r="B29" s="447" t="s">
        <v>471</v>
      </c>
      <c r="C29" s="426">
        <v>1600</v>
      </c>
      <c r="D29" s="426">
        <v>190</v>
      </c>
      <c r="E29" s="427">
        <v>926</v>
      </c>
      <c r="F29" s="428">
        <v>202</v>
      </c>
      <c r="G29" s="429">
        <v>889</v>
      </c>
      <c r="H29" s="429">
        <v>1244</v>
      </c>
      <c r="I29" s="430">
        <v>2133</v>
      </c>
    </row>
    <row r="30" spans="1:9" s="88" customFormat="1" ht="12">
      <c r="A30" s="83"/>
      <c r="B30" s="448" t="s">
        <v>472</v>
      </c>
      <c r="C30" s="432">
        <v>1751</v>
      </c>
      <c r="D30" s="432">
        <v>211</v>
      </c>
      <c r="E30" s="433">
        <v>1044</v>
      </c>
      <c r="F30" s="434">
        <v>221</v>
      </c>
      <c r="G30" s="435">
        <v>1006</v>
      </c>
      <c r="H30" s="435">
        <v>1280</v>
      </c>
      <c r="I30" s="436">
        <v>2286</v>
      </c>
    </row>
    <row r="31" spans="1:9" s="88" customFormat="1" ht="12">
      <c r="A31" s="83"/>
      <c r="B31" s="447" t="s">
        <v>473</v>
      </c>
      <c r="C31" s="426">
        <v>1834</v>
      </c>
      <c r="D31" s="426">
        <v>226</v>
      </c>
      <c r="E31" s="427">
        <v>1090</v>
      </c>
      <c r="F31" s="428">
        <v>236</v>
      </c>
      <c r="G31" s="429">
        <v>1034</v>
      </c>
      <c r="H31" s="429">
        <v>1375</v>
      </c>
      <c r="I31" s="430">
        <v>2409</v>
      </c>
    </row>
    <row r="32" spans="1:9" s="88" customFormat="1" ht="12">
      <c r="A32" s="83"/>
      <c r="B32" s="448" t="s">
        <v>474</v>
      </c>
      <c r="C32" s="432">
        <v>1838</v>
      </c>
      <c r="D32" s="432">
        <v>212</v>
      </c>
      <c r="E32" s="433">
        <v>1087</v>
      </c>
      <c r="F32" s="434">
        <v>225</v>
      </c>
      <c r="G32" s="435">
        <v>1046</v>
      </c>
      <c r="H32" s="435">
        <v>1313</v>
      </c>
      <c r="I32" s="436">
        <v>2359</v>
      </c>
    </row>
    <row r="33" spans="1:9" s="88" customFormat="1" ht="12">
      <c r="A33" s="83"/>
      <c r="B33" s="447" t="s">
        <v>475</v>
      </c>
      <c r="C33" s="426">
        <v>2138</v>
      </c>
      <c r="D33" s="426">
        <v>272</v>
      </c>
      <c r="E33" s="427">
        <v>1263</v>
      </c>
      <c r="F33" s="428">
        <v>286</v>
      </c>
      <c r="G33" s="429">
        <v>1195</v>
      </c>
      <c r="H33" s="429">
        <v>1634</v>
      </c>
      <c r="I33" s="430">
        <v>2829</v>
      </c>
    </row>
    <row r="34" spans="1:9" s="88" customFormat="1" ht="12">
      <c r="A34" s="83"/>
      <c r="B34" s="448" t="s">
        <v>476</v>
      </c>
      <c r="C34" s="432">
        <v>2258</v>
      </c>
      <c r="D34" s="432">
        <v>297</v>
      </c>
      <c r="E34" s="433">
        <v>1510</v>
      </c>
      <c r="F34" s="434">
        <v>321</v>
      </c>
      <c r="G34" s="435">
        <v>1541</v>
      </c>
      <c r="H34" s="435">
        <v>1734</v>
      </c>
      <c r="I34" s="436">
        <v>3275</v>
      </c>
    </row>
    <row r="35" spans="1:9" s="88" customFormat="1" ht="12">
      <c r="A35" s="83"/>
      <c r="B35" s="447" t="s">
        <v>477</v>
      </c>
      <c r="C35" s="426">
        <v>1953</v>
      </c>
      <c r="D35" s="426">
        <v>250</v>
      </c>
      <c r="E35" s="427">
        <v>1307</v>
      </c>
      <c r="F35" s="428">
        <v>278</v>
      </c>
      <c r="G35" s="429">
        <v>1361</v>
      </c>
      <c r="H35" s="429">
        <v>1477</v>
      </c>
      <c r="I35" s="430">
        <v>2838</v>
      </c>
    </row>
    <row r="36" spans="1:9" s="88" customFormat="1" ht="12">
      <c r="A36" s="83"/>
      <c r="B36" s="448" t="s">
        <v>664</v>
      </c>
      <c r="C36" s="432">
        <v>542</v>
      </c>
      <c r="D36" s="432">
        <v>55</v>
      </c>
      <c r="E36" s="433">
        <v>348</v>
      </c>
      <c r="F36" s="434">
        <v>64</v>
      </c>
      <c r="G36" s="435">
        <v>379</v>
      </c>
      <c r="H36" s="435">
        <v>413</v>
      </c>
      <c r="I36" s="436">
        <v>792</v>
      </c>
    </row>
    <row r="37" spans="1:9" s="88" customFormat="1" ht="12">
      <c r="A37" s="83"/>
      <c r="B37" s="447" t="s">
        <v>665</v>
      </c>
      <c r="C37" s="426">
        <v>351</v>
      </c>
      <c r="D37" s="426">
        <v>38</v>
      </c>
      <c r="E37" s="427">
        <v>244</v>
      </c>
      <c r="F37" s="428">
        <v>44</v>
      </c>
      <c r="G37" s="429">
        <v>253</v>
      </c>
      <c r="H37" s="429">
        <v>286</v>
      </c>
      <c r="I37" s="430">
        <v>539</v>
      </c>
    </row>
    <row r="38" spans="1:9" s="88" customFormat="1">
      <c r="A38" s="83"/>
      <c r="B38" s="1735" t="s">
        <v>90</v>
      </c>
      <c r="C38" s="746">
        <f>SUM(C29:C37)</f>
        <v>14265</v>
      </c>
      <c r="D38" s="746">
        <f t="shared" ref="D38:I38" si="2">SUM(D29:D37)</f>
        <v>1751</v>
      </c>
      <c r="E38" s="1983">
        <f t="shared" si="2"/>
        <v>8819</v>
      </c>
      <c r="F38" s="1978">
        <f t="shared" si="2"/>
        <v>1877</v>
      </c>
      <c r="G38" s="1983">
        <f t="shared" si="2"/>
        <v>8704</v>
      </c>
      <c r="H38" s="1983">
        <f t="shared" si="2"/>
        <v>10756</v>
      </c>
      <c r="I38" s="746">
        <f t="shared" si="2"/>
        <v>19460</v>
      </c>
    </row>
    <row r="39" spans="1:9" s="88" customFormat="1" ht="24.95" customHeight="1">
      <c r="A39" s="83"/>
      <c r="B39" s="445" t="s">
        <v>478</v>
      </c>
      <c r="C39" s="452"/>
      <c r="D39" s="452"/>
      <c r="E39" s="452"/>
      <c r="F39" s="453"/>
      <c r="G39" s="106"/>
      <c r="H39" s="106"/>
      <c r="I39" s="106"/>
    </row>
    <row r="40" spans="1:9" s="88" customFormat="1" ht="12">
      <c r="A40" s="83"/>
      <c r="B40" s="447" t="s">
        <v>471</v>
      </c>
      <c r="C40" s="426">
        <v>6298</v>
      </c>
      <c r="D40" s="426">
        <v>327</v>
      </c>
      <c r="E40" s="430">
        <v>2050</v>
      </c>
      <c r="F40" s="428">
        <v>342</v>
      </c>
      <c r="G40" s="426">
        <v>1950</v>
      </c>
      <c r="H40" s="426">
        <v>5686</v>
      </c>
      <c r="I40" s="430">
        <v>7636</v>
      </c>
    </row>
    <row r="41" spans="1:9" s="88" customFormat="1" ht="12">
      <c r="A41" s="83"/>
      <c r="B41" s="448" t="s">
        <v>472</v>
      </c>
      <c r="C41" s="432">
        <v>7430</v>
      </c>
      <c r="D41" s="432">
        <v>383</v>
      </c>
      <c r="E41" s="436">
        <v>2356</v>
      </c>
      <c r="F41" s="434">
        <v>394</v>
      </c>
      <c r="G41" s="432">
        <v>2238</v>
      </c>
      <c r="H41" s="432">
        <v>6603</v>
      </c>
      <c r="I41" s="436">
        <v>8841</v>
      </c>
    </row>
    <row r="42" spans="1:9" s="88" customFormat="1" ht="12">
      <c r="A42" s="83"/>
      <c r="B42" s="447" t="s">
        <v>473</v>
      </c>
      <c r="C42" s="426">
        <v>7551</v>
      </c>
      <c r="D42" s="426">
        <v>390</v>
      </c>
      <c r="E42" s="430">
        <v>2426</v>
      </c>
      <c r="F42" s="428">
        <v>404</v>
      </c>
      <c r="G42" s="426">
        <v>2276</v>
      </c>
      <c r="H42" s="426">
        <v>6915</v>
      </c>
      <c r="I42" s="430">
        <v>9191</v>
      </c>
    </row>
    <row r="43" spans="1:9" s="88" customFormat="1" ht="12">
      <c r="A43" s="83"/>
      <c r="B43" s="448" t="s">
        <v>474</v>
      </c>
      <c r="C43" s="432">
        <v>7436</v>
      </c>
      <c r="D43" s="432">
        <v>376</v>
      </c>
      <c r="E43" s="436">
        <v>2499</v>
      </c>
      <c r="F43" s="434">
        <v>392</v>
      </c>
      <c r="G43" s="432">
        <v>2412</v>
      </c>
      <c r="H43" s="432">
        <v>6480</v>
      </c>
      <c r="I43" s="436">
        <v>8892</v>
      </c>
    </row>
    <row r="44" spans="1:9" s="88" customFormat="1" ht="12">
      <c r="A44" s="83"/>
      <c r="B44" s="447" t="s">
        <v>475</v>
      </c>
      <c r="C44" s="426">
        <v>8025</v>
      </c>
      <c r="D44" s="426">
        <v>472</v>
      </c>
      <c r="E44" s="430">
        <v>2875</v>
      </c>
      <c r="F44" s="428">
        <v>494</v>
      </c>
      <c r="G44" s="426">
        <v>2729</v>
      </c>
      <c r="H44" s="426">
        <v>7117</v>
      </c>
      <c r="I44" s="430">
        <v>9846</v>
      </c>
    </row>
    <row r="45" spans="1:9" s="88" customFormat="1" ht="12">
      <c r="A45" s="83"/>
      <c r="B45" s="448" t="s">
        <v>476</v>
      </c>
      <c r="C45" s="432">
        <v>6760</v>
      </c>
      <c r="D45" s="432">
        <v>459</v>
      </c>
      <c r="E45" s="436">
        <v>2820</v>
      </c>
      <c r="F45" s="434">
        <v>497</v>
      </c>
      <c r="G45" s="432">
        <v>2808</v>
      </c>
      <c r="H45" s="432">
        <v>6218</v>
      </c>
      <c r="I45" s="436">
        <v>9026</v>
      </c>
    </row>
    <row r="46" spans="1:9" s="88" customFormat="1" ht="12">
      <c r="A46" s="83"/>
      <c r="B46" s="447" t="s">
        <v>477</v>
      </c>
      <c r="C46" s="426">
        <v>5399</v>
      </c>
      <c r="D46" s="426">
        <v>409</v>
      </c>
      <c r="E46" s="430">
        <v>2411</v>
      </c>
      <c r="F46" s="428">
        <v>458</v>
      </c>
      <c r="G46" s="426">
        <v>2483</v>
      </c>
      <c r="H46" s="426">
        <v>5044</v>
      </c>
      <c r="I46" s="430">
        <v>7527</v>
      </c>
    </row>
    <row r="47" spans="1:9" s="88" customFormat="1" ht="12">
      <c r="A47" s="83"/>
      <c r="B47" s="448" t="s">
        <v>664</v>
      </c>
      <c r="C47" s="432">
        <v>1675</v>
      </c>
      <c r="D47" s="432">
        <v>104</v>
      </c>
      <c r="E47" s="436">
        <v>689</v>
      </c>
      <c r="F47" s="434">
        <v>115</v>
      </c>
      <c r="G47" s="432">
        <v>721</v>
      </c>
      <c r="H47" s="432">
        <v>1527</v>
      </c>
      <c r="I47" s="436">
        <v>2248</v>
      </c>
    </row>
    <row r="48" spans="1:9" s="88" customFormat="1" ht="12">
      <c r="A48" s="83"/>
      <c r="B48" s="447" t="s">
        <v>665</v>
      </c>
      <c r="C48" s="426">
        <v>1067</v>
      </c>
      <c r="D48" s="426">
        <v>64</v>
      </c>
      <c r="E48" s="430">
        <v>431</v>
      </c>
      <c r="F48" s="428">
        <v>71</v>
      </c>
      <c r="G48" s="426">
        <v>434</v>
      </c>
      <c r="H48" s="426">
        <v>1033</v>
      </c>
      <c r="I48" s="430">
        <v>1467</v>
      </c>
    </row>
    <row r="49" spans="1:9" s="88" customFormat="1">
      <c r="A49" s="83"/>
      <c r="B49" s="1735" t="s">
        <v>90</v>
      </c>
      <c r="C49" s="746">
        <f>SUM(C40:C48)</f>
        <v>51641</v>
      </c>
      <c r="D49" s="746">
        <f t="shared" ref="D49:I49" si="3">SUM(D40:D48)</f>
        <v>2984</v>
      </c>
      <c r="E49" s="1983">
        <f t="shared" si="3"/>
        <v>18557</v>
      </c>
      <c r="F49" s="1978">
        <f t="shared" si="3"/>
        <v>3167</v>
      </c>
      <c r="G49" s="1983">
        <f t="shared" si="3"/>
        <v>18051</v>
      </c>
      <c r="H49" s="1983">
        <f t="shared" si="3"/>
        <v>46623</v>
      </c>
      <c r="I49" s="746">
        <f t="shared" si="3"/>
        <v>64674</v>
      </c>
    </row>
    <row r="50" spans="1:9" s="83" customFormat="1" ht="20.100000000000001" customHeight="1">
      <c r="B50" s="105" t="s">
        <v>92</v>
      </c>
      <c r="C50" s="147"/>
      <c r="D50" s="147"/>
      <c r="E50" s="147"/>
      <c r="F50" s="147"/>
      <c r="G50" s="147"/>
    </row>
    <row r="51" spans="1:9" s="636" customFormat="1" ht="42.75" customHeight="1">
      <c r="A51" s="1681"/>
      <c r="B51" s="2188" t="s">
        <v>950</v>
      </c>
      <c r="C51" s="2188"/>
      <c r="D51" s="2188"/>
      <c r="E51" s="2188"/>
      <c r="F51" s="2188"/>
      <c r="G51" s="2188"/>
      <c r="H51" s="2188"/>
      <c r="I51" s="2188"/>
    </row>
  </sheetData>
  <mergeCells count="1">
    <mergeCell ref="B51:I5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7">
    <pageSetUpPr fitToPage="1"/>
  </sheetPr>
  <dimension ref="A1:J58"/>
  <sheetViews>
    <sheetView showGridLines="0" zoomScaleNormal="100" workbookViewId="0">
      <pane ySplit="5" topLeftCell="A40" activePane="bottomLeft" state="frozen"/>
      <selection activeCell="N28" sqref="N28"/>
      <selection pane="bottomLeft" activeCell="B3" sqref="B3"/>
    </sheetView>
  </sheetViews>
  <sheetFormatPr baseColWidth="10" defaultColWidth="10.7109375" defaultRowHeight="12.75"/>
  <cols>
    <col min="1" max="1" width="1.5703125" style="1" customWidth="1"/>
    <col min="2" max="2" width="16.7109375" customWidth="1"/>
    <col min="3" max="9" width="9.7109375" style="231" customWidth="1"/>
    <col min="10" max="10" width="4.7109375" style="1" customWidth="1"/>
  </cols>
  <sheetData>
    <row r="1" spans="1:10" s="437" customFormat="1" ht="20.100000000000001" customHeight="1">
      <c r="A1" s="1736"/>
      <c r="B1" s="632" t="s">
        <v>479</v>
      </c>
      <c r="C1" s="450"/>
      <c r="D1" s="450"/>
      <c r="E1" s="450"/>
      <c r="F1" s="450"/>
      <c r="G1" s="450"/>
      <c r="H1" s="450"/>
      <c r="I1" s="450"/>
      <c r="J1" s="1736"/>
    </row>
    <row r="2" spans="1:10" s="437" customFormat="1" ht="20.100000000000001" customHeight="1">
      <c r="A2" s="1736"/>
      <c r="B2" s="449"/>
      <c r="C2" s="450"/>
      <c r="D2" s="450"/>
      <c r="E2" s="450"/>
      <c r="F2" s="450"/>
      <c r="G2" s="450"/>
      <c r="H2" s="450"/>
      <c r="I2" s="450"/>
      <c r="J2" s="1736"/>
    </row>
    <row r="3" spans="1:10" s="437" customFormat="1" ht="20.100000000000001" customHeight="1">
      <c r="A3" s="1736"/>
      <c r="B3" s="735" t="s">
        <v>996</v>
      </c>
      <c r="C3" s="440"/>
      <c r="D3" s="440"/>
      <c r="E3" s="440"/>
      <c r="F3" s="439"/>
      <c r="G3" s="439"/>
      <c r="H3" s="439"/>
      <c r="I3" s="439"/>
      <c r="J3" s="1736"/>
    </row>
    <row r="4" spans="1:10" s="437" customFormat="1" ht="20.100000000000001" customHeight="1">
      <c r="A4" s="1736"/>
      <c r="B4" s="391" t="s">
        <v>44</v>
      </c>
      <c r="C4" s="441"/>
      <c r="D4" s="441"/>
      <c r="E4" s="441"/>
      <c r="F4" s="441"/>
      <c r="G4" s="439"/>
      <c r="H4" s="439"/>
      <c r="I4" s="439"/>
      <c r="J4" s="1736"/>
    </row>
    <row r="5" spans="1:10" s="88" customFormat="1" ht="50.1" customHeight="1">
      <c r="A5" s="83"/>
      <c r="B5" s="454"/>
      <c r="C5" s="274" t="s">
        <v>78</v>
      </c>
      <c r="D5" s="184" t="s">
        <v>79</v>
      </c>
      <c r="E5" s="185" t="s">
        <v>80</v>
      </c>
      <c r="F5" s="186" t="s">
        <v>81</v>
      </c>
      <c r="G5" s="187" t="s">
        <v>82</v>
      </c>
      <c r="H5" s="188" t="s">
        <v>469</v>
      </c>
      <c r="I5" s="275" t="s">
        <v>84</v>
      </c>
      <c r="J5" s="83"/>
    </row>
    <row r="6" spans="1:10" s="88" customFormat="1" ht="24.95" customHeight="1">
      <c r="A6" s="83"/>
      <c r="B6" s="445" t="s">
        <v>480</v>
      </c>
      <c r="C6" s="452"/>
      <c r="D6" s="452"/>
      <c r="E6" s="452"/>
      <c r="F6" s="453"/>
      <c r="G6" s="106"/>
      <c r="H6" s="106"/>
      <c r="I6" s="106"/>
      <c r="J6" s="83"/>
    </row>
    <row r="7" spans="1:10" s="88" customFormat="1" ht="12">
      <c r="A7" s="83"/>
      <c r="B7" s="447" t="s">
        <v>481</v>
      </c>
      <c r="C7" s="426">
        <v>941</v>
      </c>
      <c r="D7" s="426">
        <v>83</v>
      </c>
      <c r="E7" s="427">
        <v>378</v>
      </c>
      <c r="F7" s="428">
        <v>92</v>
      </c>
      <c r="G7" s="429">
        <v>371</v>
      </c>
      <c r="H7" s="429">
        <v>913</v>
      </c>
      <c r="I7" s="430">
        <v>1284</v>
      </c>
      <c r="J7" s="83"/>
    </row>
    <row r="8" spans="1:10" s="88" customFormat="1" ht="12">
      <c r="A8" s="83"/>
      <c r="B8" s="448" t="s">
        <v>482</v>
      </c>
      <c r="C8" s="432">
        <v>844</v>
      </c>
      <c r="D8" s="432">
        <v>68</v>
      </c>
      <c r="E8" s="433">
        <v>370</v>
      </c>
      <c r="F8" s="434">
        <v>70</v>
      </c>
      <c r="G8" s="435">
        <v>386</v>
      </c>
      <c r="H8" s="435">
        <v>826</v>
      </c>
      <c r="I8" s="436">
        <v>1212</v>
      </c>
      <c r="J8" s="83"/>
    </row>
    <row r="9" spans="1:10" s="88" customFormat="1" ht="12">
      <c r="A9" s="83"/>
      <c r="B9" s="447" t="s">
        <v>483</v>
      </c>
      <c r="C9" s="426">
        <v>700</v>
      </c>
      <c r="D9" s="426">
        <v>57</v>
      </c>
      <c r="E9" s="427">
        <v>314</v>
      </c>
      <c r="F9" s="428">
        <v>64</v>
      </c>
      <c r="G9" s="429">
        <v>307</v>
      </c>
      <c r="H9" s="429">
        <v>652</v>
      </c>
      <c r="I9" s="430">
        <v>959</v>
      </c>
      <c r="J9" s="83"/>
    </row>
    <row r="10" spans="1:10" s="88" customFormat="1" ht="12">
      <c r="A10" s="83"/>
      <c r="B10" s="448" t="s">
        <v>484</v>
      </c>
      <c r="C10" s="432">
        <v>602</v>
      </c>
      <c r="D10" s="432">
        <v>70</v>
      </c>
      <c r="E10" s="433">
        <v>283</v>
      </c>
      <c r="F10" s="434">
        <v>80</v>
      </c>
      <c r="G10" s="435">
        <v>272</v>
      </c>
      <c r="H10" s="435">
        <v>544</v>
      </c>
      <c r="I10" s="436">
        <v>816</v>
      </c>
      <c r="J10" s="83"/>
    </row>
    <row r="11" spans="1:10" s="88" customFormat="1" ht="12">
      <c r="A11" s="83"/>
      <c r="B11" s="447" t="s">
        <v>485</v>
      </c>
      <c r="C11" s="426">
        <v>580</v>
      </c>
      <c r="D11" s="426">
        <v>68</v>
      </c>
      <c r="E11" s="427">
        <v>251</v>
      </c>
      <c r="F11" s="428">
        <v>72</v>
      </c>
      <c r="G11" s="429">
        <v>234</v>
      </c>
      <c r="H11" s="429">
        <v>521</v>
      </c>
      <c r="I11" s="430">
        <v>755</v>
      </c>
      <c r="J11" s="83"/>
    </row>
    <row r="12" spans="1:10" s="88" customFormat="1" ht="12">
      <c r="A12" s="83"/>
      <c r="B12" s="448" t="s">
        <v>486</v>
      </c>
      <c r="C12" s="432">
        <v>731</v>
      </c>
      <c r="D12" s="432">
        <v>90</v>
      </c>
      <c r="E12" s="433">
        <v>334</v>
      </c>
      <c r="F12" s="434">
        <v>93</v>
      </c>
      <c r="G12" s="435">
        <v>320</v>
      </c>
      <c r="H12" s="435">
        <v>648</v>
      </c>
      <c r="I12" s="436">
        <v>968</v>
      </c>
      <c r="J12" s="83"/>
    </row>
    <row r="13" spans="1:10" s="88" customFormat="1" ht="12">
      <c r="A13" s="83"/>
      <c r="B13" s="447" t="s">
        <v>487</v>
      </c>
      <c r="C13" s="426">
        <v>1119</v>
      </c>
      <c r="D13" s="426">
        <v>87</v>
      </c>
      <c r="E13" s="427">
        <v>456</v>
      </c>
      <c r="F13" s="428">
        <v>92</v>
      </c>
      <c r="G13" s="429">
        <v>440</v>
      </c>
      <c r="H13" s="429">
        <v>1021</v>
      </c>
      <c r="I13" s="430">
        <v>1461</v>
      </c>
      <c r="J13" s="83"/>
    </row>
    <row r="14" spans="1:10" s="88" customFormat="1" ht="12">
      <c r="A14" s="83"/>
      <c r="B14" s="448" t="s">
        <v>488</v>
      </c>
      <c r="C14" s="432">
        <v>2376</v>
      </c>
      <c r="D14" s="432">
        <v>126</v>
      </c>
      <c r="E14" s="433">
        <v>874</v>
      </c>
      <c r="F14" s="434">
        <v>140</v>
      </c>
      <c r="G14" s="435">
        <v>839</v>
      </c>
      <c r="H14" s="435">
        <v>2029</v>
      </c>
      <c r="I14" s="436">
        <v>2868</v>
      </c>
      <c r="J14" s="83"/>
    </row>
    <row r="15" spans="1:10" s="88" customFormat="1" ht="12">
      <c r="A15" s="83"/>
      <c r="B15" s="447" t="s">
        <v>489</v>
      </c>
      <c r="C15" s="426">
        <v>3192</v>
      </c>
      <c r="D15" s="426">
        <v>139</v>
      </c>
      <c r="E15" s="427">
        <v>921</v>
      </c>
      <c r="F15" s="428">
        <v>143</v>
      </c>
      <c r="G15" s="429">
        <v>868</v>
      </c>
      <c r="H15" s="429">
        <v>2885</v>
      </c>
      <c r="I15" s="430">
        <v>3753</v>
      </c>
      <c r="J15" s="83"/>
    </row>
    <row r="16" spans="1:10" s="88" customFormat="1" ht="12">
      <c r="A16" s="83"/>
      <c r="B16" s="448" t="s">
        <v>490</v>
      </c>
      <c r="C16" s="432">
        <v>2626</v>
      </c>
      <c r="D16" s="432">
        <v>124</v>
      </c>
      <c r="E16" s="433">
        <v>780</v>
      </c>
      <c r="F16" s="434">
        <v>128</v>
      </c>
      <c r="G16" s="435">
        <v>739</v>
      </c>
      <c r="H16" s="435">
        <v>2341</v>
      </c>
      <c r="I16" s="436">
        <v>3080</v>
      </c>
      <c r="J16" s="83"/>
    </row>
    <row r="17" spans="1:10" s="88" customFormat="1" ht="12">
      <c r="A17" s="83"/>
      <c r="B17" s="447" t="s">
        <v>491</v>
      </c>
      <c r="C17" s="426">
        <v>2310</v>
      </c>
      <c r="D17" s="426">
        <v>131</v>
      </c>
      <c r="E17" s="427">
        <v>829</v>
      </c>
      <c r="F17" s="428">
        <v>137</v>
      </c>
      <c r="G17" s="429">
        <v>778</v>
      </c>
      <c r="H17" s="429">
        <v>1890</v>
      </c>
      <c r="I17" s="430">
        <v>2668</v>
      </c>
      <c r="J17" s="83"/>
    </row>
    <row r="18" spans="1:10" s="88" customFormat="1" ht="12">
      <c r="A18" s="83"/>
      <c r="B18" s="448" t="s">
        <v>492</v>
      </c>
      <c r="C18" s="432">
        <v>2501</v>
      </c>
      <c r="D18" s="432">
        <v>151</v>
      </c>
      <c r="E18" s="433">
        <v>932</v>
      </c>
      <c r="F18" s="434">
        <v>159</v>
      </c>
      <c r="G18" s="435">
        <v>859</v>
      </c>
      <c r="H18" s="435">
        <v>2123</v>
      </c>
      <c r="I18" s="436">
        <v>2982</v>
      </c>
      <c r="J18" s="83"/>
    </row>
    <row r="19" spans="1:10" s="88" customFormat="1" ht="12">
      <c r="A19" s="83"/>
      <c r="B19" s="447" t="s">
        <v>493</v>
      </c>
      <c r="C19" s="426">
        <v>2726</v>
      </c>
      <c r="D19" s="426">
        <v>121</v>
      </c>
      <c r="E19" s="427">
        <v>912</v>
      </c>
      <c r="F19" s="428">
        <v>127</v>
      </c>
      <c r="G19" s="429">
        <v>894</v>
      </c>
      <c r="H19" s="429">
        <v>2500</v>
      </c>
      <c r="I19" s="430">
        <v>3394</v>
      </c>
      <c r="J19" s="83"/>
    </row>
    <row r="20" spans="1:10" s="88" customFormat="1" ht="12">
      <c r="A20" s="83"/>
      <c r="B20" s="448" t="s">
        <v>494</v>
      </c>
      <c r="C20" s="432">
        <v>2497</v>
      </c>
      <c r="D20" s="432">
        <v>138</v>
      </c>
      <c r="E20" s="433">
        <v>859</v>
      </c>
      <c r="F20" s="434">
        <v>146</v>
      </c>
      <c r="G20" s="435">
        <v>820</v>
      </c>
      <c r="H20" s="435">
        <v>2258</v>
      </c>
      <c r="I20" s="436">
        <v>3078</v>
      </c>
      <c r="J20" s="83"/>
    </row>
    <row r="21" spans="1:10" s="88" customFormat="1" ht="12">
      <c r="A21" s="83"/>
      <c r="B21" s="447" t="s">
        <v>495</v>
      </c>
      <c r="C21" s="426">
        <v>2694</v>
      </c>
      <c r="D21" s="426">
        <v>157</v>
      </c>
      <c r="E21" s="427">
        <v>946</v>
      </c>
      <c r="F21" s="428">
        <v>164</v>
      </c>
      <c r="G21" s="429">
        <v>909</v>
      </c>
      <c r="H21" s="429">
        <v>2540</v>
      </c>
      <c r="I21" s="430">
        <v>3449</v>
      </c>
      <c r="J21" s="83"/>
    </row>
    <row r="22" spans="1:10" s="88" customFormat="1" ht="12">
      <c r="A22" s="83"/>
      <c r="B22" s="448" t="s">
        <v>496</v>
      </c>
      <c r="C22" s="432">
        <v>3054</v>
      </c>
      <c r="D22" s="432">
        <v>179</v>
      </c>
      <c r="E22" s="433">
        <v>1155</v>
      </c>
      <c r="F22" s="434">
        <v>188</v>
      </c>
      <c r="G22" s="435">
        <v>1145</v>
      </c>
      <c r="H22" s="435">
        <v>2743</v>
      </c>
      <c r="I22" s="436">
        <v>3888</v>
      </c>
      <c r="J22" s="83"/>
    </row>
    <row r="23" spans="1:10" s="88" customFormat="1" ht="12">
      <c r="A23" s="83"/>
      <c r="B23" s="447" t="s">
        <v>497</v>
      </c>
      <c r="C23" s="426">
        <v>3648</v>
      </c>
      <c r="D23" s="426">
        <v>207</v>
      </c>
      <c r="E23" s="427">
        <v>1432</v>
      </c>
      <c r="F23" s="428">
        <v>228</v>
      </c>
      <c r="G23" s="429">
        <v>1426</v>
      </c>
      <c r="H23" s="429">
        <v>3143</v>
      </c>
      <c r="I23" s="430">
        <v>4569</v>
      </c>
      <c r="J23" s="83"/>
    </row>
    <row r="24" spans="1:10" s="88" customFormat="1" ht="12">
      <c r="A24" s="83"/>
      <c r="B24" s="448" t="s">
        <v>498</v>
      </c>
      <c r="C24" s="432">
        <v>4268</v>
      </c>
      <c r="D24" s="432">
        <v>221</v>
      </c>
      <c r="E24" s="433">
        <v>1598</v>
      </c>
      <c r="F24" s="434">
        <v>235</v>
      </c>
      <c r="G24" s="435">
        <v>1589</v>
      </c>
      <c r="H24" s="435">
        <v>3768</v>
      </c>
      <c r="I24" s="436">
        <v>5357</v>
      </c>
      <c r="J24" s="83"/>
    </row>
    <row r="25" spans="1:10" s="88" customFormat="1" ht="12">
      <c r="A25" s="83"/>
      <c r="B25" s="447" t="s">
        <v>499</v>
      </c>
      <c r="C25" s="426">
        <v>4367</v>
      </c>
      <c r="D25" s="426">
        <v>194</v>
      </c>
      <c r="E25" s="427">
        <v>1484</v>
      </c>
      <c r="F25" s="428">
        <v>207</v>
      </c>
      <c r="G25" s="429">
        <v>1462</v>
      </c>
      <c r="H25" s="429">
        <v>3977</v>
      </c>
      <c r="I25" s="430">
        <v>5439</v>
      </c>
      <c r="J25" s="83"/>
    </row>
    <row r="26" spans="1:10" s="88" customFormat="1" ht="12">
      <c r="A26" s="83"/>
      <c r="B26" s="448" t="s">
        <v>500</v>
      </c>
      <c r="C26" s="432">
        <v>3391</v>
      </c>
      <c r="D26" s="432">
        <v>168</v>
      </c>
      <c r="E26" s="433">
        <v>1104</v>
      </c>
      <c r="F26" s="434">
        <v>174</v>
      </c>
      <c r="G26" s="435">
        <v>1064</v>
      </c>
      <c r="H26" s="435">
        <v>3155</v>
      </c>
      <c r="I26" s="436">
        <v>4219</v>
      </c>
      <c r="J26" s="83"/>
    </row>
    <row r="27" spans="1:10" s="88" customFormat="1" ht="12">
      <c r="A27" s="83"/>
      <c r="B27" s="447" t="s">
        <v>501</v>
      </c>
      <c r="C27" s="426">
        <v>2343</v>
      </c>
      <c r="D27" s="426">
        <v>125</v>
      </c>
      <c r="E27" s="427">
        <v>818</v>
      </c>
      <c r="F27" s="428">
        <v>136</v>
      </c>
      <c r="G27" s="429">
        <v>812</v>
      </c>
      <c r="H27" s="429">
        <v>2160</v>
      </c>
      <c r="I27" s="430">
        <v>2972</v>
      </c>
      <c r="J27" s="83"/>
    </row>
    <row r="28" spans="1:10" s="88" customFormat="1" ht="12">
      <c r="A28" s="83"/>
      <c r="B28" s="448" t="s">
        <v>502</v>
      </c>
      <c r="C28" s="432">
        <v>1546</v>
      </c>
      <c r="D28" s="432">
        <v>94</v>
      </c>
      <c r="E28" s="433">
        <v>538</v>
      </c>
      <c r="F28" s="434">
        <v>97</v>
      </c>
      <c r="G28" s="435">
        <v>526</v>
      </c>
      <c r="H28" s="435">
        <v>1487</v>
      </c>
      <c r="I28" s="436">
        <v>2013</v>
      </c>
      <c r="J28" s="83"/>
    </row>
    <row r="29" spans="1:10" s="88" customFormat="1" ht="12">
      <c r="A29" s="83"/>
      <c r="B29" s="447" t="s">
        <v>503</v>
      </c>
      <c r="C29" s="426">
        <v>1392</v>
      </c>
      <c r="D29" s="426">
        <v>92</v>
      </c>
      <c r="E29" s="427">
        <v>528</v>
      </c>
      <c r="F29" s="428">
        <v>96</v>
      </c>
      <c r="G29" s="429">
        <v>531</v>
      </c>
      <c r="H29" s="429">
        <v>1340</v>
      </c>
      <c r="I29" s="430">
        <v>1871</v>
      </c>
      <c r="J29" s="83"/>
    </row>
    <row r="30" spans="1:10" s="88" customFormat="1" ht="12">
      <c r="A30" s="83"/>
      <c r="B30" s="448" t="s">
        <v>504</v>
      </c>
      <c r="C30" s="432">
        <v>1193</v>
      </c>
      <c r="D30" s="432">
        <v>94</v>
      </c>
      <c r="E30" s="433">
        <v>461</v>
      </c>
      <c r="F30" s="434">
        <v>99</v>
      </c>
      <c r="G30" s="435">
        <v>460</v>
      </c>
      <c r="H30" s="435">
        <v>1159</v>
      </c>
      <c r="I30" s="436">
        <v>1619</v>
      </c>
      <c r="J30" s="83"/>
    </row>
    <row r="31" spans="1:10" s="88" customFormat="1" ht="13.5" thickBot="1">
      <c r="A31" s="83"/>
      <c r="B31" s="1739" t="s">
        <v>90</v>
      </c>
      <c r="C31" s="746">
        <f>SUM(C7:C30)</f>
        <v>51641</v>
      </c>
      <c r="D31" s="746">
        <f t="shared" ref="D31:H31" si="0">SUM(D7:D30)</f>
        <v>2984</v>
      </c>
      <c r="E31" s="1983">
        <f t="shared" si="0"/>
        <v>18557</v>
      </c>
      <c r="F31" s="1978">
        <f t="shared" si="0"/>
        <v>3167</v>
      </c>
      <c r="G31" s="1983">
        <f t="shared" si="0"/>
        <v>18051</v>
      </c>
      <c r="H31" s="1983">
        <f t="shared" si="0"/>
        <v>46623</v>
      </c>
      <c r="I31" s="746">
        <f>SUM(I7:I30)</f>
        <v>64674</v>
      </c>
      <c r="J31" s="83"/>
    </row>
    <row r="32" spans="1:10" s="88" customFormat="1" ht="24.95" customHeight="1" thickTop="1">
      <c r="A32" s="83"/>
      <c r="B32" s="445" t="s">
        <v>86</v>
      </c>
      <c r="C32" s="452"/>
      <c r="D32" s="452"/>
      <c r="E32" s="452"/>
      <c r="F32" s="453"/>
      <c r="G32" s="106"/>
      <c r="H32" s="106"/>
      <c r="I32" s="106"/>
      <c r="J32" s="83"/>
    </row>
    <row r="33" spans="1:10" s="88" customFormat="1" ht="12">
      <c r="A33" s="83"/>
      <c r="B33" s="447" t="s">
        <v>481</v>
      </c>
      <c r="C33" s="426">
        <v>109</v>
      </c>
      <c r="D33" s="426">
        <v>8</v>
      </c>
      <c r="E33" s="427">
        <v>31</v>
      </c>
      <c r="F33" s="428">
        <v>9</v>
      </c>
      <c r="G33" s="429">
        <v>30</v>
      </c>
      <c r="H33" s="429">
        <v>136</v>
      </c>
      <c r="I33" s="430">
        <v>166</v>
      </c>
      <c r="J33" s="83"/>
    </row>
    <row r="34" spans="1:10" s="88" customFormat="1" ht="12">
      <c r="A34" s="83"/>
      <c r="B34" s="448" t="s">
        <v>482</v>
      </c>
      <c r="C34" s="432">
        <v>109</v>
      </c>
      <c r="D34" s="432">
        <v>7</v>
      </c>
      <c r="E34" s="433">
        <v>37</v>
      </c>
      <c r="F34" s="434">
        <v>8</v>
      </c>
      <c r="G34" s="435">
        <v>38</v>
      </c>
      <c r="H34" s="435">
        <v>135</v>
      </c>
      <c r="I34" s="436">
        <v>173</v>
      </c>
      <c r="J34" s="83"/>
    </row>
    <row r="35" spans="1:10" s="88" customFormat="1" ht="12">
      <c r="A35" s="83"/>
      <c r="B35" s="447" t="s">
        <v>483</v>
      </c>
      <c r="C35" s="426">
        <v>103</v>
      </c>
      <c r="D35" s="426">
        <v>5</v>
      </c>
      <c r="E35" s="427">
        <v>32</v>
      </c>
      <c r="F35" s="428">
        <v>6</v>
      </c>
      <c r="G35" s="429">
        <v>40</v>
      </c>
      <c r="H35" s="429">
        <v>131</v>
      </c>
      <c r="I35" s="430">
        <v>171</v>
      </c>
      <c r="J35" s="83"/>
    </row>
    <row r="36" spans="1:10" s="88" customFormat="1" ht="12">
      <c r="A36" s="83"/>
      <c r="B36" s="448" t="s">
        <v>484</v>
      </c>
      <c r="C36" s="432">
        <v>84</v>
      </c>
      <c r="D36" s="432">
        <v>11</v>
      </c>
      <c r="E36" s="433">
        <v>29</v>
      </c>
      <c r="F36" s="434">
        <v>13</v>
      </c>
      <c r="G36" s="435">
        <v>26</v>
      </c>
      <c r="H36" s="435">
        <v>105</v>
      </c>
      <c r="I36" s="436">
        <v>131</v>
      </c>
      <c r="J36" s="83"/>
    </row>
    <row r="37" spans="1:10" s="88" customFormat="1" ht="12">
      <c r="A37" s="83"/>
      <c r="B37" s="447" t="s">
        <v>485</v>
      </c>
      <c r="C37" s="426">
        <v>96</v>
      </c>
      <c r="D37" s="426">
        <v>6</v>
      </c>
      <c r="E37" s="427">
        <v>28</v>
      </c>
      <c r="F37" s="428">
        <v>8</v>
      </c>
      <c r="G37" s="429">
        <v>30</v>
      </c>
      <c r="H37" s="429">
        <v>106</v>
      </c>
      <c r="I37" s="430">
        <v>136</v>
      </c>
      <c r="J37" s="83"/>
    </row>
    <row r="38" spans="1:10" s="88" customFormat="1" ht="12">
      <c r="A38" s="83"/>
      <c r="B38" s="448" t="s">
        <v>486</v>
      </c>
      <c r="C38" s="432">
        <v>119</v>
      </c>
      <c r="D38" s="432">
        <v>21</v>
      </c>
      <c r="E38" s="433">
        <v>43</v>
      </c>
      <c r="F38" s="434">
        <v>21</v>
      </c>
      <c r="G38" s="435">
        <v>31</v>
      </c>
      <c r="H38" s="435">
        <v>154</v>
      </c>
      <c r="I38" s="436">
        <v>185</v>
      </c>
      <c r="J38" s="83"/>
    </row>
    <row r="39" spans="1:10" s="88" customFormat="1" ht="12">
      <c r="A39" s="83"/>
      <c r="B39" s="447" t="s">
        <v>487</v>
      </c>
      <c r="C39" s="426">
        <v>192</v>
      </c>
      <c r="D39" s="426">
        <v>8</v>
      </c>
      <c r="E39" s="427">
        <v>46</v>
      </c>
      <c r="F39" s="428">
        <v>8</v>
      </c>
      <c r="G39" s="429">
        <v>45</v>
      </c>
      <c r="H39" s="429">
        <v>213</v>
      </c>
      <c r="I39" s="430">
        <v>258</v>
      </c>
      <c r="J39" s="83"/>
    </row>
    <row r="40" spans="1:10" s="88" customFormat="1" ht="12">
      <c r="A40" s="83"/>
      <c r="B40" s="448" t="s">
        <v>488</v>
      </c>
      <c r="C40" s="432">
        <v>297</v>
      </c>
      <c r="D40" s="432">
        <v>6</v>
      </c>
      <c r="E40" s="433">
        <v>69</v>
      </c>
      <c r="F40" s="434">
        <v>6</v>
      </c>
      <c r="G40" s="435">
        <v>72</v>
      </c>
      <c r="H40" s="435">
        <v>330</v>
      </c>
      <c r="I40" s="436">
        <v>402</v>
      </c>
      <c r="J40" s="83"/>
    </row>
    <row r="41" spans="1:10" s="88" customFormat="1" ht="12">
      <c r="A41" s="83"/>
      <c r="B41" s="447" t="s">
        <v>489</v>
      </c>
      <c r="C41" s="426">
        <v>355</v>
      </c>
      <c r="D41" s="426">
        <v>12</v>
      </c>
      <c r="E41" s="427">
        <v>66</v>
      </c>
      <c r="F41" s="428">
        <v>12</v>
      </c>
      <c r="G41" s="429">
        <v>65</v>
      </c>
      <c r="H41" s="429">
        <v>388</v>
      </c>
      <c r="I41" s="430">
        <v>453</v>
      </c>
      <c r="J41" s="83"/>
    </row>
    <row r="42" spans="1:10" s="88" customFormat="1" ht="12">
      <c r="A42" s="83"/>
      <c r="B42" s="448" t="s">
        <v>490</v>
      </c>
      <c r="C42" s="432">
        <v>303</v>
      </c>
      <c r="D42" s="432">
        <v>7</v>
      </c>
      <c r="E42" s="433">
        <v>47</v>
      </c>
      <c r="F42" s="434">
        <v>8</v>
      </c>
      <c r="G42" s="435">
        <v>45</v>
      </c>
      <c r="H42" s="435">
        <v>346</v>
      </c>
      <c r="I42" s="436">
        <v>391</v>
      </c>
      <c r="J42" s="83"/>
    </row>
    <row r="43" spans="1:10" s="88" customFormat="1" ht="12">
      <c r="A43" s="83"/>
      <c r="B43" s="447" t="s">
        <v>491</v>
      </c>
      <c r="C43" s="426">
        <v>208</v>
      </c>
      <c r="D43" s="426">
        <v>11</v>
      </c>
      <c r="E43" s="427">
        <v>48</v>
      </c>
      <c r="F43" s="428">
        <v>13</v>
      </c>
      <c r="G43" s="429">
        <v>47</v>
      </c>
      <c r="H43" s="429">
        <v>232</v>
      </c>
      <c r="I43" s="430">
        <v>279</v>
      </c>
      <c r="J43" s="83"/>
    </row>
    <row r="44" spans="1:10" s="88" customFormat="1" ht="12">
      <c r="A44" s="83"/>
      <c r="B44" s="448" t="s">
        <v>492</v>
      </c>
      <c r="C44" s="432">
        <v>175</v>
      </c>
      <c r="D44" s="432">
        <v>11</v>
      </c>
      <c r="E44" s="433">
        <v>44</v>
      </c>
      <c r="F44" s="434">
        <v>14</v>
      </c>
      <c r="G44" s="435">
        <v>39</v>
      </c>
      <c r="H44" s="435">
        <v>191</v>
      </c>
      <c r="I44" s="436">
        <v>230</v>
      </c>
      <c r="J44" s="83"/>
    </row>
    <row r="45" spans="1:10" s="88" customFormat="1" ht="12">
      <c r="A45" s="83"/>
      <c r="B45" s="447" t="s">
        <v>493</v>
      </c>
      <c r="C45" s="426">
        <v>217</v>
      </c>
      <c r="D45" s="426">
        <v>7</v>
      </c>
      <c r="E45" s="427">
        <v>45</v>
      </c>
      <c r="F45" s="428">
        <v>7</v>
      </c>
      <c r="G45" s="429">
        <v>47</v>
      </c>
      <c r="H45" s="429">
        <v>271</v>
      </c>
      <c r="I45" s="430">
        <v>318</v>
      </c>
      <c r="J45" s="83"/>
    </row>
    <row r="46" spans="1:10" s="88" customFormat="1" ht="12">
      <c r="A46" s="83"/>
      <c r="B46" s="448" t="s">
        <v>494</v>
      </c>
      <c r="C46" s="432">
        <v>220</v>
      </c>
      <c r="D46" s="432">
        <v>17</v>
      </c>
      <c r="E46" s="433">
        <v>56</v>
      </c>
      <c r="F46" s="434">
        <v>17</v>
      </c>
      <c r="G46" s="435">
        <v>48</v>
      </c>
      <c r="H46" s="435">
        <v>267</v>
      </c>
      <c r="I46" s="436">
        <v>315</v>
      </c>
      <c r="J46" s="83"/>
    </row>
    <row r="47" spans="1:10" s="88" customFormat="1" ht="12">
      <c r="A47" s="83"/>
      <c r="B47" s="447" t="s">
        <v>495</v>
      </c>
      <c r="C47" s="426">
        <v>227</v>
      </c>
      <c r="D47" s="426">
        <v>13</v>
      </c>
      <c r="E47" s="427">
        <v>65</v>
      </c>
      <c r="F47" s="428">
        <v>14</v>
      </c>
      <c r="G47" s="429">
        <v>66</v>
      </c>
      <c r="H47" s="429">
        <v>266</v>
      </c>
      <c r="I47" s="430">
        <v>332</v>
      </c>
      <c r="J47" s="83"/>
    </row>
    <row r="48" spans="1:10" s="88" customFormat="1" ht="12">
      <c r="A48" s="83"/>
      <c r="B48" s="448" t="s">
        <v>496</v>
      </c>
      <c r="C48" s="432">
        <v>251</v>
      </c>
      <c r="D48" s="432">
        <v>15</v>
      </c>
      <c r="E48" s="433">
        <v>64</v>
      </c>
      <c r="F48" s="434">
        <v>17</v>
      </c>
      <c r="G48" s="435">
        <v>63</v>
      </c>
      <c r="H48" s="435">
        <v>301</v>
      </c>
      <c r="I48" s="436">
        <v>364</v>
      </c>
      <c r="J48" s="83"/>
    </row>
    <row r="49" spans="1:10" s="88" customFormat="1" ht="12">
      <c r="A49" s="83"/>
      <c r="B49" s="447" t="s">
        <v>497</v>
      </c>
      <c r="C49" s="426">
        <v>276</v>
      </c>
      <c r="D49" s="426">
        <v>10</v>
      </c>
      <c r="E49" s="427">
        <v>66</v>
      </c>
      <c r="F49" s="428">
        <v>13</v>
      </c>
      <c r="G49" s="429">
        <v>69</v>
      </c>
      <c r="H49" s="429">
        <v>302</v>
      </c>
      <c r="I49" s="430">
        <v>371</v>
      </c>
      <c r="J49" s="83"/>
    </row>
    <row r="50" spans="1:10" s="88" customFormat="1" ht="12">
      <c r="A50" s="83"/>
      <c r="B50" s="448" t="s">
        <v>498</v>
      </c>
      <c r="C50" s="432">
        <v>390</v>
      </c>
      <c r="D50" s="432">
        <v>6</v>
      </c>
      <c r="E50" s="433">
        <v>75</v>
      </c>
      <c r="F50" s="434">
        <v>7</v>
      </c>
      <c r="G50" s="435">
        <v>77</v>
      </c>
      <c r="H50" s="435">
        <v>463</v>
      </c>
      <c r="I50" s="436">
        <v>540</v>
      </c>
      <c r="J50" s="83"/>
    </row>
    <row r="51" spans="1:10" s="88" customFormat="1" ht="12">
      <c r="A51" s="83"/>
      <c r="B51" s="447" t="s">
        <v>499</v>
      </c>
      <c r="C51" s="426">
        <v>367</v>
      </c>
      <c r="D51" s="426">
        <v>13</v>
      </c>
      <c r="E51" s="427">
        <v>84</v>
      </c>
      <c r="F51" s="428">
        <v>15</v>
      </c>
      <c r="G51" s="429">
        <v>86</v>
      </c>
      <c r="H51" s="429">
        <v>407</v>
      </c>
      <c r="I51" s="430">
        <v>493</v>
      </c>
      <c r="J51" s="83"/>
    </row>
    <row r="52" spans="1:10" s="88" customFormat="1" ht="12">
      <c r="A52" s="83"/>
      <c r="B52" s="448" t="s">
        <v>500</v>
      </c>
      <c r="C52" s="432">
        <v>269</v>
      </c>
      <c r="D52" s="432">
        <v>6</v>
      </c>
      <c r="E52" s="433">
        <v>50</v>
      </c>
      <c r="F52" s="434">
        <v>6</v>
      </c>
      <c r="G52" s="435">
        <v>49</v>
      </c>
      <c r="H52" s="435">
        <v>315</v>
      </c>
      <c r="I52" s="436">
        <v>364</v>
      </c>
      <c r="J52" s="83"/>
    </row>
    <row r="53" spans="1:10" s="88" customFormat="1" ht="12">
      <c r="A53" s="83"/>
      <c r="B53" s="447" t="s">
        <v>501</v>
      </c>
      <c r="C53" s="426">
        <v>204</v>
      </c>
      <c r="D53" s="426">
        <v>8</v>
      </c>
      <c r="E53" s="427">
        <v>47</v>
      </c>
      <c r="F53" s="428">
        <v>9</v>
      </c>
      <c r="G53" s="429">
        <v>51</v>
      </c>
      <c r="H53" s="429">
        <v>270</v>
      </c>
      <c r="I53" s="430">
        <v>321</v>
      </c>
      <c r="J53" s="83"/>
    </row>
    <row r="54" spans="1:10" s="88" customFormat="1" ht="12">
      <c r="A54" s="83"/>
      <c r="B54" s="448" t="s">
        <v>502</v>
      </c>
      <c r="C54" s="432">
        <v>130</v>
      </c>
      <c r="D54" s="432">
        <v>11</v>
      </c>
      <c r="E54" s="433">
        <v>44</v>
      </c>
      <c r="F54" s="434">
        <v>12</v>
      </c>
      <c r="G54" s="435">
        <v>42</v>
      </c>
      <c r="H54" s="435">
        <v>144</v>
      </c>
      <c r="I54" s="436">
        <v>186</v>
      </c>
      <c r="J54" s="83"/>
    </row>
    <row r="55" spans="1:10" s="88" customFormat="1" ht="12">
      <c r="A55" s="83"/>
      <c r="B55" s="447" t="s">
        <v>503</v>
      </c>
      <c r="C55" s="426">
        <v>167</v>
      </c>
      <c r="D55" s="426">
        <v>9</v>
      </c>
      <c r="E55" s="427">
        <v>47</v>
      </c>
      <c r="F55" s="428">
        <v>9</v>
      </c>
      <c r="G55" s="429">
        <v>46</v>
      </c>
      <c r="H55" s="429">
        <v>211</v>
      </c>
      <c r="I55" s="430">
        <v>257</v>
      </c>
      <c r="J55" s="83"/>
    </row>
    <row r="56" spans="1:10" s="88" customFormat="1" ht="12">
      <c r="A56" s="83"/>
      <c r="B56" s="448" t="s">
        <v>504</v>
      </c>
      <c r="C56" s="432">
        <v>143</v>
      </c>
      <c r="D56" s="432">
        <v>16</v>
      </c>
      <c r="E56" s="433">
        <v>41</v>
      </c>
      <c r="F56" s="434">
        <v>17</v>
      </c>
      <c r="G56" s="435">
        <v>36</v>
      </c>
      <c r="H56" s="435">
        <v>170</v>
      </c>
      <c r="I56" s="436">
        <v>206</v>
      </c>
      <c r="J56" s="83"/>
    </row>
    <row r="57" spans="1:10" s="88" customFormat="1" ht="13.5" thickBot="1">
      <c r="A57" s="83"/>
      <c r="B57" s="1740" t="s">
        <v>90</v>
      </c>
      <c r="C57" s="746">
        <f>SUM(C33:C56)</f>
        <v>5011</v>
      </c>
      <c r="D57" s="746">
        <f t="shared" ref="D57:I57" si="1">SUM(D33:D56)</f>
        <v>244</v>
      </c>
      <c r="E57" s="1983">
        <f t="shared" si="1"/>
        <v>1204</v>
      </c>
      <c r="F57" s="1978">
        <f t="shared" si="1"/>
        <v>269</v>
      </c>
      <c r="G57" s="1983">
        <f t="shared" si="1"/>
        <v>1188</v>
      </c>
      <c r="H57" s="1983">
        <f t="shared" si="1"/>
        <v>5854</v>
      </c>
      <c r="I57" s="746">
        <f t="shared" si="1"/>
        <v>7042</v>
      </c>
      <c r="J57" s="83"/>
    </row>
    <row r="58" spans="1:10" s="83" customFormat="1" ht="15" customHeight="1" thickTop="1">
      <c r="B58" s="105" t="s">
        <v>92</v>
      </c>
      <c r="C58" s="147"/>
      <c r="D58" s="147"/>
      <c r="E58" s="147"/>
      <c r="F58" s="147"/>
      <c r="G58" s="147"/>
    </row>
  </sheetData>
  <printOptions horizontalCentered="1"/>
  <pageMargins left="0.47244094488188981" right="0.47244094488188981" top="0.59055118110236227" bottom="0.39370078740157483" header="0.51181102362204722" footer="0.31496062992125984"/>
  <pageSetup paperSize="9" scale="97" firstPageNumber="0" orientation="portrait" r:id="rId1"/>
  <headerFooter>
    <oddFooter>&amp;C&amp;F&amp;R&amp;A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8">
    <pageSetUpPr fitToPage="1"/>
  </sheetPr>
  <dimension ref="A1:J58"/>
  <sheetViews>
    <sheetView showGridLines="0" zoomScaleNormal="100" workbookViewId="0">
      <pane ySplit="5" topLeftCell="A40" activePane="bottomLeft" state="frozen"/>
      <selection activeCell="N28" sqref="N28"/>
      <selection pane="bottomLeft" activeCell="B3" sqref="B3"/>
    </sheetView>
  </sheetViews>
  <sheetFormatPr baseColWidth="10" defaultColWidth="10.7109375" defaultRowHeight="12.75"/>
  <cols>
    <col min="1" max="1" width="1.5703125" style="1" customWidth="1"/>
    <col min="2" max="2" width="17.28515625" customWidth="1"/>
    <col min="3" max="9" width="9.7109375" style="231" customWidth="1"/>
    <col min="10" max="10" width="9.7109375" style="1" customWidth="1"/>
  </cols>
  <sheetData>
    <row r="1" spans="1:10" s="151" customFormat="1" ht="20.100000000000001" customHeight="1">
      <c r="A1" s="175"/>
      <c r="B1" s="2189" t="s">
        <v>505</v>
      </c>
      <c r="C1" s="2189"/>
      <c r="D1" s="2189"/>
      <c r="E1" s="2189"/>
      <c r="F1" s="2189"/>
      <c r="G1" s="180"/>
      <c r="H1" s="180"/>
      <c r="I1" s="180"/>
      <c r="J1" s="175"/>
    </row>
    <row r="2" spans="1:10" s="151" customFormat="1" ht="20.100000000000001" customHeight="1">
      <c r="A2" s="175"/>
      <c r="B2" s="457"/>
      <c r="C2" s="457"/>
      <c r="D2" s="457"/>
      <c r="E2" s="457"/>
      <c r="F2" s="457"/>
      <c r="G2" s="180"/>
      <c r="H2" s="180"/>
      <c r="I2" s="180"/>
      <c r="J2" s="175"/>
    </row>
    <row r="3" spans="1:10" s="151" customFormat="1" ht="20.100000000000001" customHeight="1">
      <c r="A3" s="175"/>
      <c r="B3" s="736" t="s">
        <v>996</v>
      </c>
      <c r="C3" s="458"/>
      <c r="D3" s="458"/>
      <c r="E3" s="458"/>
      <c r="F3" s="180"/>
      <c r="G3" s="180"/>
      <c r="H3" s="180"/>
      <c r="I3" s="180"/>
      <c r="J3" s="175"/>
    </row>
    <row r="4" spans="1:10" s="151" customFormat="1" ht="20.100000000000001" customHeight="1">
      <c r="A4" s="175"/>
      <c r="B4" s="459" t="s">
        <v>44</v>
      </c>
      <c r="C4" s="460"/>
      <c r="D4" s="460"/>
      <c r="E4" s="460"/>
      <c r="F4" s="460"/>
      <c r="G4" s="180"/>
      <c r="H4" s="180"/>
      <c r="I4" s="180"/>
      <c r="J4" s="175"/>
    </row>
    <row r="5" spans="1:10" s="461" customFormat="1" ht="50.1" customHeight="1">
      <c r="A5" s="1047"/>
      <c r="B5" s="1741"/>
      <c r="C5" s="462" t="s">
        <v>78</v>
      </c>
      <c r="D5" s="462" t="s">
        <v>79</v>
      </c>
      <c r="E5" s="463" t="s">
        <v>80</v>
      </c>
      <c r="F5" s="464" t="s">
        <v>81</v>
      </c>
      <c r="G5" s="132" t="s">
        <v>82</v>
      </c>
      <c r="H5" s="465" t="s">
        <v>469</v>
      </c>
      <c r="I5" s="502" t="s">
        <v>84</v>
      </c>
      <c r="J5" s="1047"/>
    </row>
    <row r="6" spans="1:10" s="88" customFormat="1" ht="24.95" customHeight="1">
      <c r="A6" s="83"/>
      <c r="B6" s="445" t="s">
        <v>671</v>
      </c>
      <c r="C6" s="452"/>
      <c r="D6" s="452"/>
      <c r="E6" s="452"/>
      <c r="F6" s="453"/>
      <c r="G6" s="106"/>
      <c r="H6" s="106"/>
      <c r="I6" s="106"/>
      <c r="J6" s="83"/>
    </row>
    <row r="7" spans="1:10" s="88" customFormat="1" ht="12">
      <c r="A7" s="83"/>
      <c r="B7" s="447" t="s">
        <v>481</v>
      </c>
      <c r="C7" s="426">
        <v>579</v>
      </c>
      <c r="D7" s="426">
        <v>38</v>
      </c>
      <c r="E7" s="427">
        <v>185</v>
      </c>
      <c r="F7" s="428">
        <v>39</v>
      </c>
      <c r="G7" s="429">
        <v>175</v>
      </c>
      <c r="H7" s="429">
        <v>574</v>
      </c>
      <c r="I7" s="430">
        <v>749</v>
      </c>
      <c r="J7" s="83"/>
    </row>
    <row r="8" spans="1:10" s="88" customFormat="1" ht="12">
      <c r="A8" s="83"/>
      <c r="B8" s="448" t="s">
        <v>482</v>
      </c>
      <c r="C8" s="432">
        <v>508</v>
      </c>
      <c r="D8" s="432">
        <v>27</v>
      </c>
      <c r="E8" s="433">
        <v>187</v>
      </c>
      <c r="F8" s="434">
        <v>28</v>
      </c>
      <c r="G8" s="435">
        <v>202</v>
      </c>
      <c r="H8" s="435">
        <v>518</v>
      </c>
      <c r="I8" s="436">
        <v>720</v>
      </c>
      <c r="J8" s="83"/>
    </row>
    <row r="9" spans="1:10" s="88" customFormat="1" ht="12">
      <c r="A9" s="83"/>
      <c r="B9" s="447" t="s">
        <v>483</v>
      </c>
      <c r="C9" s="426">
        <v>402</v>
      </c>
      <c r="D9" s="426">
        <v>16</v>
      </c>
      <c r="E9" s="427">
        <v>146</v>
      </c>
      <c r="F9" s="428">
        <v>16</v>
      </c>
      <c r="G9" s="429">
        <v>143</v>
      </c>
      <c r="H9" s="429">
        <v>392</v>
      </c>
      <c r="I9" s="430">
        <v>535</v>
      </c>
      <c r="J9" s="83"/>
    </row>
    <row r="10" spans="1:10" s="88" customFormat="1" ht="12">
      <c r="A10" s="83"/>
      <c r="B10" s="448" t="s">
        <v>484</v>
      </c>
      <c r="C10" s="432">
        <v>336</v>
      </c>
      <c r="D10" s="432">
        <v>32</v>
      </c>
      <c r="E10" s="433">
        <v>126</v>
      </c>
      <c r="F10" s="434">
        <v>38</v>
      </c>
      <c r="G10" s="435">
        <v>114</v>
      </c>
      <c r="H10" s="435">
        <v>318</v>
      </c>
      <c r="I10" s="436">
        <v>432</v>
      </c>
      <c r="J10" s="83"/>
    </row>
    <row r="11" spans="1:10" s="88" customFormat="1" ht="12">
      <c r="A11" s="83"/>
      <c r="B11" s="447" t="s">
        <v>485</v>
      </c>
      <c r="C11" s="426">
        <v>290</v>
      </c>
      <c r="D11" s="426">
        <v>28</v>
      </c>
      <c r="E11" s="427">
        <v>107</v>
      </c>
      <c r="F11" s="428">
        <v>28</v>
      </c>
      <c r="G11" s="429">
        <v>95</v>
      </c>
      <c r="H11" s="429">
        <v>271</v>
      </c>
      <c r="I11" s="430">
        <v>366</v>
      </c>
      <c r="J11" s="83"/>
    </row>
    <row r="12" spans="1:10" s="88" customFormat="1" ht="12">
      <c r="A12" s="83"/>
      <c r="B12" s="448" t="s">
        <v>486</v>
      </c>
      <c r="C12" s="432">
        <v>350</v>
      </c>
      <c r="D12" s="432">
        <v>26</v>
      </c>
      <c r="E12" s="433">
        <v>120</v>
      </c>
      <c r="F12" s="434">
        <v>28</v>
      </c>
      <c r="G12" s="435">
        <v>118</v>
      </c>
      <c r="H12" s="435">
        <v>320</v>
      </c>
      <c r="I12" s="436">
        <v>438</v>
      </c>
      <c r="J12" s="83"/>
    </row>
    <row r="13" spans="1:10" s="88" customFormat="1" ht="12">
      <c r="A13" s="83"/>
      <c r="B13" s="447" t="s">
        <v>487</v>
      </c>
      <c r="C13" s="426">
        <v>531</v>
      </c>
      <c r="D13" s="426">
        <v>19</v>
      </c>
      <c r="E13" s="427">
        <v>148</v>
      </c>
      <c r="F13" s="428">
        <v>19</v>
      </c>
      <c r="G13" s="429">
        <v>147</v>
      </c>
      <c r="H13" s="429">
        <v>505</v>
      </c>
      <c r="I13" s="430">
        <v>652</v>
      </c>
      <c r="J13" s="83"/>
    </row>
    <row r="14" spans="1:10" s="88" customFormat="1" ht="12">
      <c r="A14" s="83"/>
      <c r="B14" s="448" t="s">
        <v>488</v>
      </c>
      <c r="C14" s="432">
        <v>1427</v>
      </c>
      <c r="D14" s="432">
        <v>45</v>
      </c>
      <c r="E14" s="433">
        <v>396</v>
      </c>
      <c r="F14" s="434">
        <v>46</v>
      </c>
      <c r="G14" s="435">
        <v>367</v>
      </c>
      <c r="H14" s="435">
        <v>1254</v>
      </c>
      <c r="I14" s="436">
        <v>1621</v>
      </c>
      <c r="J14" s="83"/>
    </row>
    <row r="15" spans="1:10" s="88" customFormat="1" ht="12">
      <c r="A15" s="83"/>
      <c r="B15" s="447" t="s">
        <v>489</v>
      </c>
      <c r="C15" s="426">
        <v>2055</v>
      </c>
      <c r="D15" s="426">
        <v>53</v>
      </c>
      <c r="E15" s="427">
        <v>456</v>
      </c>
      <c r="F15" s="428">
        <v>54</v>
      </c>
      <c r="G15" s="429">
        <v>418</v>
      </c>
      <c r="H15" s="429">
        <v>1868</v>
      </c>
      <c r="I15" s="430">
        <v>2286</v>
      </c>
      <c r="J15" s="83"/>
    </row>
    <row r="16" spans="1:10" s="88" customFormat="1" ht="12">
      <c r="A16" s="83"/>
      <c r="B16" s="448" t="s">
        <v>490</v>
      </c>
      <c r="C16" s="432">
        <v>1723</v>
      </c>
      <c r="D16" s="432">
        <v>56</v>
      </c>
      <c r="E16" s="433">
        <v>410</v>
      </c>
      <c r="F16" s="434">
        <v>57</v>
      </c>
      <c r="G16" s="435">
        <v>376</v>
      </c>
      <c r="H16" s="435">
        <v>1525</v>
      </c>
      <c r="I16" s="436">
        <v>1901</v>
      </c>
      <c r="J16" s="83"/>
    </row>
    <row r="17" spans="1:10" s="88" customFormat="1" ht="12">
      <c r="A17" s="83"/>
      <c r="B17" s="447" t="s">
        <v>491</v>
      </c>
      <c r="C17" s="426">
        <v>1514</v>
      </c>
      <c r="D17" s="426">
        <v>52</v>
      </c>
      <c r="E17" s="427">
        <v>427</v>
      </c>
      <c r="F17" s="428">
        <v>53</v>
      </c>
      <c r="G17" s="429">
        <v>395</v>
      </c>
      <c r="H17" s="429">
        <v>1268</v>
      </c>
      <c r="I17" s="430">
        <v>1663</v>
      </c>
      <c r="J17" s="83"/>
    </row>
    <row r="18" spans="1:10" s="88" customFormat="1" ht="12">
      <c r="A18" s="83"/>
      <c r="B18" s="448" t="s">
        <v>492</v>
      </c>
      <c r="C18" s="432">
        <v>1624</v>
      </c>
      <c r="D18" s="432">
        <v>57</v>
      </c>
      <c r="E18" s="433">
        <v>450</v>
      </c>
      <c r="F18" s="434">
        <v>57</v>
      </c>
      <c r="G18" s="435">
        <v>405</v>
      </c>
      <c r="H18" s="435">
        <v>1414</v>
      </c>
      <c r="I18" s="436">
        <v>1819</v>
      </c>
      <c r="J18" s="83"/>
    </row>
    <row r="19" spans="1:10" s="88" customFormat="1" ht="12">
      <c r="A19" s="83"/>
      <c r="B19" s="447" t="s">
        <v>493</v>
      </c>
      <c r="C19" s="426">
        <v>1776</v>
      </c>
      <c r="D19" s="426">
        <v>37</v>
      </c>
      <c r="E19" s="427">
        <v>422</v>
      </c>
      <c r="F19" s="428">
        <v>38</v>
      </c>
      <c r="G19" s="429">
        <v>411</v>
      </c>
      <c r="H19" s="429">
        <v>1647</v>
      </c>
      <c r="I19" s="430">
        <v>2058</v>
      </c>
      <c r="J19" s="83"/>
    </row>
    <row r="20" spans="1:10" s="88" customFormat="1" ht="12">
      <c r="A20" s="83"/>
      <c r="B20" s="448" t="s">
        <v>494</v>
      </c>
      <c r="C20" s="432">
        <v>1625</v>
      </c>
      <c r="D20" s="432">
        <v>38</v>
      </c>
      <c r="E20" s="433">
        <v>384</v>
      </c>
      <c r="F20" s="434">
        <v>39</v>
      </c>
      <c r="G20" s="435">
        <v>367</v>
      </c>
      <c r="H20" s="435">
        <v>1520</v>
      </c>
      <c r="I20" s="436">
        <v>1887</v>
      </c>
      <c r="J20" s="83"/>
    </row>
    <row r="21" spans="1:10" s="88" customFormat="1" ht="12">
      <c r="A21" s="83"/>
      <c r="B21" s="447" t="s">
        <v>495</v>
      </c>
      <c r="C21" s="426">
        <v>1677</v>
      </c>
      <c r="D21" s="426">
        <v>45</v>
      </c>
      <c r="E21" s="427">
        <v>378</v>
      </c>
      <c r="F21" s="428">
        <v>45</v>
      </c>
      <c r="G21" s="429">
        <v>351</v>
      </c>
      <c r="H21" s="429">
        <v>1616</v>
      </c>
      <c r="I21" s="430">
        <v>1967</v>
      </c>
      <c r="J21" s="83"/>
    </row>
    <row r="22" spans="1:10" s="88" customFormat="1" ht="12">
      <c r="A22" s="83"/>
      <c r="B22" s="448" t="s">
        <v>496</v>
      </c>
      <c r="C22" s="432">
        <v>1894</v>
      </c>
      <c r="D22" s="432">
        <v>55</v>
      </c>
      <c r="E22" s="433">
        <v>505</v>
      </c>
      <c r="F22" s="434">
        <v>55</v>
      </c>
      <c r="G22" s="435">
        <v>485</v>
      </c>
      <c r="H22" s="435">
        <v>1779</v>
      </c>
      <c r="I22" s="436">
        <v>2264</v>
      </c>
      <c r="J22" s="83"/>
    </row>
    <row r="23" spans="1:10" s="88" customFormat="1" ht="12">
      <c r="A23" s="83"/>
      <c r="B23" s="447" t="s">
        <v>497</v>
      </c>
      <c r="C23" s="426">
        <v>2221</v>
      </c>
      <c r="D23" s="426">
        <v>62</v>
      </c>
      <c r="E23" s="427">
        <v>619</v>
      </c>
      <c r="F23" s="428">
        <v>66</v>
      </c>
      <c r="G23" s="429">
        <v>600</v>
      </c>
      <c r="H23" s="429">
        <v>2003</v>
      </c>
      <c r="I23" s="430">
        <v>2603</v>
      </c>
      <c r="J23" s="83"/>
    </row>
    <row r="24" spans="1:10" s="88" customFormat="1" ht="12">
      <c r="A24" s="83"/>
      <c r="B24" s="448" t="s">
        <v>498</v>
      </c>
      <c r="C24" s="432">
        <v>2612</v>
      </c>
      <c r="D24" s="432">
        <v>64</v>
      </c>
      <c r="E24" s="433">
        <v>743</v>
      </c>
      <c r="F24" s="434">
        <v>64</v>
      </c>
      <c r="G24" s="435">
        <v>723</v>
      </c>
      <c r="H24" s="435">
        <v>2315</v>
      </c>
      <c r="I24" s="436">
        <v>3038</v>
      </c>
      <c r="J24" s="83"/>
    </row>
    <row r="25" spans="1:10" s="88" customFormat="1" ht="12">
      <c r="A25" s="83"/>
      <c r="B25" s="447" t="s">
        <v>499</v>
      </c>
      <c r="C25" s="426">
        <v>2877</v>
      </c>
      <c r="D25" s="426">
        <v>63</v>
      </c>
      <c r="E25" s="427">
        <v>719</v>
      </c>
      <c r="F25" s="428">
        <v>67</v>
      </c>
      <c r="G25" s="429">
        <v>698</v>
      </c>
      <c r="H25" s="429">
        <v>2709</v>
      </c>
      <c r="I25" s="430">
        <v>3407</v>
      </c>
      <c r="J25" s="83"/>
    </row>
    <row r="26" spans="1:10" s="88" customFormat="1" ht="12">
      <c r="A26" s="83"/>
      <c r="B26" s="448" t="s">
        <v>500</v>
      </c>
      <c r="C26" s="432">
        <v>2244</v>
      </c>
      <c r="D26" s="432">
        <v>64</v>
      </c>
      <c r="E26" s="433">
        <v>526</v>
      </c>
      <c r="F26" s="434">
        <v>66</v>
      </c>
      <c r="G26" s="435">
        <v>490</v>
      </c>
      <c r="H26" s="435">
        <v>2155</v>
      </c>
      <c r="I26" s="436">
        <v>2645</v>
      </c>
      <c r="J26" s="83"/>
    </row>
    <row r="27" spans="1:10" s="88" customFormat="1" ht="12">
      <c r="A27" s="83"/>
      <c r="B27" s="447" t="s">
        <v>501</v>
      </c>
      <c r="C27" s="426">
        <v>1537</v>
      </c>
      <c r="D27" s="426">
        <v>36</v>
      </c>
      <c r="E27" s="427">
        <v>401</v>
      </c>
      <c r="F27" s="428">
        <v>37</v>
      </c>
      <c r="G27" s="429">
        <v>401</v>
      </c>
      <c r="H27" s="429">
        <v>1431</v>
      </c>
      <c r="I27" s="430">
        <v>1832</v>
      </c>
      <c r="J27" s="83"/>
    </row>
    <row r="28" spans="1:10" s="88" customFormat="1" ht="12">
      <c r="A28" s="83"/>
      <c r="B28" s="448" t="s">
        <v>502</v>
      </c>
      <c r="C28" s="432">
        <v>1005</v>
      </c>
      <c r="D28" s="432">
        <v>22</v>
      </c>
      <c r="E28" s="433">
        <v>241</v>
      </c>
      <c r="F28" s="434">
        <v>22</v>
      </c>
      <c r="G28" s="435">
        <v>240</v>
      </c>
      <c r="H28" s="435">
        <v>1025</v>
      </c>
      <c r="I28" s="436">
        <v>1265</v>
      </c>
      <c r="J28" s="83"/>
    </row>
    <row r="29" spans="1:10" s="88" customFormat="1" ht="12">
      <c r="A29" s="83"/>
      <c r="B29" s="447" t="s">
        <v>503</v>
      </c>
      <c r="C29" s="426">
        <v>845</v>
      </c>
      <c r="D29" s="426">
        <v>29</v>
      </c>
      <c r="E29" s="427">
        <v>243</v>
      </c>
      <c r="F29" s="428">
        <v>31</v>
      </c>
      <c r="G29" s="429">
        <v>239</v>
      </c>
      <c r="H29" s="429">
        <v>847</v>
      </c>
      <c r="I29" s="430">
        <v>1086</v>
      </c>
      <c r="J29" s="83"/>
    </row>
    <row r="30" spans="1:10" s="88" customFormat="1" ht="12">
      <c r="A30" s="83"/>
      <c r="B30" s="448" t="s">
        <v>504</v>
      </c>
      <c r="C30" s="432">
        <v>713</v>
      </c>
      <c r="D30" s="432">
        <v>25</v>
      </c>
      <c r="E30" s="433">
        <v>195</v>
      </c>
      <c r="F30" s="434">
        <v>28</v>
      </c>
      <c r="G30" s="435">
        <v>199</v>
      </c>
      <c r="H30" s="435">
        <v>739</v>
      </c>
      <c r="I30" s="436">
        <v>938</v>
      </c>
      <c r="J30" s="83"/>
    </row>
    <row r="31" spans="1:10" s="88" customFormat="1" ht="13.5" thickBot="1">
      <c r="A31" s="83"/>
      <c r="B31" s="1742" t="s">
        <v>90</v>
      </c>
      <c r="C31" s="746">
        <f>SUM(C7:C30)</f>
        <v>32365</v>
      </c>
      <c r="D31" s="746">
        <f t="shared" ref="D31:I31" si="0">SUM(D7:D30)</f>
        <v>989</v>
      </c>
      <c r="E31" s="1983">
        <f t="shared" si="0"/>
        <v>8534</v>
      </c>
      <c r="F31" s="1978">
        <f t="shared" si="0"/>
        <v>1021</v>
      </c>
      <c r="G31" s="1983">
        <f t="shared" si="0"/>
        <v>8159</v>
      </c>
      <c r="H31" s="1983">
        <f t="shared" si="0"/>
        <v>30013</v>
      </c>
      <c r="I31" s="746">
        <f t="shared" si="0"/>
        <v>38172</v>
      </c>
      <c r="J31" s="83"/>
    </row>
    <row r="32" spans="1:10" s="88" customFormat="1" ht="24.95" customHeight="1" thickTop="1">
      <c r="A32" s="83"/>
      <c r="B32" s="445" t="s">
        <v>672</v>
      </c>
      <c r="C32" s="452"/>
      <c r="D32" s="452"/>
      <c r="E32" s="452"/>
      <c r="F32" s="453"/>
      <c r="G32" s="106"/>
      <c r="H32" s="106"/>
      <c r="I32" s="106"/>
      <c r="J32" s="83"/>
    </row>
    <row r="33" spans="1:10" s="88" customFormat="1" ht="12">
      <c r="A33" s="83"/>
      <c r="B33" s="447" t="s">
        <v>481</v>
      </c>
      <c r="C33" s="426">
        <v>253</v>
      </c>
      <c r="D33" s="426">
        <v>37</v>
      </c>
      <c r="E33" s="427">
        <v>162</v>
      </c>
      <c r="F33" s="428">
        <v>44</v>
      </c>
      <c r="G33" s="429">
        <v>166</v>
      </c>
      <c r="H33" s="429">
        <v>203</v>
      </c>
      <c r="I33" s="430">
        <v>369</v>
      </c>
      <c r="J33" s="83"/>
    </row>
    <row r="34" spans="1:10" s="88" customFormat="1" ht="12">
      <c r="A34" s="83"/>
      <c r="B34" s="448" t="s">
        <v>482</v>
      </c>
      <c r="C34" s="432">
        <v>227</v>
      </c>
      <c r="D34" s="432">
        <v>34</v>
      </c>
      <c r="E34" s="433">
        <v>146</v>
      </c>
      <c r="F34" s="434">
        <v>34</v>
      </c>
      <c r="G34" s="435">
        <v>146</v>
      </c>
      <c r="H34" s="435">
        <v>173</v>
      </c>
      <c r="I34" s="436">
        <v>319</v>
      </c>
      <c r="J34" s="83"/>
    </row>
    <row r="35" spans="1:10" s="88" customFormat="1" ht="12">
      <c r="A35" s="83"/>
      <c r="B35" s="447" t="s">
        <v>483</v>
      </c>
      <c r="C35" s="426">
        <v>195</v>
      </c>
      <c r="D35" s="426">
        <v>36</v>
      </c>
      <c r="E35" s="427">
        <v>136</v>
      </c>
      <c r="F35" s="428">
        <v>42</v>
      </c>
      <c r="G35" s="429">
        <v>124</v>
      </c>
      <c r="H35" s="429">
        <v>129</v>
      </c>
      <c r="I35" s="430">
        <v>253</v>
      </c>
      <c r="J35" s="83"/>
    </row>
    <row r="36" spans="1:10" s="88" customFormat="1" ht="12">
      <c r="A36" s="83"/>
      <c r="B36" s="448" t="s">
        <v>484</v>
      </c>
      <c r="C36" s="432">
        <v>182</v>
      </c>
      <c r="D36" s="432">
        <v>27</v>
      </c>
      <c r="E36" s="433">
        <v>128</v>
      </c>
      <c r="F36" s="434">
        <v>29</v>
      </c>
      <c r="G36" s="435">
        <v>132</v>
      </c>
      <c r="H36" s="435">
        <v>121</v>
      </c>
      <c r="I36" s="436">
        <v>253</v>
      </c>
      <c r="J36" s="83"/>
    </row>
    <row r="37" spans="1:10" s="88" customFormat="1" ht="12">
      <c r="A37" s="83"/>
      <c r="B37" s="447" t="s">
        <v>485</v>
      </c>
      <c r="C37" s="426">
        <v>194</v>
      </c>
      <c r="D37" s="426">
        <v>34</v>
      </c>
      <c r="E37" s="427">
        <v>116</v>
      </c>
      <c r="F37" s="428">
        <v>36</v>
      </c>
      <c r="G37" s="429">
        <v>109</v>
      </c>
      <c r="H37" s="429">
        <v>144</v>
      </c>
      <c r="I37" s="430">
        <v>253</v>
      </c>
      <c r="J37" s="83"/>
    </row>
    <row r="38" spans="1:10" s="88" customFormat="1" ht="12">
      <c r="A38" s="83"/>
      <c r="B38" s="448" t="s">
        <v>486</v>
      </c>
      <c r="C38" s="432">
        <v>262</v>
      </c>
      <c r="D38" s="432">
        <v>43</v>
      </c>
      <c r="E38" s="433">
        <v>171</v>
      </c>
      <c r="F38" s="434">
        <v>44</v>
      </c>
      <c r="G38" s="435">
        <v>171</v>
      </c>
      <c r="H38" s="435">
        <v>174</v>
      </c>
      <c r="I38" s="436">
        <v>345</v>
      </c>
      <c r="J38" s="83"/>
    </row>
    <row r="39" spans="1:10" s="88" customFormat="1" ht="12">
      <c r="A39" s="83"/>
      <c r="B39" s="447" t="s">
        <v>487</v>
      </c>
      <c r="C39" s="426">
        <v>396</v>
      </c>
      <c r="D39" s="426">
        <v>60</v>
      </c>
      <c r="E39" s="427">
        <v>262</v>
      </c>
      <c r="F39" s="428">
        <v>65</v>
      </c>
      <c r="G39" s="429">
        <v>248</v>
      </c>
      <c r="H39" s="429">
        <v>303</v>
      </c>
      <c r="I39" s="430">
        <v>551</v>
      </c>
      <c r="J39" s="83"/>
    </row>
    <row r="40" spans="1:10" s="88" customFormat="1" ht="12">
      <c r="A40" s="83"/>
      <c r="B40" s="448" t="s">
        <v>488</v>
      </c>
      <c r="C40" s="432">
        <v>652</v>
      </c>
      <c r="D40" s="432">
        <v>75</v>
      </c>
      <c r="E40" s="433">
        <v>409</v>
      </c>
      <c r="F40" s="434">
        <v>88</v>
      </c>
      <c r="G40" s="435">
        <v>400</v>
      </c>
      <c r="H40" s="435">
        <v>445</v>
      </c>
      <c r="I40" s="436">
        <v>845</v>
      </c>
      <c r="J40" s="83"/>
    </row>
    <row r="41" spans="1:10" s="88" customFormat="1" ht="12">
      <c r="A41" s="83"/>
      <c r="B41" s="447" t="s">
        <v>489</v>
      </c>
      <c r="C41" s="426">
        <v>782</v>
      </c>
      <c r="D41" s="426">
        <v>74</v>
      </c>
      <c r="E41" s="427">
        <v>399</v>
      </c>
      <c r="F41" s="428">
        <v>77</v>
      </c>
      <c r="G41" s="429">
        <v>385</v>
      </c>
      <c r="H41" s="429">
        <v>629</v>
      </c>
      <c r="I41" s="430">
        <v>1014</v>
      </c>
      <c r="J41" s="83"/>
    </row>
    <row r="42" spans="1:10" s="88" customFormat="1" ht="12">
      <c r="A42" s="83"/>
      <c r="B42" s="448" t="s">
        <v>490</v>
      </c>
      <c r="C42" s="432">
        <v>600</v>
      </c>
      <c r="D42" s="432">
        <v>61</v>
      </c>
      <c r="E42" s="433">
        <v>323</v>
      </c>
      <c r="F42" s="434">
        <v>63</v>
      </c>
      <c r="G42" s="435">
        <v>318</v>
      </c>
      <c r="H42" s="435">
        <v>470</v>
      </c>
      <c r="I42" s="436">
        <v>788</v>
      </c>
      <c r="J42" s="83"/>
    </row>
    <row r="43" spans="1:10" s="88" customFormat="1" ht="12">
      <c r="A43" s="83"/>
      <c r="B43" s="447" t="s">
        <v>491</v>
      </c>
      <c r="C43" s="426">
        <v>588</v>
      </c>
      <c r="D43" s="426">
        <v>68</v>
      </c>
      <c r="E43" s="427">
        <v>354</v>
      </c>
      <c r="F43" s="428">
        <v>71</v>
      </c>
      <c r="G43" s="429">
        <v>336</v>
      </c>
      <c r="H43" s="429">
        <v>390</v>
      </c>
      <c r="I43" s="430">
        <v>726</v>
      </c>
      <c r="J43" s="83"/>
    </row>
    <row r="44" spans="1:10" s="88" customFormat="1" ht="12">
      <c r="A44" s="83"/>
      <c r="B44" s="448" t="s">
        <v>492</v>
      </c>
      <c r="C44" s="432">
        <v>702</v>
      </c>
      <c r="D44" s="432">
        <v>83</v>
      </c>
      <c r="E44" s="433">
        <v>438</v>
      </c>
      <c r="F44" s="434">
        <v>88</v>
      </c>
      <c r="G44" s="435">
        <v>415</v>
      </c>
      <c r="H44" s="435">
        <v>518</v>
      </c>
      <c r="I44" s="436">
        <v>933</v>
      </c>
      <c r="J44" s="83"/>
    </row>
    <row r="45" spans="1:10" s="88" customFormat="1" ht="12">
      <c r="A45" s="83"/>
      <c r="B45" s="447" t="s">
        <v>493</v>
      </c>
      <c r="C45" s="426">
        <v>733</v>
      </c>
      <c r="D45" s="426">
        <v>77</v>
      </c>
      <c r="E45" s="427">
        <v>445</v>
      </c>
      <c r="F45" s="428">
        <v>82</v>
      </c>
      <c r="G45" s="429">
        <v>436</v>
      </c>
      <c r="H45" s="429">
        <v>582</v>
      </c>
      <c r="I45" s="430">
        <v>1018</v>
      </c>
      <c r="J45" s="83"/>
    </row>
    <row r="46" spans="1:10" s="88" customFormat="1" ht="12">
      <c r="A46" s="83"/>
      <c r="B46" s="448" t="s">
        <v>494</v>
      </c>
      <c r="C46" s="432">
        <v>652</v>
      </c>
      <c r="D46" s="432">
        <v>83</v>
      </c>
      <c r="E46" s="433">
        <v>419</v>
      </c>
      <c r="F46" s="434">
        <v>90</v>
      </c>
      <c r="G46" s="435">
        <v>405</v>
      </c>
      <c r="H46" s="435">
        <v>471</v>
      </c>
      <c r="I46" s="436">
        <v>876</v>
      </c>
      <c r="J46" s="83"/>
    </row>
    <row r="47" spans="1:10" s="88" customFormat="1" ht="12">
      <c r="A47" s="83"/>
      <c r="B47" s="447" t="s">
        <v>495</v>
      </c>
      <c r="C47" s="426">
        <v>790</v>
      </c>
      <c r="D47" s="426">
        <v>99</v>
      </c>
      <c r="E47" s="427">
        <v>503</v>
      </c>
      <c r="F47" s="428">
        <v>105</v>
      </c>
      <c r="G47" s="429">
        <v>492</v>
      </c>
      <c r="H47" s="429">
        <v>658</v>
      </c>
      <c r="I47" s="430">
        <v>1150</v>
      </c>
      <c r="J47" s="83"/>
    </row>
    <row r="48" spans="1:10" s="88" customFormat="1" ht="12">
      <c r="A48" s="83"/>
      <c r="B48" s="448" t="s">
        <v>496</v>
      </c>
      <c r="C48" s="432">
        <v>909</v>
      </c>
      <c r="D48" s="432">
        <v>109</v>
      </c>
      <c r="E48" s="433">
        <v>586</v>
      </c>
      <c r="F48" s="434">
        <v>116</v>
      </c>
      <c r="G48" s="435">
        <v>597</v>
      </c>
      <c r="H48" s="435">
        <v>663</v>
      </c>
      <c r="I48" s="436">
        <v>1260</v>
      </c>
      <c r="J48" s="83"/>
    </row>
    <row r="49" spans="1:10" s="88" customFormat="1" ht="12">
      <c r="A49" s="83"/>
      <c r="B49" s="447" t="s">
        <v>497</v>
      </c>
      <c r="C49" s="426">
        <v>1151</v>
      </c>
      <c r="D49" s="426">
        <v>135</v>
      </c>
      <c r="E49" s="427">
        <v>747</v>
      </c>
      <c r="F49" s="428">
        <v>149</v>
      </c>
      <c r="G49" s="429">
        <v>757</v>
      </c>
      <c r="H49" s="429">
        <v>838</v>
      </c>
      <c r="I49" s="430">
        <v>1595</v>
      </c>
      <c r="J49" s="83"/>
    </row>
    <row r="50" spans="1:10" s="88" customFormat="1" ht="12">
      <c r="A50" s="83"/>
      <c r="B50" s="448" t="s">
        <v>498</v>
      </c>
      <c r="C50" s="432">
        <v>1266</v>
      </c>
      <c r="D50" s="432">
        <v>151</v>
      </c>
      <c r="E50" s="433">
        <v>780</v>
      </c>
      <c r="F50" s="434">
        <v>164</v>
      </c>
      <c r="G50" s="435">
        <v>789</v>
      </c>
      <c r="H50" s="435">
        <v>990</v>
      </c>
      <c r="I50" s="436">
        <v>1779</v>
      </c>
      <c r="J50" s="83"/>
    </row>
    <row r="51" spans="1:10" s="88" customFormat="1" ht="12">
      <c r="A51" s="83"/>
      <c r="B51" s="447" t="s">
        <v>499</v>
      </c>
      <c r="C51" s="426">
        <v>1123</v>
      </c>
      <c r="D51" s="426">
        <v>118</v>
      </c>
      <c r="E51" s="427">
        <v>681</v>
      </c>
      <c r="F51" s="428">
        <v>125</v>
      </c>
      <c r="G51" s="429">
        <v>678</v>
      </c>
      <c r="H51" s="429">
        <v>861</v>
      </c>
      <c r="I51" s="430">
        <v>1539</v>
      </c>
      <c r="J51" s="83"/>
    </row>
    <row r="52" spans="1:10" s="88" customFormat="1" ht="12">
      <c r="A52" s="83"/>
      <c r="B52" s="448" t="s">
        <v>500</v>
      </c>
      <c r="C52" s="432">
        <v>878</v>
      </c>
      <c r="D52" s="432">
        <v>98</v>
      </c>
      <c r="E52" s="433">
        <v>528</v>
      </c>
      <c r="F52" s="434">
        <v>102</v>
      </c>
      <c r="G52" s="435">
        <v>525</v>
      </c>
      <c r="H52" s="435">
        <v>685</v>
      </c>
      <c r="I52" s="436">
        <v>1210</v>
      </c>
      <c r="J52" s="83"/>
    </row>
    <row r="53" spans="1:10" s="88" customFormat="1" ht="12">
      <c r="A53" s="83"/>
      <c r="B53" s="447" t="s">
        <v>501</v>
      </c>
      <c r="C53" s="426">
        <v>602</v>
      </c>
      <c r="D53" s="426">
        <v>81</v>
      </c>
      <c r="E53" s="427">
        <v>370</v>
      </c>
      <c r="F53" s="428">
        <v>90</v>
      </c>
      <c r="G53" s="429">
        <v>360</v>
      </c>
      <c r="H53" s="429">
        <v>459</v>
      </c>
      <c r="I53" s="430">
        <v>819</v>
      </c>
      <c r="J53" s="83"/>
    </row>
    <row r="54" spans="1:10" s="88" customFormat="1" ht="12">
      <c r="A54" s="83"/>
      <c r="B54" s="448" t="s">
        <v>502</v>
      </c>
      <c r="C54" s="432">
        <v>411</v>
      </c>
      <c r="D54" s="432">
        <v>61</v>
      </c>
      <c r="E54" s="433">
        <v>253</v>
      </c>
      <c r="F54" s="434">
        <v>63</v>
      </c>
      <c r="G54" s="435">
        <v>244</v>
      </c>
      <c r="H54" s="435">
        <v>318</v>
      </c>
      <c r="I54" s="436">
        <v>562</v>
      </c>
      <c r="J54" s="83"/>
    </row>
    <row r="55" spans="1:10" s="88" customFormat="1" ht="12">
      <c r="A55" s="83"/>
      <c r="B55" s="447" t="s">
        <v>503</v>
      </c>
      <c r="C55" s="426">
        <v>380</v>
      </c>
      <c r="D55" s="426">
        <v>54</v>
      </c>
      <c r="E55" s="427">
        <v>238</v>
      </c>
      <c r="F55" s="428">
        <v>56</v>
      </c>
      <c r="G55" s="429">
        <v>246</v>
      </c>
      <c r="H55" s="429">
        <v>282</v>
      </c>
      <c r="I55" s="430">
        <v>528</v>
      </c>
      <c r="J55" s="83"/>
    </row>
    <row r="56" spans="1:10" s="88" customFormat="1" ht="12">
      <c r="A56" s="83"/>
      <c r="B56" s="448" t="s">
        <v>504</v>
      </c>
      <c r="C56" s="432">
        <v>337</v>
      </c>
      <c r="D56" s="432">
        <v>53</v>
      </c>
      <c r="E56" s="433">
        <v>225</v>
      </c>
      <c r="F56" s="434">
        <v>54</v>
      </c>
      <c r="G56" s="435">
        <v>225</v>
      </c>
      <c r="H56" s="435">
        <v>250</v>
      </c>
      <c r="I56" s="436">
        <v>475</v>
      </c>
      <c r="J56" s="83"/>
    </row>
    <row r="57" spans="1:10" s="88" customFormat="1" ht="13.5" thickBot="1">
      <c r="A57" s="83"/>
      <c r="B57" s="1743" t="s">
        <v>90</v>
      </c>
      <c r="C57" s="746">
        <f>SUM(C33:C56)</f>
        <v>14265</v>
      </c>
      <c r="D57" s="746">
        <f t="shared" ref="D57:I57" si="1">SUM(D33:D56)</f>
        <v>1751</v>
      </c>
      <c r="E57" s="1983">
        <f t="shared" si="1"/>
        <v>8819</v>
      </c>
      <c r="F57" s="1978">
        <f t="shared" si="1"/>
        <v>1877</v>
      </c>
      <c r="G57" s="1983">
        <f t="shared" si="1"/>
        <v>8704</v>
      </c>
      <c r="H57" s="1983">
        <f t="shared" si="1"/>
        <v>10756</v>
      </c>
      <c r="I57" s="746">
        <f t="shared" si="1"/>
        <v>19460</v>
      </c>
      <c r="J57" s="83"/>
    </row>
    <row r="58" spans="1:10" s="83" customFormat="1" ht="15" customHeight="1" thickTop="1">
      <c r="B58" s="105" t="s">
        <v>92</v>
      </c>
      <c r="C58" s="147"/>
      <c r="D58" s="147"/>
      <c r="E58" s="147"/>
      <c r="F58" s="147"/>
      <c r="G58" s="147"/>
    </row>
  </sheetData>
  <mergeCells count="1">
    <mergeCell ref="B1:F1"/>
  </mergeCells>
  <printOptions horizontalCentered="1"/>
  <pageMargins left="0.47244094488188981" right="0.47244094488188981" top="0.59055118110236227" bottom="0.39370078740157483" header="0.51181102362204722" footer="0.31496062992125984"/>
  <pageSetup paperSize="9" scale="97" firstPageNumber="0" orientation="portrait" r:id="rId1"/>
  <headerFooter>
    <oddFooter>&amp;C&amp;F&amp;R&amp;A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9">
    <pageSetUpPr fitToPage="1"/>
  </sheetPr>
  <dimension ref="A1:I38"/>
  <sheetViews>
    <sheetView showGridLines="0" zoomScaleNormal="100" workbookViewId="0">
      <pane xSplit="1" ySplit="5" topLeftCell="B22" activePane="bottomRight" state="frozen"/>
      <selection activeCell="N28" sqref="N28"/>
      <selection pane="topRight" activeCell="N28" sqref="N28"/>
      <selection pane="bottomLeft" activeCell="N28" sqref="N28"/>
      <selection pane="bottomRight" activeCell="B3" sqref="B3"/>
    </sheetView>
  </sheetViews>
  <sheetFormatPr baseColWidth="10" defaultColWidth="9.140625" defaultRowHeight="12.75"/>
  <cols>
    <col min="1" max="1" width="1.7109375" customWidth="1"/>
    <col min="2" max="2" width="55.28515625" style="4" customWidth="1"/>
    <col min="3" max="9" width="10.7109375" style="1341" customWidth="1"/>
  </cols>
  <sheetData>
    <row r="1" spans="1:9" ht="20.100000000000001" customHeight="1">
      <c r="B1" s="634" t="s">
        <v>925</v>
      </c>
    </row>
    <row r="2" spans="1:9" s="1156" customFormat="1" ht="20.100000000000001" customHeight="1">
      <c r="B2" s="1156" t="s">
        <v>792</v>
      </c>
      <c r="C2" s="1435"/>
      <c r="D2" s="1157"/>
      <c r="E2" s="1157"/>
      <c r="F2" s="1157"/>
      <c r="G2" s="1157"/>
      <c r="H2" s="1157"/>
      <c r="I2" s="1157"/>
    </row>
    <row r="3" spans="1:9" ht="20.100000000000001" customHeight="1">
      <c r="B3" s="736" t="s">
        <v>996</v>
      </c>
    </row>
    <row r="4" spans="1:9" ht="20.100000000000001" customHeight="1">
      <c r="B4" s="468" t="s">
        <v>44</v>
      </c>
    </row>
    <row r="5" spans="1:9" ht="50.1" customHeight="1">
      <c r="C5" s="681" t="s">
        <v>888</v>
      </c>
      <c r="D5" s="682" t="s">
        <v>889</v>
      </c>
      <c r="E5" s="683" t="s">
        <v>80</v>
      </c>
      <c r="F5" s="684" t="s">
        <v>871</v>
      </c>
      <c r="G5" s="681" t="s">
        <v>82</v>
      </c>
      <c r="H5" s="682" t="s">
        <v>83</v>
      </c>
      <c r="I5" s="683" t="s">
        <v>872</v>
      </c>
    </row>
    <row r="6" spans="1:9" s="471" customFormat="1" ht="24.95" customHeight="1">
      <c r="A6" s="123"/>
      <c r="B6" s="469" t="s">
        <v>86</v>
      </c>
      <c r="C6" s="654"/>
      <c r="D6" s="654"/>
      <c r="E6" s="654"/>
      <c r="F6" s="654"/>
      <c r="G6" s="654"/>
      <c r="H6" s="654"/>
      <c r="I6" s="654"/>
    </row>
    <row r="7" spans="1:9">
      <c r="B7" s="472" t="s">
        <v>926</v>
      </c>
      <c r="C7" s="767">
        <v>5011</v>
      </c>
      <c r="D7" s="767">
        <v>244</v>
      </c>
      <c r="E7" s="767">
        <v>1204</v>
      </c>
      <c r="F7" s="2037">
        <v>269</v>
      </c>
      <c r="G7" s="767">
        <v>1188</v>
      </c>
      <c r="H7" s="767">
        <v>5854</v>
      </c>
      <c r="I7" s="2038">
        <v>7042</v>
      </c>
    </row>
    <row r="8" spans="1:9">
      <c r="A8" s="286"/>
      <c r="B8" s="1546" t="s">
        <v>90</v>
      </c>
      <c r="C8" s="1547">
        <v>5011</v>
      </c>
      <c r="D8" s="1548">
        <v>244</v>
      </c>
      <c r="E8" s="1549">
        <v>1204</v>
      </c>
      <c r="F8" s="1550">
        <v>269</v>
      </c>
      <c r="G8" s="1547">
        <v>1188</v>
      </c>
      <c r="H8" s="1548">
        <v>5854</v>
      </c>
      <c r="I8" s="1549">
        <v>7042</v>
      </c>
    </row>
    <row r="9" spans="1:9" s="471" customFormat="1" ht="24.95" customHeight="1">
      <c r="A9" s="123"/>
      <c r="B9" s="469" t="s">
        <v>671</v>
      </c>
      <c r="C9" s="1436"/>
      <c r="D9" s="764"/>
      <c r="E9" s="764"/>
      <c r="F9" s="1437"/>
      <c r="G9" s="764"/>
      <c r="H9" s="764"/>
      <c r="I9" s="764"/>
    </row>
    <row r="10" spans="1:9" s="1434" customFormat="1" ht="12" customHeight="1">
      <c r="B10" s="89" t="s">
        <v>881</v>
      </c>
      <c r="C10" s="1135">
        <v>530</v>
      </c>
      <c r="D10" s="1136">
        <v>14</v>
      </c>
      <c r="E10" s="1136">
        <v>138</v>
      </c>
      <c r="F10" s="1138">
        <v>14</v>
      </c>
      <c r="G10" s="1136">
        <v>143</v>
      </c>
      <c r="H10" s="1136">
        <v>572</v>
      </c>
      <c r="I10" s="1137">
        <v>715</v>
      </c>
    </row>
    <row r="11" spans="1:9" s="1434" customFormat="1" ht="12" customHeight="1">
      <c r="B11" s="94" t="s">
        <v>918</v>
      </c>
      <c r="C11" s="1141">
        <v>5670</v>
      </c>
      <c r="D11" s="1139">
        <v>369</v>
      </c>
      <c r="E11" s="1139">
        <v>2745</v>
      </c>
      <c r="F11" s="1140">
        <v>391</v>
      </c>
      <c r="G11" s="1139">
        <v>2563</v>
      </c>
      <c r="H11" s="1139">
        <v>4193</v>
      </c>
      <c r="I11" s="1142">
        <v>6756</v>
      </c>
    </row>
    <row r="12" spans="1:9" s="1434" customFormat="1" ht="12" customHeight="1">
      <c r="B12" s="89" t="s">
        <v>919</v>
      </c>
      <c r="C12" s="1135">
        <v>17451</v>
      </c>
      <c r="D12" s="1136">
        <v>268</v>
      </c>
      <c r="E12" s="1136">
        <v>2787</v>
      </c>
      <c r="F12" s="1138">
        <v>273</v>
      </c>
      <c r="G12" s="1136">
        <v>2771</v>
      </c>
      <c r="H12" s="1136">
        <v>17878</v>
      </c>
      <c r="I12" s="1137">
        <v>20649</v>
      </c>
    </row>
    <row r="13" spans="1:9" s="1434" customFormat="1" ht="12" customHeight="1">
      <c r="B13" s="94" t="s">
        <v>942</v>
      </c>
      <c r="C13" s="1141">
        <v>8215</v>
      </c>
      <c r="D13" s="1139">
        <v>311</v>
      </c>
      <c r="E13" s="1139">
        <v>2674</v>
      </c>
      <c r="F13" s="1140">
        <v>316</v>
      </c>
      <c r="G13" s="1139">
        <v>2514</v>
      </c>
      <c r="H13" s="1139">
        <v>6996</v>
      </c>
      <c r="I13" s="1142">
        <v>9510</v>
      </c>
    </row>
    <row r="14" spans="1:9" s="1434" customFormat="1" ht="12" customHeight="1">
      <c r="B14" s="89" t="s">
        <v>882</v>
      </c>
      <c r="C14" s="1135">
        <v>351</v>
      </c>
      <c r="D14" s="1136">
        <v>18</v>
      </c>
      <c r="E14" s="1136">
        <v>134</v>
      </c>
      <c r="F14" s="1138">
        <v>18</v>
      </c>
      <c r="G14" s="1136">
        <v>119</v>
      </c>
      <c r="H14" s="1136">
        <v>256</v>
      </c>
      <c r="I14" s="1137">
        <v>375</v>
      </c>
    </row>
    <row r="15" spans="1:9" s="1434" customFormat="1" ht="12" customHeight="1">
      <c r="B15" s="94" t="s">
        <v>99</v>
      </c>
      <c r="C15" s="1141">
        <v>30</v>
      </c>
      <c r="D15" s="1139">
        <v>3</v>
      </c>
      <c r="E15" s="1139">
        <v>14</v>
      </c>
      <c r="F15" s="1140">
        <v>3</v>
      </c>
      <c r="G15" s="1139">
        <v>12</v>
      </c>
      <c r="H15" s="1139">
        <v>21</v>
      </c>
      <c r="I15" s="1142">
        <v>33</v>
      </c>
    </row>
    <row r="16" spans="1:9" s="1434" customFormat="1" ht="12" customHeight="1">
      <c r="B16" s="89" t="s">
        <v>800</v>
      </c>
      <c r="C16" s="1135">
        <v>118</v>
      </c>
      <c r="D16" s="1136">
        <v>6</v>
      </c>
      <c r="E16" s="1136">
        <v>42</v>
      </c>
      <c r="F16" s="1138">
        <v>6</v>
      </c>
      <c r="G16" s="1136">
        <v>37</v>
      </c>
      <c r="H16" s="1136">
        <v>97</v>
      </c>
      <c r="I16" s="1137">
        <v>134</v>
      </c>
    </row>
    <row r="17" spans="1:9">
      <c r="A17" s="286"/>
      <c r="B17" s="1546" t="s">
        <v>90</v>
      </c>
      <c r="C17" s="1547">
        <f t="shared" ref="C17:I17" si="0">SUM(C10:C16)</f>
        <v>32365</v>
      </c>
      <c r="D17" s="1548">
        <f t="shared" si="0"/>
        <v>989</v>
      </c>
      <c r="E17" s="1549">
        <f t="shared" si="0"/>
        <v>8534</v>
      </c>
      <c r="F17" s="1550">
        <f t="shared" si="0"/>
        <v>1021</v>
      </c>
      <c r="G17" s="1547">
        <f t="shared" si="0"/>
        <v>8159</v>
      </c>
      <c r="H17" s="1548">
        <f t="shared" si="0"/>
        <v>30013</v>
      </c>
      <c r="I17" s="1549">
        <f t="shared" si="0"/>
        <v>38172</v>
      </c>
    </row>
    <row r="18" spans="1:9" s="471" customFormat="1" ht="24.95" customHeight="1">
      <c r="A18" s="123"/>
      <c r="B18" s="469" t="s">
        <v>672</v>
      </c>
      <c r="C18" s="764"/>
      <c r="D18" s="764"/>
      <c r="E18" s="764"/>
      <c r="F18" s="1437"/>
      <c r="G18" s="764"/>
      <c r="H18" s="764"/>
      <c r="I18" s="764"/>
    </row>
    <row r="19" spans="1:9" s="1434" customFormat="1" ht="12" customHeight="1">
      <c r="B19" s="89" t="s">
        <v>881</v>
      </c>
      <c r="C19" s="1135">
        <v>1938</v>
      </c>
      <c r="D19" s="1136">
        <v>154</v>
      </c>
      <c r="E19" s="1136">
        <v>713</v>
      </c>
      <c r="F19" s="1138">
        <v>178</v>
      </c>
      <c r="G19" s="1136">
        <v>741</v>
      </c>
      <c r="H19" s="1136">
        <v>2051</v>
      </c>
      <c r="I19" s="1137">
        <v>2792</v>
      </c>
    </row>
    <row r="20" spans="1:9" s="1434" customFormat="1" ht="12" customHeight="1">
      <c r="B20" s="94" t="s">
        <v>918</v>
      </c>
      <c r="C20" s="1141">
        <v>9928</v>
      </c>
      <c r="D20" s="1139">
        <v>1360</v>
      </c>
      <c r="E20" s="1139">
        <v>6803</v>
      </c>
      <c r="F20" s="1140">
        <v>1449</v>
      </c>
      <c r="G20" s="1139">
        <v>6719</v>
      </c>
      <c r="H20" s="1139">
        <v>6856</v>
      </c>
      <c r="I20" s="1142">
        <v>13575</v>
      </c>
    </row>
    <row r="21" spans="1:9" s="1434" customFormat="1" ht="12" customHeight="1">
      <c r="B21" s="89" t="s">
        <v>919</v>
      </c>
      <c r="C21" s="1135">
        <v>1120</v>
      </c>
      <c r="D21" s="1136">
        <v>82</v>
      </c>
      <c r="E21" s="1136">
        <v>496</v>
      </c>
      <c r="F21" s="1138">
        <v>92</v>
      </c>
      <c r="G21" s="1136">
        <v>510</v>
      </c>
      <c r="H21" s="1136">
        <v>1081</v>
      </c>
      <c r="I21" s="1137">
        <v>1591</v>
      </c>
    </row>
    <row r="22" spans="1:9" s="1434" customFormat="1" ht="12" customHeight="1">
      <c r="B22" s="94" t="s">
        <v>942</v>
      </c>
      <c r="C22" s="1141">
        <v>1141</v>
      </c>
      <c r="D22" s="1139">
        <v>140</v>
      </c>
      <c r="E22" s="1139">
        <v>736</v>
      </c>
      <c r="F22" s="1140">
        <v>141</v>
      </c>
      <c r="G22" s="1139">
        <v>674</v>
      </c>
      <c r="H22" s="1139">
        <v>673</v>
      </c>
      <c r="I22" s="1142">
        <v>1347</v>
      </c>
    </row>
    <row r="23" spans="1:9" s="1434" customFormat="1" ht="12" customHeight="1">
      <c r="B23" s="89" t="s">
        <v>882</v>
      </c>
      <c r="C23" s="1135">
        <v>48</v>
      </c>
      <c r="D23" s="1136">
        <v>1</v>
      </c>
      <c r="E23" s="1136">
        <v>23</v>
      </c>
      <c r="F23" s="1138">
        <v>1</v>
      </c>
      <c r="G23" s="1136">
        <v>22</v>
      </c>
      <c r="H23" s="1136">
        <v>31</v>
      </c>
      <c r="I23" s="1137">
        <v>53</v>
      </c>
    </row>
    <row r="24" spans="1:9" s="1434" customFormat="1" ht="12" customHeight="1">
      <c r="B24" s="94" t="s">
        <v>99</v>
      </c>
      <c r="C24" s="1141">
        <v>29</v>
      </c>
      <c r="D24" s="1139">
        <v>2</v>
      </c>
      <c r="E24" s="1139">
        <v>14</v>
      </c>
      <c r="F24" s="1140">
        <v>2</v>
      </c>
      <c r="G24" s="1139">
        <v>12</v>
      </c>
      <c r="H24" s="1139">
        <v>18</v>
      </c>
      <c r="I24" s="1142">
        <v>30</v>
      </c>
    </row>
    <row r="25" spans="1:9" s="1434" customFormat="1" ht="12" customHeight="1">
      <c r="B25" s="89" t="s">
        <v>800</v>
      </c>
      <c r="C25" s="1135">
        <v>61</v>
      </c>
      <c r="D25" s="1136">
        <v>12</v>
      </c>
      <c r="E25" s="1136">
        <v>34</v>
      </c>
      <c r="F25" s="1138">
        <v>14</v>
      </c>
      <c r="G25" s="1136">
        <v>26</v>
      </c>
      <c r="H25" s="1136">
        <v>46</v>
      </c>
      <c r="I25" s="1137">
        <v>72</v>
      </c>
    </row>
    <row r="26" spans="1:9">
      <c r="A26" s="286"/>
      <c r="B26" s="1546" t="s">
        <v>90</v>
      </c>
      <c r="C26" s="1547">
        <f t="shared" ref="C26:I26" si="1">SUM(C19:C25)</f>
        <v>14265</v>
      </c>
      <c r="D26" s="1548">
        <f t="shared" si="1"/>
        <v>1751</v>
      </c>
      <c r="E26" s="1549">
        <f t="shared" si="1"/>
        <v>8819</v>
      </c>
      <c r="F26" s="1550">
        <f t="shared" si="1"/>
        <v>1877</v>
      </c>
      <c r="G26" s="1547">
        <f t="shared" si="1"/>
        <v>8704</v>
      </c>
      <c r="H26" s="1548">
        <f t="shared" si="1"/>
        <v>10756</v>
      </c>
      <c r="I26" s="1549">
        <f t="shared" si="1"/>
        <v>19460</v>
      </c>
    </row>
    <row r="27" spans="1:9" s="471" customFormat="1" ht="24.95" customHeight="1">
      <c r="B27" s="469" t="s">
        <v>480</v>
      </c>
      <c r="C27" s="764"/>
      <c r="D27" s="764"/>
      <c r="E27" s="764"/>
      <c r="F27" s="1437"/>
      <c r="G27" s="764"/>
      <c r="H27" s="764"/>
      <c r="I27" s="764"/>
    </row>
    <row r="28" spans="1:9" s="1434" customFormat="1" ht="12" customHeight="1">
      <c r="B28" s="89" t="s">
        <v>926</v>
      </c>
      <c r="C28" s="1135">
        <v>5011</v>
      </c>
      <c r="D28" s="1136">
        <v>244</v>
      </c>
      <c r="E28" s="1136">
        <v>1204</v>
      </c>
      <c r="F28" s="1138">
        <v>269</v>
      </c>
      <c r="G28" s="1136">
        <v>1188</v>
      </c>
      <c r="H28" s="1136">
        <v>5854</v>
      </c>
      <c r="I28" s="1137">
        <v>7042</v>
      </c>
    </row>
    <row r="29" spans="1:9" s="1434" customFormat="1" ht="12" customHeight="1">
      <c r="B29" s="94" t="s">
        <v>881</v>
      </c>
      <c r="C29" s="1141">
        <v>2468</v>
      </c>
      <c r="D29" s="1139">
        <v>168</v>
      </c>
      <c r="E29" s="1139">
        <v>851</v>
      </c>
      <c r="F29" s="1140">
        <v>192</v>
      </c>
      <c r="G29" s="1139">
        <v>884</v>
      </c>
      <c r="H29" s="1139">
        <v>2623</v>
      </c>
      <c r="I29" s="1142">
        <v>3507</v>
      </c>
    </row>
    <row r="30" spans="1:9" s="1434" customFormat="1" ht="12" customHeight="1">
      <c r="B30" s="89" t="s">
        <v>918</v>
      </c>
      <c r="C30" s="1135">
        <v>15598</v>
      </c>
      <c r="D30" s="1136">
        <v>1729</v>
      </c>
      <c r="E30" s="1136">
        <v>9548</v>
      </c>
      <c r="F30" s="1138">
        <v>1840</v>
      </c>
      <c r="G30" s="1136">
        <v>9282</v>
      </c>
      <c r="H30" s="1136">
        <v>11049</v>
      </c>
      <c r="I30" s="1137">
        <v>20331</v>
      </c>
    </row>
    <row r="31" spans="1:9" s="1434" customFormat="1" ht="12" customHeight="1">
      <c r="B31" s="94" t="s">
        <v>919</v>
      </c>
      <c r="C31" s="1141">
        <v>18571</v>
      </c>
      <c r="D31" s="1139">
        <v>350</v>
      </c>
      <c r="E31" s="1139">
        <v>3283</v>
      </c>
      <c r="F31" s="1140">
        <v>365</v>
      </c>
      <c r="G31" s="1139">
        <v>3281</v>
      </c>
      <c r="H31" s="1139">
        <v>18959</v>
      </c>
      <c r="I31" s="1142">
        <v>22240</v>
      </c>
    </row>
    <row r="32" spans="1:9" s="1434" customFormat="1" ht="12" customHeight="1">
      <c r="B32" s="89" t="s">
        <v>942</v>
      </c>
      <c r="C32" s="1135">
        <v>9356</v>
      </c>
      <c r="D32" s="1136">
        <v>451</v>
      </c>
      <c r="E32" s="1136">
        <v>3410</v>
      </c>
      <c r="F32" s="1138">
        <v>457</v>
      </c>
      <c r="G32" s="1136">
        <v>3188</v>
      </c>
      <c r="H32" s="1136">
        <v>7669</v>
      </c>
      <c r="I32" s="1137">
        <v>10857</v>
      </c>
    </row>
    <row r="33" spans="1:9" s="1434" customFormat="1" ht="12" customHeight="1">
      <c r="B33" s="94" t="s">
        <v>882</v>
      </c>
      <c r="C33" s="1141">
        <v>399</v>
      </c>
      <c r="D33" s="1139">
        <v>19</v>
      </c>
      <c r="E33" s="1139">
        <v>157</v>
      </c>
      <c r="F33" s="1140">
        <v>19</v>
      </c>
      <c r="G33" s="1139">
        <v>141</v>
      </c>
      <c r="H33" s="1139">
        <v>287</v>
      </c>
      <c r="I33" s="1142">
        <v>428</v>
      </c>
    </row>
    <row r="34" spans="1:9" s="1434" customFormat="1" ht="12" customHeight="1">
      <c r="B34" s="89" t="s">
        <v>99</v>
      </c>
      <c r="C34" s="1135">
        <v>59</v>
      </c>
      <c r="D34" s="1136">
        <v>5</v>
      </c>
      <c r="E34" s="1136">
        <v>28</v>
      </c>
      <c r="F34" s="1138">
        <v>5</v>
      </c>
      <c r="G34" s="1136">
        <v>24</v>
      </c>
      <c r="H34" s="1136">
        <v>39</v>
      </c>
      <c r="I34" s="1137">
        <v>63</v>
      </c>
    </row>
    <row r="35" spans="1:9" s="1434" customFormat="1" ht="12" customHeight="1">
      <c r="B35" s="94" t="s">
        <v>800</v>
      </c>
      <c r="C35" s="1141">
        <v>179</v>
      </c>
      <c r="D35" s="1139">
        <v>18</v>
      </c>
      <c r="E35" s="1139">
        <v>76</v>
      </c>
      <c r="F35" s="1140">
        <v>20</v>
      </c>
      <c r="G35" s="1139">
        <v>63</v>
      </c>
      <c r="H35" s="1139">
        <v>143</v>
      </c>
      <c r="I35" s="1142">
        <v>206</v>
      </c>
    </row>
    <row r="36" spans="1:9">
      <c r="A36" s="286"/>
      <c r="B36" s="1546" t="s">
        <v>90</v>
      </c>
      <c r="C36" s="1983">
        <f t="shared" ref="C36:I36" si="2">SUM(C28:C35)</f>
        <v>51641</v>
      </c>
      <c r="D36" s="1983">
        <f t="shared" si="2"/>
        <v>2984</v>
      </c>
      <c r="E36" s="1983">
        <f t="shared" si="2"/>
        <v>18557</v>
      </c>
      <c r="F36" s="2039">
        <f t="shared" si="2"/>
        <v>3167</v>
      </c>
      <c r="G36" s="1983">
        <f t="shared" si="2"/>
        <v>18051</v>
      </c>
      <c r="H36" s="1983">
        <f t="shared" si="2"/>
        <v>46623</v>
      </c>
      <c r="I36" s="1983">
        <f t="shared" si="2"/>
        <v>64674</v>
      </c>
    </row>
    <row r="37" spans="1:9" s="83" customFormat="1" ht="20.25" customHeight="1">
      <c r="B37" s="105" t="s">
        <v>92</v>
      </c>
      <c r="C37" s="906"/>
      <c r="D37" s="906"/>
      <c r="E37" s="906"/>
      <c r="F37" s="1438"/>
      <c r="G37" s="906"/>
      <c r="H37" s="906"/>
      <c r="I37" s="906"/>
    </row>
    <row r="38" spans="1:9" ht="68.25" customHeight="1">
      <c r="B38" s="2190" t="s">
        <v>923</v>
      </c>
      <c r="C38" s="2190"/>
      <c r="D38" s="2190"/>
      <c r="E38" s="2190"/>
      <c r="F38" s="2190"/>
      <c r="G38" s="2190"/>
      <c r="H38" s="2190"/>
      <c r="I38" s="2190"/>
    </row>
  </sheetData>
  <mergeCells count="1">
    <mergeCell ref="B38:I38"/>
  </mergeCells>
  <printOptions horizontalCentered="1"/>
  <pageMargins left="0.47244094488188981" right="0.47244094488188981" top="0.59055118110236227" bottom="0.39370078740157483" header="0.51181102362204722" footer="0.31496062992125984"/>
  <pageSetup paperSize="9" scale="73" firstPageNumber="0" orientation="portrait" r:id="rId1"/>
  <headerFooter>
    <oddFooter>&amp;C&amp;F&amp;R&amp;A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29"/>
  <sheetViews>
    <sheetView showGridLines="0" zoomScaleNormal="100" workbookViewId="0">
      <pane ySplit="5" topLeftCell="A6" activePane="bottomLeft" state="frozen"/>
      <selection activeCell="Q15" sqref="Q15"/>
      <selection pane="bottomLeft" activeCell="F16" sqref="F16"/>
    </sheetView>
  </sheetViews>
  <sheetFormatPr baseColWidth="10" defaultRowHeight="12.75"/>
  <cols>
    <col min="1" max="1" width="1.7109375" style="1" customWidth="1"/>
    <col min="2" max="2" width="20.7109375" style="108" customWidth="1"/>
    <col min="3" max="5" width="9.7109375" style="109" customWidth="1"/>
    <col min="6" max="6" width="9.7109375" style="110" customWidth="1"/>
    <col min="7" max="9" width="9.7109375" style="109" customWidth="1"/>
    <col min="10" max="86" width="11.5703125" customWidth="1"/>
  </cols>
  <sheetData>
    <row r="1" spans="1:9" s="870" customFormat="1" ht="20.100000000000001" customHeight="1">
      <c r="A1" s="869"/>
      <c r="B1" s="871" t="s">
        <v>868</v>
      </c>
      <c r="C1" s="872"/>
      <c r="D1" s="872"/>
      <c r="E1" s="872"/>
      <c r="F1" s="873"/>
      <c r="G1" s="872"/>
      <c r="H1" s="872"/>
      <c r="I1" s="872"/>
    </row>
    <row r="2" spans="1:9" ht="20.100000000000001" customHeight="1">
      <c r="A2" s="72"/>
    </row>
    <row r="3" spans="1:9" ht="20.100000000000001" customHeight="1">
      <c r="B3" s="111" t="s">
        <v>980</v>
      </c>
      <c r="C3" s="111"/>
      <c r="D3" s="111"/>
      <c r="E3" s="111"/>
    </row>
    <row r="4" spans="1:9" ht="20.100000000000001" customHeight="1">
      <c r="B4" s="112" t="s">
        <v>44</v>
      </c>
    </row>
    <row r="5" spans="1:9" s="82" customFormat="1" ht="50.1" customHeight="1">
      <c r="A5" s="75"/>
      <c r="B5" s="76"/>
      <c r="C5" s="1265" t="s">
        <v>78</v>
      </c>
      <c r="D5" s="1265" t="s">
        <v>79</v>
      </c>
      <c r="E5" s="77" t="s">
        <v>80</v>
      </c>
      <c r="F5" s="1271" t="s">
        <v>81</v>
      </c>
      <c r="G5" s="79" t="s">
        <v>82</v>
      </c>
      <c r="H5" s="80" t="s">
        <v>83</v>
      </c>
      <c r="I5" s="1277" t="s">
        <v>84</v>
      </c>
    </row>
    <row r="6" spans="1:9" s="117" customFormat="1" ht="24.95" customHeight="1">
      <c r="A6" s="113"/>
      <c r="B6" s="114" t="s">
        <v>50</v>
      </c>
      <c r="C6" s="1266"/>
      <c r="D6" s="1266"/>
      <c r="E6" s="115"/>
      <c r="F6" s="1272"/>
      <c r="G6" s="115"/>
      <c r="H6" s="115"/>
      <c r="I6" s="116"/>
    </row>
    <row r="7" spans="1:9" s="88" customFormat="1" ht="12.75" customHeight="1">
      <c r="A7" s="83"/>
      <c r="B7" s="118" t="s">
        <v>645</v>
      </c>
      <c r="C7" s="1267">
        <v>17541</v>
      </c>
      <c r="D7" s="1275">
        <v>2171</v>
      </c>
      <c r="E7" s="2073">
        <v>12116</v>
      </c>
      <c r="F7" s="1835">
        <v>2315</v>
      </c>
      <c r="G7" s="92">
        <v>11791</v>
      </c>
      <c r="H7" s="92">
        <v>10785</v>
      </c>
      <c r="I7" s="1275">
        <v>22576</v>
      </c>
    </row>
    <row r="8" spans="1:9" s="88" customFormat="1" ht="12.75" customHeight="1">
      <c r="A8" s="83"/>
      <c r="B8" s="119" t="s">
        <v>646</v>
      </c>
      <c r="C8" s="1269">
        <f>SUM(C9:C11)</f>
        <v>34100</v>
      </c>
      <c r="D8" s="1269">
        <f t="shared" ref="D8:I8" si="0">SUM(D9:D11)</f>
        <v>813</v>
      </c>
      <c r="E8" s="1900">
        <f t="shared" si="0"/>
        <v>6441</v>
      </c>
      <c r="F8" s="1841">
        <f t="shared" si="0"/>
        <v>852</v>
      </c>
      <c r="G8" s="101">
        <f t="shared" si="0"/>
        <v>6260</v>
      </c>
      <c r="H8" s="101">
        <f t="shared" si="0"/>
        <v>35838</v>
      </c>
      <c r="I8" s="1269">
        <f t="shared" si="0"/>
        <v>42098</v>
      </c>
    </row>
    <row r="9" spans="1:9" s="88" customFormat="1" ht="12.75" customHeight="1">
      <c r="A9" s="83"/>
      <c r="B9" s="118" t="s">
        <v>714</v>
      </c>
      <c r="C9" s="1267">
        <v>10550</v>
      </c>
      <c r="D9" s="1273">
        <v>77</v>
      </c>
      <c r="E9" s="2073">
        <v>1031</v>
      </c>
      <c r="F9" s="1273">
        <v>77</v>
      </c>
      <c r="G9" s="92">
        <v>1047</v>
      </c>
      <c r="H9" s="92">
        <v>11101</v>
      </c>
      <c r="I9" s="1275">
        <v>12148</v>
      </c>
    </row>
    <row r="10" spans="1:9" s="88" customFormat="1" ht="12.75" customHeight="1">
      <c r="A10" s="83"/>
      <c r="B10" s="119" t="s">
        <v>647</v>
      </c>
      <c r="C10" s="1269">
        <v>4404</v>
      </c>
      <c r="D10" s="1274">
        <v>76</v>
      </c>
      <c r="E10" s="2074">
        <v>463</v>
      </c>
      <c r="F10" s="1274">
        <v>81</v>
      </c>
      <c r="G10" s="97">
        <v>432</v>
      </c>
      <c r="H10" s="97">
        <v>5563</v>
      </c>
      <c r="I10" s="1276">
        <v>5995</v>
      </c>
    </row>
    <row r="11" spans="1:9" s="88" customFormat="1" ht="12.75" customHeight="1">
      <c r="A11" s="83"/>
      <c r="B11" s="670" t="s">
        <v>648</v>
      </c>
      <c r="C11" s="1797">
        <v>19146</v>
      </c>
      <c r="D11" s="1310">
        <v>660</v>
      </c>
      <c r="E11" s="2075">
        <v>4947</v>
      </c>
      <c r="F11" s="1310">
        <v>694</v>
      </c>
      <c r="G11" s="1786">
        <v>4781</v>
      </c>
      <c r="H11" s="1786">
        <v>19174</v>
      </c>
      <c r="I11" s="1300">
        <v>23955</v>
      </c>
    </row>
    <row r="12" spans="1:9" s="88" customFormat="1" ht="12.75" customHeight="1">
      <c r="A12" s="83"/>
      <c r="B12" s="1787" t="s">
        <v>90</v>
      </c>
      <c r="C12" s="1788">
        <v>51641</v>
      </c>
      <c r="D12" s="1703">
        <v>2984</v>
      </c>
      <c r="E12" s="902">
        <v>18557</v>
      </c>
      <c r="F12" s="1703">
        <v>3167</v>
      </c>
      <c r="G12" s="1789">
        <v>18051</v>
      </c>
      <c r="H12" s="1790">
        <v>46623</v>
      </c>
      <c r="I12" s="1785">
        <v>64674</v>
      </c>
    </row>
    <row r="13" spans="1:9" s="117" customFormat="1" ht="24.95" customHeight="1">
      <c r="A13" s="113"/>
      <c r="B13" s="114" t="s">
        <v>9</v>
      </c>
      <c r="C13" s="791"/>
      <c r="D13" s="791"/>
      <c r="E13" s="2076"/>
      <c r="F13" s="791"/>
      <c r="G13" s="791"/>
      <c r="H13" s="791"/>
      <c r="I13" s="791"/>
    </row>
    <row r="14" spans="1:9" s="88" customFormat="1" ht="12.75" customHeight="1">
      <c r="A14" s="83"/>
      <c r="B14" s="118" t="s">
        <v>645</v>
      </c>
      <c r="C14" s="1267">
        <v>696</v>
      </c>
      <c r="D14" s="1268">
        <v>94</v>
      </c>
      <c r="E14" s="1901">
        <v>521</v>
      </c>
      <c r="F14" s="1835">
        <v>102</v>
      </c>
      <c r="G14" s="92">
        <v>516</v>
      </c>
      <c r="H14" s="92">
        <v>416</v>
      </c>
      <c r="I14" s="1275">
        <v>932</v>
      </c>
    </row>
    <row r="15" spans="1:9" s="88" customFormat="1" ht="12.75" customHeight="1">
      <c r="A15" s="83"/>
      <c r="B15" s="1019" t="s">
        <v>646</v>
      </c>
      <c r="C15" s="1794">
        <v>2044</v>
      </c>
      <c r="D15" s="1795">
        <v>33</v>
      </c>
      <c r="E15" s="2077">
        <v>392</v>
      </c>
      <c r="F15" s="1841">
        <v>33</v>
      </c>
      <c r="G15" s="1791">
        <v>414</v>
      </c>
      <c r="H15" s="1791">
        <v>2281</v>
      </c>
      <c r="I15" s="1796">
        <v>2695</v>
      </c>
    </row>
    <row r="16" spans="1:9" s="88" customFormat="1" ht="12.75" customHeight="1">
      <c r="A16" s="83"/>
      <c r="B16" s="1787" t="s">
        <v>90</v>
      </c>
      <c r="C16" s="1788">
        <v>2740</v>
      </c>
      <c r="D16" s="1784">
        <v>127</v>
      </c>
      <c r="E16" s="901">
        <v>913</v>
      </c>
      <c r="F16" s="1703">
        <v>135</v>
      </c>
      <c r="G16" s="1789">
        <v>930</v>
      </c>
      <c r="H16" s="1790">
        <v>2697</v>
      </c>
      <c r="I16" s="1785">
        <v>3627</v>
      </c>
    </row>
    <row r="17" spans="1:9" s="117" customFormat="1" ht="24.95" customHeight="1">
      <c r="A17" s="113"/>
      <c r="B17" s="1798" t="s">
        <v>349</v>
      </c>
      <c r="C17" s="1793"/>
      <c r="D17" s="87"/>
      <c r="E17" s="789"/>
      <c r="F17" s="103"/>
      <c r="G17" s="87"/>
      <c r="H17" s="87"/>
      <c r="I17" s="124"/>
    </row>
    <row r="18" spans="1:9" s="117" customFormat="1" ht="12.75" customHeight="1">
      <c r="A18" s="113"/>
      <c r="B18" s="118" t="s">
        <v>645</v>
      </c>
      <c r="C18" s="1267">
        <v>348</v>
      </c>
      <c r="D18" s="1275">
        <v>87</v>
      </c>
      <c r="E18" s="1901">
        <v>285</v>
      </c>
      <c r="F18" s="1835">
        <v>91</v>
      </c>
      <c r="G18" s="92">
        <v>264</v>
      </c>
      <c r="H18" s="92">
        <v>188</v>
      </c>
      <c r="I18" s="1275">
        <v>452</v>
      </c>
    </row>
    <row r="19" spans="1:9" s="117" customFormat="1" ht="12.75" customHeight="1">
      <c r="A19" s="113"/>
      <c r="B19" s="1019" t="s">
        <v>646</v>
      </c>
      <c r="C19" s="1794">
        <v>93</v>
      </c>
      <c r="D19" s="1796">
        <v>5</v>
      </c>
      <c r="E19" s="2077">
        <v>30</v>
      </c>
      <c r="F19" s="1841">
        <v>5</v>
      </c>
      <c r="G19" s="1791">
        <v>26</v>
      </c>
      <c r="H19" s="1791">
        <v>95</v>
      </c>
      <c r="I19" s="1796">
        <v>121</v>
      </c>
    </row>
    <row r="20" spans="1:9" s="121" customFormat="1" ht="12.75" customHeight="1">
      <c r="A20" s="120"/>
      <c r="B20" s="1787" t="s">
        <v>90</v>
      </c>
      <c r="C20" s="1788">
        <v>441</v>
      </c>
      <c r="D20" s="1785">
        <v>92</v>
      </c>
      <c r="E20" s="901">
        <v>315</v>
      </c>
      <c r="F20" s="1703">
        <v>96</v>
      </c>
      <c r="G20" s="1789">
        <v>290</v>
      </c>
      <c r="H20" s="1790">
        <v>283</v>
      </c>
      <c r="I20" s="1785">
        <v>573</v>
      </c>
    </row>
    <row r="21" spans="1:9" s="88" customFormat="1" ht="24.95" customHeight="1">
      <c r="A21" s="83"/>
      <c r="B21" s="1792" t="s">
        <v>91</v>
      </c>
      <c r="C21" s="1793"/>
      <c r="D21" s="87"/>
      <c r="E21" s="789"/>
      <c r="F21" s="103"/>
      <c r="G21" s="87"/>
      <c r="H21" s="87"/>
      <c r="I21" s="1902"/>
    </row>
    <row r="22" spans="1:9" s="88" customFormat="1" ht="12.75" customHeight="1">
      <c r="A22" s="83"/>
      <c r="B22" s="118" t="s">
        <v>645</v>
      </c>
      <c r="C22" s="1267">
        <v>18585</v>
      </c>
      <c r="D22" s="1275">
        <v>2352</v>
      </c>
      <c r="E22" s="2029">
        <v>12922</v>
      </c>
      <c r="F22" s="1273">
        <v>2508</v>
      </c>
      <c r="G22" s="1275">
        <v>12571</v>
      </c>
      <c r="H22" s="92">
        <v>11389</v>
      </c>
      <c r="I22" s="1275">
        <v>23960</v>
      </c>
    </row>
    <row r="23" spans="1:9" s="88" customFormat="1" ht="12.75" customHeight="1">
      <c r="A23" s="83"/>
      <c r="B23" s="119" t="s">
        <v>646</v>
      </c>
      <c r="C23" s="1269">
        <f>SUM(C24:C26)</f>
        <v>36237</v>
      </c>
      <c r="D23" s="1269">
        <f t="shared" ref="D23" si="1">SUM(D24:D26)</f>
        <v>851</v>
      </c>
      <c r="E23" s="1900">
        <f t="shared" ref="E23:I23" si="2">SUM(E24:E26)</f>
        <v>6863</v>
      </c>
      <c r="F23" s="1274">
        <f t="shared" si="2"/>
        <v>890</v>
      </c>
      <c r="G23" s="1270">
        <f t="shared" si="2"/>
        <v>6700</v>
      </c>
      <c r="H23" s="1900">
        <f t="shared" si="2"/>
        <v>38214</v>
      </c>
      <c r="I23" s="1269">
        <f t="shared" si="2"/>
        <v>44914</v>
      </c>
    </row>
    <row r="24" spans="1:9" s="88" customFormat="1" ht="12.75" customHeight="1">
      <c r="A24" s="83"/>
      <c r="B24" s="118" t="s">
        <v>714</v>
      </c>
      <c r="C24" s="1267">
        <v>10550</v>
      </c>
      <c r="D24" s="1275">
        <v>77</v>
      </c>
      <c r="E24" s="2029">
        <v>1031</v>
      </c>
      <c r="F24" s="2080">
        <v>77</v>
      </c>
      <c r="G24" s="1275">
        <v>1047</v>
      </c>
      <c r="H24" s="92">
        <v>11101</v>
      </c>
      <c r="I24" s="1275">
        <v>12148</v>
      </c>
    </row>
    <row r="25" spans="1:9" s="88" customFormat="1" ht="12.75" customHeight="1">
      <c r="A25" s="83"/>
      <c r="B25" s="119" t="s">
        <v>647</v>
      </c>
      <c r="C25" s="1269">
        <v>4404</v>
      </c>
      <c r="D25" s="1276">
        <v>76</v>
      </c>
      <c r="E25" s="2078">
        <v>463</v>
      </c>
      <c r="F25" s="1274">
        <v>81</v>
      </c>
      <c r="G25" s="1276">
        <v>432</v>
      </c>
      <c r="H25" s="97">
        <v>5563</v>
      </c>
      <c r="I25" s="1276">
        <v>5995</v>
      </c>
    </row>
    <row r="26" spans="1:9" s="88" customFormat="1" ht="12.75" customHeight="1">
      <c r="A26" s="83"/>
      <c r="B26" s="670" t="s">
        <v>648</v>
      </c>
      <c r="C26" s="1797">
        <v>21283</v>
      </c>
      <c r="D26" s="1300">
        <v>698</v>
      </c>
      <c r="E26" s="2079">
        <v>5369</v>
      </c>
      <c r="F26" s="1310">
        <v>732</v>
      </c>
      <c r="G26" s="1300">
        <v>5221</v>
      </c>
      <c r="H26" s="1786">
        <v>21550</v>
      </c>
      <c r="I26" s="1300">
        <v>26771</v>
      </c>
    </row>
    <row r="27" spans="1:9" s="88" customFormat="1" ht="12.75" customHeight="1">
      <c r="A27" s="83"/>
      <c r="B27" s="1787" t="s">
        <v>90</v>
      </c>
      <c r="C27" s="1788">
        <v>54822</v>
      </c>
      <c r="D27" s="1785">
        <v>3203</v>
      </c>
      <c r="E27" s="904">
        <v>19785</v>
      </c>
      <c r="F27" s="1703">
        <v>3398</v>
      </c>
      <c r="G27" s="1706">
        <v>19271</v>
      </c>
      <c r="H27" s="1790">
        <v>49603</v>
      </c>
      <c r="I27" s="1785">
        <v>68874</v>
      </c>
    </row>
    <row r="28" spans="1:9" ht="20.100000000000001" customHeight="1">
      <c r="B28" s="105" t="s">
        <v>92</v>
      </c>
      <c r="C28" s="122"/>
      <c r="I28" s="122"/>
    </row>
    <row r="29" spans="1:9">
      <c r="B29" s="900" t="s">
        <v>848</v>
      </c>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0">
    <pageSetUpPr fitToPage="1"/>
  </sheetPr>
  <dimension ref="A1:J62"/>
  <sheetViews>
    <sheetView showGridLines="0" zoomScaleNormal="100" workbookViewId="0">
      <pane ySplit="5" topLeftCell="A28" activePane="bottomLeft" state="frozen"/>
      <selection activeCell="N28" sqref="N28"/>
      <selection pane="bottomLeft" activeCell="B3" sqref="B3"/>
    </sheetView>
  </sheetViews>
  <sheetFormatPr baseColWidth="10" defaultColWidth="11.42578125" defaultRowHeight="12.75"/>
  <cols>
    <col min="1" max="1" width="1.7109375" customWidth="1"/>
    <col min="2" max="2" width="23.5703125" style="2" customWidth="1"/>
    <col min="3" max="3" width="10.85546875" style="2" customWidth="1"/>
    <col min="4" max="4" width="9.7109375" style="2" customWidth="1"/>
    <col min="5" max="5" width="9.7109375" style="649" customWidth="1"/>
    <col min="6" max="9" width="9.7109375" style="2" customWidth="1"/>
    <col min="10" max="16384" width="11.42578125" style="2"/>
  </cols>
  <sheetData>
    <row r="1" spans="1:10" ht="20.100000000000001" customHeight="1">
      <c r="B1" s="851" t="s">
        <v>774</v>
      </c>
    </row>
    <row r="2" spans="1:10" ht="20.100000000000001" customHeight="1">
      <c r="B2" s="474"/>
    </row>
    <row r="3" spans="1:10" ht="20.100000000000001" customHeight="1">
      <c r="B3" s="736" t="s">
        <v>996</v>
      </c>
    </row>
    <row r="4" spans="1:10" ht="20.100000000000001" customHeight="1">
      <c r="B4" s="299" t="s">
        <v>44</v>
      </c>
    </row>
    <row r="5" spans="1:10" ht="50.1" customHeight="1">
      <c r="C5" s="681" t="s">
        <v>888</v>
      </c>
      <c r="D5" s="682" t="s">
        <v>889</v>
      </c>
      <c r="E5" s="683" t="s">
        <v>80</v>
      </c>
      <c r="F5" s="684" t="s">
        <v>871</v>
      </c>
      <c r="G5" s="681" t="s">
        <v>82</v>
      </c>
      <c r="H5" s="682" t="s">
        <v>83</v>
      </c>
      <c r="I5" s="683" t="s">
        <v>872</v>
      </c>
      <c r="J5" s="649"/>
    </row>
    <row r="6" spans="1:10" ht="24.95" customHeight="1">
      <c r="B6" s="469" t="s">
        <v>86</v>
      </c>
      <c r="C6" s="749"/>
      <c r="D6" s="749"/>
      <c r="E6" s="749"/>
      <c r="F6" s="753"/>
      <c r="G6" s="749"/>
      <c r="H6" s="749"/>
      <c r="I6" s="649"/>
      <c r="J6" s="649"/>
    </row>
    <row r="7" spans="1:10">
      <c r="B7" s="425" t="s">
        <v>506</v>
      </c>
      <c r="C7" s="650">
        <v>2715</v>
      </c>
      <c r="D7" s="650">
        <v>228</v>
      </c>
      <c r="E7" s="651">
        <v>819</v>
      </c>
      <c r="F7" s="754">
        <v>252</v>
      </c>
      <c r="G7" s="650">
        <v>766</v>
      </c>
      <c r="H7" s="650">
        <v>3074</v>
      </c>
      <c r="I7" s="651">
        <v>3840</v>
      </c>
      <c r="J7" s="649"/>
    </row>
    <row r="8" spans="1:10" ht="5.0999999999999996" customHeight="1">
      <c r="A8" s="2"/>
      <c r="B8" s="478"/>
      <c r="C8" s="649"/>
      <c r="D8" s="649"/>
      <c r="F8" s="649"/>
      <c r="G8" s="649"/>
      <c r="H8" s="649"/>
      <c r="I8" s="649"/>
      <c r="J8" s="649"/>
    </row>
    <row r="9" spans="1:10">
      <c r="A9" s="286"/>
      <c r="B9" s="425" t="s">
        <v>507</v>
      </c>
      <c r="C9" s="650">
        <v>1728</v>
      </c>
      <c r="D9" s="650">
        <v>16</v>
      </c>
      <c r="E9" s="651">
        <v>302</v>
      </c>
      <c r="F9" s="754">
        <v>17</v>
      </c>
      <c r="G9" s="650">
        <v>334</v>
      </c>
      <c r="H9" s="650">
        <v>2139</v>
      </c>
      <c r="I9" s="651">
        <v>2473</v>
      </c>
      <c r="J9" s="649"/>
    </row>
    <row r="10" spans="1:10">
      <c r="B10" s="479" t="s">
        <v>508</v>
      </c>
      <c r="C10" s="755">
        <v>114</v>
      </c>
      <c r="D10" s="755">
        <v>7</v>
      </c>
      <c r="E10" s="750">
        <v>28</v>
      </c>
      <c r="F10" s="756">
        <v>8</v>
      </c>
      <c r="G10" s="755">
        <v>25</v>
      </c>
      <c r="H10" s="755">
        <v>115</v>
      </c>
      <c r="I10" s="750">
        <v>140</v>
      </c>
      <c r="J10" s="649"/>
    </row>
    <row r="11" spans="1:10">
      <c r="B11" s="479" t="s">
        <v>509</v>
      </c>
      <c r="C11" s="755">
        <v>586</v>
      </c>
      <c r="D11" s="755">
        <v>8</v>
      </c>
      <c r="E11" s="750">
        <v>123</v>
      </c>
      <c r="F11" s="756">
        <v>8</v>
      </c>
      <c r="G11" s="755">
        <v>138</v>
      </c>
      <c r="H11" s="755">
        <v>723</v>
      </c>
      <c r="I11" s="750">
        <v>861</v>
      </c>
      <c r="J11" s="649"/>
    </row>
    <row r="12" spans="1:10">
      <c r="B12" s="479" t="s">
        <v>510</v>
      </c>
      <c r="C12" s="755">
        <v>672</v>
      </c>
      <c r="D12" s="755"/>
      <c r="E12" s="750">
        <v>101</v>
      </c>
      <c r="F12" s="756">
        <v>0</v>
      </c>
      <c r="G12" s="755">
        <v>118</v>
      </c>
      <c r="H12" s="755">
        <v>847</v>
      </c>
      <c r="I12" s="750">
        <v>965</v>
      </c>
      <c r="J12" s="649"/>
    </row>
    <row r="13" spans="1:10">
      <c r="B13" s="479" t="s">
        <v>511</v>
      </c>
      <c r="C13" s="755">
        <v>327</v>
      </c>
      <c r="D13" s="755">
        <v>1</v>
      </c>
      <c r="E13" s="750">
        <v>40</v>
      </c>
      <c r="F13" s="756">
        <v>1</v>
      </c>
      <c r="G13" s="755">
        <v>41</v>
      </c>
      <c r="H13" s="755">
        <v>423</v>
      </c>
      <c r="I13" s="750">
        <v>464</v>
      </c>
      <c r="J13" s="649"/>
    </row>
    <row r="14" spans="1:10">
      <c r="B14" s="479" t="s">
        <v>58</v>
      </c>
      <c r="C14" s="755">
        <v>29</v>
      </c>
      <c r="D14" s="755"/>
      <c r="E14" s="750">
        <v>10</v>
      </c>
      <c r="F14" s="756">
        <v>0</v>
      </c>
      <c r="G14" s="755">
        <v>12</v>
      </c>
      <c r="H14" s="755">
        <v>31</v>
      </c>
      <c r="I14" s="750">
        <v>43</v>
      </c>
      <c r="J14" s="649"/>
    </row>
    <row r="15" spans="1:10" ht="9.6" customHeight="1">
      <c r="B15" s="478"/>
      <c r="C15" s="751"/>
      <c r="D15" s="751"/>
      <c r="E15" s="751"/>
      <c r="F15" s="757"/>
      <c r="G15" s="751"/>
      <c r="H15" s="751"/>
      <c r="I15" s="751"/>
      <c r="J15" s="649"/>
    </row>
    <row r="16" spans="1:10">
      <c r="B16" s="425" t="s">
        <v>512</v>
      </c>
      <c r="C16" s="650">
        <v>9</v>
      </c>
      <c r="D16" s="650"/>
      <c r="E16" s="651">
        <v>2</v>
      </c>
      <c r="F16" s="754">
        <v>0</v>
      </c>
      <c r="G16" s="650">
        <v>3</v>
      </c>
      <c r="H16" s="650">
        <v>9</v>
      </c>
      <c r="I16" s="651">
        <v>12</v>
      </c>
      <c r="J16" s="649"/>
    </row>
    <row r="17" spans="2:10" ht="5.0999999999999996" customHeight="1">
      <c r="B17" s="478"/>
      <c r="C17" s="751"/>
      <c r="D17" s="751"/>
      <c r="E17" s="751"/>
      <c r="F17" s="757"/>
      <c r="G17" s="751"/>
      <c r="H17" s="751"/>
      <c r="I17" s="751"/>
      <c r="J17" s="649"/>
    </row>
    <row r="18" spans="2:10">
      <c r="B18" s="425" t="s">
        <v>513</v>
      </c>
      <c r="C18" s="650">
        <v>559</v>
      </c>
      <c r="D18" s="650"/>
      <c r="E18" s="651">
        <v>81</v>
      </c>
      <c r="F18" s="754">
        <v>0</v>
      </c>
      <c r="G18" s="650">
        <v>85</v>
      </c>
      <c r="H18" s="650">
        <v>632</v>
      </c>
      <c r="I18" s="651">
        <v>717</v>
      </c>
      <c r="J18" s="649"/>
    </row>
    <row r="19" spans="2:10">
      <c r="B19" s="1551" t="s">
        <v>90</v>
      </c>
      <c r="C19" s="1983">
        <v>5011</v>
      </c>
      <c r="D19" s="1983">
        <v>244</v>
      </c>
      <c r="E19" s="1983">
        <v>1204</v>
      </c>
      <c r="F19" s="1985">
        <v>269</v>
      </c>
      <c r="G19" s="1983">
        <v>1188</v>
      </c>
      <c r="H19" s="1983">
        <v>5854</v>
      </c>
      <c r="I19" s="1983">
        <v>7042</v>
      </c>
      <c r="J19" s="649"/>
    </row>
    <row r="20" spans="2:10" ht="24.95" customHeight="1">
      <c r="B20" s="445" t="s">
        <v>671</v>
      </c>
      <c r="C20" s="752"/>
      <c r="D20" s="752"/>
      <c r="E20" s="752"/>
      <c r="F20" s="758"/>
      <c r="G20" s="752"/>
      <c r="H20" s="752"/>
      <c r="I20" s="752"/>
      <c r="J20" s="649"/>
    </row>
    <row r="21" spans="2:10">
      <c r="B21" s="425" t="s">
        <v>506</v>
      </c>
      <c r="C21" s="650">
        <v>2860</v>
      </c>
      <c r="D21" s="650">
        <v>82</v>
      </c>
      <c r="E21" s="651">
        <v>648</v>
      </c>
      <c r="F21" s="754">
        <v>87</v>
      </c>
      <c r="G21" s="650">
        <v>628</v>
      </c>
      <c r="H21" s="650">
        <v>2928</v>
      </c>
      <c r="I21" s="651">
        <v>3556</v>
      </c>
      <c r="J21" s="649"/>
    </row>
    <row r="22" spans="2:10" ht="5.0999999999999996" customHeight="1">
      <c r="B22" s="478"/>
      <c r="C22" s="649"/>
      <c r="D22" s="649"/>
      <c r="F22" s="649"/>
      <c r="G22" s="649"/>
      <c r="H22" s="649"/>
      <c r="I22" s="649"/>
      <c r="J22" s="649"/>
    </row>
    <row r="23" spans="2:10">
      <c r="B23" s="486" t="s">
        <v>507</v>
      </c>
      <c r="C23" s="650">
        <v>27123</v>
      </c>
      <c r="D23" s="650">
        <v>836</v>
      </c>
      <c r="E23" s="651">
        <v>7322</v>
      </c>
      <c r="F23" s="754">
        <v>863</v>
      </c>
      <c r="G23" s="650">
        <v>7013</v>
      </c>
      <c r="H23" s="650">
        <v>24882</v>
      </c>
      <c r="I23" s="651">
        <v>31895</v>
      </c>
      <c r="J23" s="649"/>
    </row>
    <row r="24" spans="2:10">
      <c r="B24" s="479" t="s">
        <v>508</v>
      </c>
      <c r="C24" s="755">
        <v>3944</v>
      </c>
      <c r="D24" s="755">
        <v>108</v>
      </c>
      <c r="E24" s="750">
        <v>886</v>
      </c>
      <c r="F24" s="756">
        <v>111</v>
      </c>
      <c r="G24" s="755">
        <v>828</v>
      </c>
      <c r="H24" s="755">
        <v>3630</v>
      </c>
      <c r="I24" s="750">
        <v>4458</v>
      </c>
      <c r="J24" s="649"/>
    </row>
    <row r="25" spans="2:10">
      <c r="B25" s="479" t="s">
        <v>509</v>
      </c>
      <c r="C25" s="755">
        <v>17460</v>
      </c>
      <c r="D25" s="755">
        <v>637</v>
      </c>
      <c r="E25" s="750">
        <v>5471</v>
      </c>
      <c r="F25" s="756">
        <v>657</v>
      </c>
      <c r="G25" s="755">
        <v>5214</v>
      </c>
      <c r="H25" s="755">
        <v>15357</v>
      </c>
      <c r="I25" s="750">
        <v>20571</v>
      </c>
      <c r="J25" s="649"/>
    </row>
    <row r="26" spans="2:10">
      <c r="B26" s="479" t="s">
        <v>510</v>
      </c>
      <c r="C26" s="755">
        <v>1888</v>
      </c>
      <c r="D26" s="755">
        <v>31</v>
      </c>
      <c r="E26" s="750">
        <v>352</v>
      </c>
      <c r="F26" s="756">
        <v>32</v>
      </c>
      <c r="G26" s="755">
        <v>351</v>
      </c>
      <c r="H26" s="755">
        <v>1889</v>
      </c>
      <c r="I26" s="750">
        <v>2240</v>
      </c>
      <c r="J26" s="649"/>
    </row>
    <row r="27" spans="2:10">
      <c r="B27" s="479" t="s">
        <v>511</v>
      </c>
      <c r="C27" s="755">
        <v>3035</v>
      </c>
      <c r="D27" s="755">
        <v>46</v>
      </c>
      <c r="E27" s="750">
        <v>456</v>
      </c>
      <c r="F27" s="756">
        <v>49</v>
      </c>
      <c r="G27" s="755">
        <v>465</v>
      </c>
      <c r="H27" s="755">
        <v>3183</v>
      </c>
      <c r="I27" s="750">
        <v>3648</v>
      </c>
      <c r="J27" s="649"/>
    </row>
    <row r="28" spans="2:10">
      <c r="B28" s="479" t="s">
        <v>58</v>
      </c>
      <c r="C28" s="755">
        <v>796</v>
      </c>
      <c r="D28" s="755">
        <v>14</v>
      </c>
      <c r="E28" s="750">
        <v>157</v>
      </c>
      <c r="F28" s="756">
        <v>14</v>
      </c>
      <c r="G28" s="755">
        <v>155</v>
      </c>
      <c r="H28" s="755">
        <v>823</v>
      </c>
      <c r="I28" s="750">
        <v>978</v>
      </c>
      <c r="J28" s="649"/>
    </row>
    <row r="29" spans="2:10" ht="4.5" customHeight="1">
      <c r="B29" s="478"/>
      <c r="J29" s="649"/>
    </row>
    <row r="30" spans="2:10">
      <c r="B30" s="425" t="s">
        <v>512</v>
      </c>
      <c r="C30" s="650">
        <v>261</v>
      </c>
      <c r="D30" s="650">
        <v>5</v>
      </c>
      <c r="E30" s="651">
        <v>53</v>
      </c>
      <c r="F30" s="754">
        <v>5</v>
      </c>
      <c r="G30" s="650">
        <v>51</v>
      </c>
      <c r="H30" s="650">
        <v>267</v>
      </c>
      <c r="I30" s="651">
        <v>318</v>
      </c>
      <c r="J30" s="649"/>
    </row>
    <row r="31" spans="2:10" ht="5.0999999999999996" customHeight="1">
      <c r="B31" s="478"/>
      <c r="C31" s="751"/>
      <c r="D31" s="751"/>
      <c r="E31" s="751"/>
      <c r="F31" s="757"/>
      <c r="G31" s="751"/>
      <c r="H31" s="751"/>
      <c r="I31" s="751"/>
      <c r="J31" s="649"/>
    </row>
    <row r="32" spans="2:10">
      <c r="B32" s="425" t="s">
        <v>513</v>
      </c>
      <c r="C32" s="650">
        <v>2121</v>
      </c>
      <c r="D32" s="650">
        <v>66</v>
      </c>
      <c r="E32" s="651">
        <v>511</v>
      </c>
      <c r="F32" s="754">
        <v>66</v>
      </c>
      <c r="G32" s="650">
        <v>467</v>
      </c>
      <c r="H32" s="650">
        <v>1936</v>
      </c>
      <c r="I32" s="651">
        <v>2403</v>
      </c>
      <c r="J32" s="649"/>
    </row>
    <row r="33" spans="2:10">
      <c r="B33" s="1551" t="s">
        <v>90</v>
      </c>
      <c r="C33" s="1983">
        <v>32365</v>
      </c>
      <c r="D33" s="1983">
        <v>989</v>
      </c>
      <c r="E33" s="1983">
        <v>8534</v>
      </c>
      <c r="F33" s="1985">
        <v>1021</v>
      </c>
      <c r="G33" s="1983">
        <v>8159</v>
      </c>
      <c r="H33" s="1983">
        <v>30013</v>
      </c>
      <c r="I33" s="1983">
        <v>38172</v>
      </c>
      <c r="J33" s="649"/>
    </row>
    <row r="34" spans="2:10" ht="24.95" customHeight="1">
      <c r="B34" s="445" t="s">
        <v>672</v>
      </c>
      <c r="C34" s="752"/>
      <c r="D34" s="752"/>
      <c r="E34" s="752"/>
      <c r="F34" s="758"/>
      <c r="G34" s="752"/>
      <c r="H34" s="752"/>
      <c r="I34" s="752"/>
      <c r="J34" s="649"/>
    </row>
    <row r="35" spans="2:10">
      <c r="B35" s="425" t="s">
        <v>506</v>
      </c>
      <c r="C35" s="650">
        <v>1575</v>
      </c>
      <c r="D35" s="650">
        <v>141</v>
      </c>
      <c r="E35" s="651">
        <v>601</v>
      </c>
      <c r="F35" s="754">
        <v>155</v>
      </c>
      <c r="G35" s="650">
        <v>549</v>
      </c>
      <c r="H35" s="650">
        <v>1582</v>
      </c>
      <c r="I35" s="651">
        <v>2131</v>
      </c>
      <c r="J35" s="649"/>
    </row>
    <row r="36" spans="2:10" ht="5.0999999999999996" customHeight="1">
      <c r="B36" s="478"/>
      <c r="C36" s="649"/>
      <c r="D36" s="649"/>
      <c r="F36" s="649"/>
      <c r="G36" s="649"/>
      <c r="H36" s="649"/>
      <c r="I36" s="649"/>
      <c r="J36" s="649"/>
    </row>
    <row r="37" spans="2:10">
      <c r="B37" s="486" t="s">
        <v>507</v>
      </c>
      <c r="C37" s="650">
        <v>12028</v>
      </c>
      <c r="D37" s="650">
        <v>1559</v>
      </c>
      <c r="E37" s="651">
        <v>7909</v>
      </c>
      <c r="F37" s="754">
        <v>1670</v>
      </c>
      <c r="G37" s="650">
        <v>7860</v>
      </c>
      <c r="H37" s="650">
        <v>8638</v>
      </c>
      <c r="I37" s="651">
        <v>16498</v>
      </c>
      <c r="J37" s="649"/>
    </row>
    <row r="38" spans="2:10">
      <c r="B38" s="479" t="s">
        <v>508</v>
      </c>
      <c r="C38" s="755">
        <v>515</v>
      </c>
      <c r="D38" s="755">
        <v>44</v>
      </c>
      <c r="E38" s="750">
        <v>270</v>
      </c>
      <c r="F38" s="756">
        <v>44</v>
      </c>
      <c r="G38" s="755">
        <v>265</v>
      </c>
      <c r="H38" s="755">
        <v>401</v>
      </c>
      <c r="I38" s="750">
        <v>666</v>
      </c>
      <c r="J38" s="649"/>
    </row>
    <row r="39" spans="2:10">
      <c r="B39" s="479" t="s">
        <v>509</v>
      </c>
      <c r="C39" s="755">
        <v>10782</v>
      </c>
      <c r="D39" s="755">
        <v>1452</v>
      </c>
      <c r="E39" s="750">
        <v>7307</v>
      </c>
      <c r="F39" s="756">
        <v>1550</v>
      </c>
      <c r="G39" s="755">
        <v>7251</v>
      </c>
      <c r="H39" s="755">
        <v>7525</v>
      </c>
      <c r="I39" s="750">
        <v>14776</v>
      </c>
      <c r="J39" s="649"/>
    </row>
    <row r="40" spans="2:10">
      <c r="B40" s="479" t="s">
        <v>510</v>
      </c>
      <c r="C40" s="755">
        <v>369</v>
      </c>
      <c r="D40" s="755">
        <v>35</v>
      </c>
      <c r="E40" s="750">
        <v>178</v>
      </c>
      <c r="F40" s="756">
        <v>43</v>
      </c>
      <c r="G40" s="755">
        <v>189</v>
      </c>
      <c r="H40" s="755">
        <v>370</v>
      </c>
      <c r="I40" s="750">
        <v>559</v>
      </c>
      <c r="J40" s="649"/>
    </row>
    <row r="41" spans="2:10">
      <c r="B41" s="479" t="s">
        <v>511</v>
      </c>
      <c r="C41" s="755">
        <v>189</v>
      </c>
      <c r="D41" s="755">
        <v>10</v>
      </c>
      <c r="E41" s="750">
        <v>63</v>
      </c>
      <c r="F41" s="756">
        <v>13</v>
      </c>
      <c r="G41" s="755">
        <v>62</v>
      </c>
      <c r="H41" s="755">
        <v>200</v>
      </c>
      <c r="I41" s="750">
        <v>262</v>
      </c>
      <c r="J41" s="649"/>
    </row>
    <row r="42" spans="2:10">
      <c r="B42" s="479" t="s">
        <v>58</v>
      </c>
      <c r="C42" s="755">
        <v>173</v>
      </c>
      <c r="D42" s="755">
        <v>18</v>
      </c>
      <c r="E42" s="750">
        <v>91</v>
      </c>
      <c r="F42" s="756">
        <v>20</v>
      </c>
      <c r="G42" s="755">
        <v>93</v>
      </c>
      <c r="H42" s="755">
        <v>142</v>
      </c>
      <c r="I42" s="750">
        <v>235</v>
      </c>
      <c r="J42" s="649"/>
    </row>
    <row r="43" spans="2:10" ht="7.5" customHeight="1">
      <c r="B43" s="478"/>
      <c r="J43" s="649"/>
    </row>
    <row r="44" spans="2:10">
      <c r="B44" s="425" t="s">
        <v>512</v>
      </c>
      <c r="C44" s="650">
        <v>55</v>
      </c>
      <c r="D44" s="650">
        <v>4</v>
      </c>
      <c r="E44" s="651">
        <v>21</v>
      </c>
      <c r="F44" s="754">
        <v>4</v>
      </c>
      <c r="G44" s="650">
        <v>23</v>
      </c>
      <c r="H44" s="650">
        <v>47</v>
      </c>
      <c r="I44" s="651">
        <v>70</v>
      </c>
      <c r="J44" s="649"/>
    </row>
    <row r="45" spans="2:10" ht="5.0999999999999996" customHeight="1">
      <c r="B45" s="478"/>
      <c r="C45" s="751"/>
      <c r="D45" s="751"/>
      <c r="E45" s="751"/>
      <c r="F45" s="757"/>
      <c r="G45" s="751"/>
      <c r="H45" s="751"/>
      <c r="I45" s="751"/>
      <c r="J45" s="649"/>
    </row>
    <row r="46" spans="2:10">
      <c r="B46" s="425" t="s">
        <v>513</v>
      </c>
      <c r="C46" s="650">
        <v>607</v>
      </c>
      <c r="D46" s="650">
        <v>47</v>
      </c>
      <c r="E46" s="651">
        <v>288</v>
      </c>
      <c r="F46" s="754">
        <v>48</v>
      </c>
      <c r="G46" s="650">
        <v>272</v>
      </c>
      <c r="H46" s="650">
        <v>489</v>
      </c>
      <c r="I46" s="651">
        <v>761</v>
      </c>
      <c r="J46" s="649"/>
    </row>
    <row r="47" spans="2:10">
      <c r="B47" s="1551" t="s">
        <v>90</v>
      </c>
      <c r="C47" s="1983">
        <v>14265</v>
      </c>
      <c r="D47" s="1983">
        <v>1751</v>
      </c>
      <c r="E47" s="1983">
        <v>8819</v>
      </c>
      <c r="F47" s="1985">
        <v>1877</v>
      </c>
      <c r="G47" s="1983">
        <v>8704</v>
      </c>
      <c r="H47" s="1983">
        <v>10756</v>
      </c>
      <c r="I47" s="1983">
        <v>19460</v>
      </c>
      <c r="J47" s="649"/>
    </row>
    <row r="48" spans="2:10" ht="24.95" customHeight="1">
      <c r="B48" s="445" t="s">
        <v>480</v>
      </c>
      <c r="C48" s="752"/>
      <c r="D48" s="752"/>
      <c r="E48" s="752"/>
      <c r="F48" s="758"/>
      <c r="G48" s="752"/>
      <c r="H48" s="752"/>
      <c r="I48" s="752"/>
      <c r="J48" s="649"/>
    </row>
    <row r="49" spans="1:10">
      <c r="B49" s="425" t="s">
        <v>506</v>
      </c>
      <c r="C49" s="650">
        <v>7439</v>
      </c>
      <c r="D49" s="650">
        <v>414</v>
      </c>
      <c r="E49" s="651">
        <v>2049</v>
      </c>
      <c r="F49" s="754">
        <v>447</v>
      </c>
      <c r="G49" s="650">
        <v>1963</v>
      </c>
      <c r="H49" s="650">
        <v>7970</v>
      </c>
      <c r="I49" s="651">
        <v>9933</v>
      </c>
      <c r="J49" s="649"/>
    </row>
    <row r="50" spans="1:10" ht="5.0999999999999996" customHeight="1">
      <c r="A50" s="2"/>
      <c r="B50" s="478"/>
      <c r="C50" s="649"/>
      <c r="D50" s="649"/>
      <c r="F50" s="649"/>
      <c r="G50" s="649"/>
      <c r="H50" s="649"/>
      <c r="I50" s="649"/>
      <c r="J50" s="649"/>
    </row>
    <row r="51" spans="1:10">
      <c r="B51" s="486" t="s">
        <v>507</v>
      </c>
      <c r="C51" s="650">
        <v>41678</v>
      </c>
      <c r="D51" s="650">
        <v>2548</v>
      </c>
      <c r="E51" s="651">
        <v>15595</v>
      </c>
      <c r="F51" s="754">
        <v>2702</v>
      </c>
      <c r="G51" s="650">
        <v>15139</v>
      </c>
      <c r="H51" s="650">
        <v>36496</v>
      </c>
      <c r="I51" s="651">
        <v>51635</v>
      </c>
      <c r="J51" s="649"/>
    </row>
    <row r="52" spans="1:10">
      <c r="B52" s="479" t="s">
        <v>508</v>
      </c>
      <c r="C52" s="755">
        <v>4745</v>
      </c>
      <c r="D52" s="755">
        <v>148</v>
      </c>
      <c r="E52" s="750">
        <v>1325</v>
      </c>
      <c r="F52" s="756">
        <v>150</v>
      </c>
      <c r="G52" s="755">
        <v>1292</v>
      </c>
      <c r="H52" s="755">
        <v>4213</v>
      </c>
      <c r="I52" s="750">
        <v>5505</v>
      </c>
      <c r="J52" s="649"/>
    </row>
    <row r="53" spans="1:10">
      <c r="B53" s="479" t="s">
        <v>509</v>
      </c>
      <c r="C53" s="755">
        <v>29005</v>
      </c>
      <c r="D53" s="755">
        <v>2141</v>
      </c>
      <c r="E53" s="750">
        <v>12739</v>
      </c>
      <c r="F53" s="756">
        <v>2277</v>
      </c>
      <c r="G53" s="755">
        <v>12366</v>
      </c>
      <c r="H53" s="755">
        <v>23891</v>
      </c>
      <c r="I53" s="750">
        <v>36257</v>
      </c>
      <c r="J53" s="649"/>
    </row>
    <row r="54" spans="1:10">
      <c r="B54" s="479" t="s">
        <v>510</v>
      </c>
      <c r="C54" s="755">
        <v>3117</v>
      </c>
      <c r="D54" s="755">
        <v>129</v>
      </c>
      <c r="E54" s="750">
        <v>655</v>
      </c>
      <c r="F54" s="756">
        <v>134</v>
      </c>
      <c r="G54" s="755">
        <v>625</v>
      </c>
      <c r="H54" s="755">
        <v>3404</v>
      </c>
      <c r="I54" s="750">
        <v>4029</v>
      </c>
      <c r="J54" s="649"/>
    </row>
    <row r="55" spans="1:10">
      <c r="B55" s="479" t="s">
        <v>511</v>
      </c>
      <c r="C55" s="755">
        <v>4040</v>
      </c>
      <c r="D55" s="755">
        <v>107</v>
      </c>
      <c r="E55" s="750">
        <v>690</v>
      </c>
      <c r="F55" s="756">
        <v>118</v>
      </c>
      <c r="G55" s="755">
        <v>682</v>
      </c>
      <c r="H55" s="755">
        <v>4255</v>
      </c>
      <c r="I55" s="750">
        <v>4937</v>
      </c>
      <c r="J55" s="649"/>
    </row>
    <row r="56" spans="1:10">
      <c r="B56" s="479" t="s">
        <v>58</v>
      </c>
      <c r="C56" s="755">
        <v>771</v>
      </c>
      <c r="D56" s="755">
        <v>23</v>
      </c>
      <c r="E56" s="750">
        <v>186</v>
      </c>
      <c r="F56" s="756">
        <v>23</v>
      </c>
      <c r="G56" s="755">
        <v>174</v>
      </c>
      <c r="H56" s="755">
        <v>733</v>
      </c>
      <c r="I56" s="750">
        <v>907</v>
      </c>
      <c r="J56" s="649"/>
    </row>
    <row r="57" spans="1:10" ht="16.5" customHeight="1">
      <c r="B57" s="478"/>
      <c r="C57" s="751"/>
      <c r="D57" s="751"/>
      <c r="E57" s="751"/>
      <c r="F57" s="757"/>
      <c r="G57" s="751"/>
      <c r="H57" s="751"/>
      <c r="I57" s="751"/>
      <c r="J57" s="649"/>
    </row>
    <row r="58" spans="1:10">
      <c r="B58" s="425" t="s">
        <v>512</v>
      </c>
      <c r="C58" s="650">
        <v>304</v>
      </c>
      <c r="D58" s="650">
        <v>5</v>
      </c>
      <c r="E58" s="651">
        <v>101</v>
      </c>
      <c r="F58" s="754">
        <v>5</v>
      </c>
      <c r="G58" s="650">
        <v>99</v>
      </c>
      <c r="H58" s="650">
        <v>268</v>
      </c>
      <c r="I58" s="651">
        <v>367</v>
      </c>
      <c r="J58" s="649"/>
    </row>
    <row r="59" spans="1:10" ht="5.0999999999999996" customHeight="1">
      <c r="B59" s="478"/>
      <c r="C59" s="751"/>
      <c r="D59" s="751"/>
      <c r="E59" s="751"/>
      <c r="F59" s="757"/>
      <c r="G59" s="751"/>
      <c r="H59" s="751"/>
      <c r="I59" s="751"/>
      <c r="J59" s="649"/>
    </row>
    <row r="60" spans="1:10">
      <c r="B60" s="425" t="s">
        <v>513</v>
      </c>
      <c r="C60" s="650">
        <v>2959</v>
      </c>
      <c r="D60" s="650">
        <v>110</v>
      </c>
      <c r="E60" s="651">
        <v>867</v>
      </c>
      <c r="F60" s="754">
        <v>113</v>
      </c>
      <c r="G60" s="650">
        <v>823</v>
      </c>
      <c r="H60" s="650">
        <v>2672</v>
      </c>
      <c r="I60" s="651">
        <v>3495</v>
      </c>
      <c r="J60" s="649"/>
    </row>
    <row r="61" spans="1:10">
      <c r="B61" s="1551" t="s">
        <v>90</v>
      </c>
      <c r="C61" s="1983">
        <f t="shared" ref="C61:I61" si="0">C49+C51+C58+C60</f>
        <v>52380</v>
      </c>
      <c r="D61" s="1983">
        <f t="shared" si="0"/>
        <v>3077</v>
      </c>
      <c r="E61" s="1983">
        <f t="shared" si="0"/>
        <v>18612</v>
      </c>
      <c r="F61" s="1985">
        <f t="shared" si="0"/>
        <v>3267</v>
      </c>
      <c r="G61" s="1983">
        <f t="shared" si="0"/>
        <v>18024</v>
      </c>
      <c r="H61" s="1983">
        <f t="shared" si="0"/>
        <v>47406</v>
      </c>
      <c r="I61" s="1983">
        <f t="shared" si="0"/>
        <v>65430</v>
      </c>
      <c r="J61" s="649"/>
    </row>
    <row r="62" spans="1:10" s="83" customFormat="1" ht="15" customHeight="1">
      <c r="B62" s="105" t="s">
        <v>92</v>
      </c>
      <c r="C62" s="721"/>
      <c r="D62" s="721"/>
      <c r="E62" s="721"/>
      <c r="F62" s="759"/>
      <c r="G62" s="721"/>
      <c r="H62" s="721"/>
      <c r="I62" s="721"/>
      <c r="J62" s="760"/>
    </row>
  </sheetData>
  <printOptions horizontalCentered="1"/>
  <pageMargins left="0.47244094488188981" right="0.47244094488188981" top="0.59055118110236227" bottom="0.39370078740157483" header="0.51181102362204722" footer="0.31496062992125984"/>
  <pageSetup paperSize="9" scale="93" firstPageNumber="0" orientation="portrait" r:id="rId1"/>
  <headerFooter>
    <oddFooter>&amp;C&amp;F&amp;R&amp;A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1">
    <pageSetUpPr fitToPage="1"/>
  </sheetPr>
  <dimension ref="A1:IV33"/>
  <sheetViews>
    <sheetView showGridLines="0" zoomScaleNormal="100" workbookViewId="0">
      <pane ySplit="5" topLeftCell="A11" activePane="bottomLeft" state="frozen"/>
      <selection activeCell="N28" sqref="N28"/>
      <selection pane="bottomLeft" activeCell="B3" sqref="B3"/>
    </sheetView>
  </sheetViews>
  <sheetFormatPr baseColWidth="10" defaultColWidth="11.42578125" defaultRowHeight="12.75"/>
  <cols>
    <col min="1" max="1" width="1.7109375" style="1" customWidth="1"/>
    <col min="2" max="2" width="23.7109375" style="2" customWidth="1"/>
    <col min="3" max="3" width="12" style="2" customWidth="1"/>
    <col min="4" max="9" width="9.7109375" style="2" customWidth="1"/>
    <col min="10" max="16384" width="11.42578125" style="2"/>
  </cols>
  <sheetData>
    <row r="1" spans="1:256" s="852" customFormat="1" ht="20.25">
      <c r="A1" s="1748"/>
      <c r="B1" s="853" t="s">
        <v>775</v>
      </c>
      <c r="C1" s="854"/>
      <c r="D1" s="854"/>
      <c r="E1" s="854"/>
      <c r="F1" s="854"/>
      <c r="G1" s="854"/>
      <c r="H1" s="854"/>
      <c r="I1" s="854"/>
      <c r="J1" s="854"/>
      <c r="K1" s="854"/>
      <c r="L1" s="854"/>
      <c r="M1" s="854"/>
      <c r="N1" s="854"/>
      <c r="O1" s="854"/>
      <c r="P1" s="854"/>
      <c r="Q1" s="854"/>
      <c r="R1" s="854"/>
      <c r="S1" s="854"/>
      <c r="T1" s="854"/>
      <c r="U1" s="854"/>
      <c r="V1" s="854"/>
      <c r="W1" s="854"/>
      <c r="X1" s="854"/>
      <c r="Y1" s="854"/>
      <c r="Z1" s="854"/>
      <c r="AA1" s="854"/>
      <c r="AB1" s="854"/>
      <c r="AC1" s="854"/>
      <c r="AD1" s="854"/>
      <c r="AE1" s="854"/>
      <c r="AF1" s="854"/>
      <c r="AG1" s="854"/>
      <c r="AH1" s="854"/>
      <c r="AI1" s="854"/>
      <c r="AJ1" s="854"/>
      <c r="AK1" s="854"/>
      <c r="AL1" s="854"/>
      <c r="AM1" s="854"/>
      <c r="AN1" s="854"/>
      <c r="AO1" s="854"/>
      <c r="AP1" s="854"/>
      <c r="AQ1" s="854"/>
      <c r="AR1" s="854"/>
      <c r="AS1" s="854"/>
      <c r="AT1" s="854"/>
      <c r="AU1" s="854"/>
      <c r="AV1" s="854"/>
      <c r="AW1" s="854"/>
      <c r="AX1" s="854"/>
      <c r="AY1" s="854"/>
      <c r="AZ1" s="854"/>
      <c r="BA1" s="854"/>
      <c r="BB1" s="854"/>
      <c r="BC1" s="854"/>
      <c r="BD1" s="854"/>
      <c r="BE1" s="854"/>
      <c r="BF1" s="854"/>
      <c r="BG1" s="854"/>
      <c r="BH1" s="854"/>
      <c r="BI1" s="854"/>
      <c r="BJ1" s="854"/>
      <c r="BK1" s="854"/>
      <c r="BL1" s="854"/>
      <c r="BM1" s="854"/>
      <c r="BN1" s="854"/>
      <c r="BO1" s="854"/>
      <c r="BP1" s="854"/>
      <c r="BQ1" s="854"/>
      <c r="BR1" s="854"/>
      <c r="BS1" s="854"/>
      <c r="BT1" s="854"/>
      <c r="BU1" s="854"/>
      <c r="BV1" s="854"/>
      <c r="BW1" s="854"/>
      <c r="BX1" s="854"/>
      <c r="BY1" s="854"/>
      <c r="BZ1" s="854"/>
      <c r="CA1" s="854"/>
      <c r="CB1" s="854"/>
      <c r="CC1" s="854"/>
      <c r="CD1" s="854"/>
      <c r="CE1" s="854"/>
      <c r="CF1" s="854"/>
      <c r="CG1" s="854"/>
      <c r="CH1" s="854"/>
      <c r="CI1" s="854"/>
      <c r="CJ1" s="854"/>
      <c r="CK1" s="854"/>
      <c r="CL1" s="854"/>
      <c r="CM1" s="854"/>
      <c r="CN1" s="854"/>
      <c r="CO1" s="854"/>
      <c r="CP1" s="854"/>
      <c r="CQ1" s="854"/>
      <c r="CR1" s="854"/>
      <c r="CS1" s="854"/>
      <c r="CT1" s="854"/>
      <c r="CU1" s="854"/>
      <c r="CV1" s="854"/>
      <c r="CW1" s="854"/>
      <c r="CX1" s="854"/>
      <c r="CY1" s="854"/>
      <c r="CZ1" s="854"/>
      <c r="DA1" s="854"/>
      <c r="DB1" s="854"/>
      <c r="DC1" s="854"/>
      <c r="DD1" s="854"/>
      <c r="DE1" s="854"/>
      <c r="DF1" s="854"/>
      <c r="DG1" s="854"/>
      <c r="DH1" s="854"/>
      <c r="DI1" s="854"/>
      <c r="DJ1" s="854"/>
      <c r="DK1" s="854"/>
      <c r="DL1" s="854"/>
      <c r="DM1" s="854"/>
      <c r="DN1" s="854"/>
      <c r="DO1" s="854"/>
      <c r="DP1" s="854"/>
      <c r="DQ1" s="854"/>
      <c r="DR1" s="854"/>
      <c r="DS1" s="854"/>
      <c r="DT1" s="854"/>
      <c r="DU1" s="854"/>
      <c r="DV1" s="854"/>
      <c r="DW1" s="854"/>
      <c r="DX1" s="854"/>
      <c r="DY1" s="854"/>
      <c r="DZ1" s="854"/>
      <c r="EA1" s="854"/>
      <c r="EB1" s="854"/>
      <c r="EC1" s="854"/>
      <c r="ED1" s="854"/>
      <c r="EE1" s="854"/>
      <c r="EF1" s="854"/>
      <c r="EG1" s="854"/>
      <c r="EH1" s="854"/>
      <c r="EI1" s="854"/>
      <c r="EJ1" s="854"/>
      <c r="EK1" s="854"/>
      <c r="EL1" s="854"/>
      <c r="EM1" s="854"/>
      <c r="EN1" s="854"/>
      <c r="EO1" s="854"/>
      <c r="EP1" s="854"/>
      <c r="EQ1" s="854"/>
      <c r="ER1" s="854"/>
      <c r="ES1" s="854"/>
      <c r="ET1" s="854"/>
      <c r="EU1" s="854"/>
      <c r="EV1" s="854"/>
      <c r="EW1" s="854"/>
      <c r="EX1" s="854"/>
      <c r="EY1" s="854"/>
      <c r="EZ1" s="854"/>
      <c r="FA1" s="854"/>
      <c r="FB1" s="854"/>
      <c r="FC1" s="854"/>
      <c r="FD1" s="854"/>
      <c r="FE1" s="854"/>
      <c r="FF1" s="854"/>
      <c r="FG1" s="854"/>
      <c r="FH1" s="854"/>
      <c r="FI1" s="854"/>
      <c r="FJ1" s="854"/>
      <c r="FK1" s="854"/>
      <c r="FL1" s="854"/>
      <c r="FM1" s="854"/>
      <c r="FN1" s="854"/>
      <c r="FO1" s="854"/>
      <c r="FP1" s="854"/>
      <c r="FQ1" s="854"/>
      <c r="FR1" s="854"/>
      <c r="FS1" s="854"/>
      <c r="FT1" s="854"/>
      <c r="FU1" s="854"/>
      <c r="FV1" s="854"/>
      <c r="FW1" s="854"/>
      <c r="FX1" s="854"/>
      <c r="FY1" s="854"/>
      <c r="FZ1" s="854"/>
      <c r="GA1" s="854"/>
      <c r="GB1" s="854"/>
      <c r="GC1" s="854"/>
      <c r="GD1" s="854"/>
      <c r="GE1" s="854"/>
      <c r="GF1" s="854"/>
      <c r="GG1" s="854"/>
      <c r="GH1" s="854"/>
      <c r="GI1" s="854"/>
      <c r="GJ1" s="854"/>
      <c r="GK1" s="854"/>
      <c r="GL1" s="854"/>
      <c r="GM1" s="854"/>
      <c r="GN1" s="854"/>
      <c r="GO1" s="854"/>
      <c r="GP1" s="854"/>
      <c r="GQ1" s="854"/>
      <c r="GR1" s="854"/>
      <c r="GS1" s="854"/>
      <c r="GT1" s="854"/>
      <c r="GU1" s="854"/>
      <c r="GV1" s="854"/>
      <c r="GW1" s="854"/>
      <c r="GX1" s="854"/>
      <c r="GY1" s="854"/>
      <c r="GZ1" s="854"/>
      <c r="HA1" s="854"/>
      <c r="HB1" s="854"/>
      <c r="HC1" s="854"/>
      <c r="HD1" s="854"/>
      <c r="HE1" s="854"/>
      <c r="HF1" s="854"/>
      <c r="HG1" s="854"/>
      <c r="HH1" s="854"/>
      <c r="HI1" s="854"/>
      <c r="HJ1" s="854"/>
      <c r="HK1" s="854"/>
      <c r="HL1" s="854"/>
      <c r="HM1" s="854"/>
      <c r="HN1" s="854"/>
      <c r="HO1" s="854"/>
      <c r="HP1" s="854"/>
      <c r="HQ1" s="854"/>
      <c r="HR1" s="854"/>
      <c r="HS1" s="854"/>
      <c r="HT1" s="854"/>
      <c r="HU1" s="854"/>
      <c r="HV1" s="854"/>
      <c r="HW1" s="854"/>
      <c r="HX1" s="854"/>
      <c r="HY1" s="854"/>
      <c r="HZ1" s="854"/>
      <c r="IA1" s="854"/>
      <c r="IB1" s="854"/>
      <c r="IC1" s="854"/>
      <c r="ID1" s="854"/>
      <c r="IE1" s="854"/>
      <c r="IF1" s="854"/>
      <c r="IG1" s="854"/>
      <c r="IH1" s="854"/>
      <c r="II1" s="854"/>
      <c r="IJ1" s="854"/>
      <c r="IK1" s="854"/>
      <c r="IL1" s="854"/>
      <c r="IM1" s="854"/>
      <c r="IN1" s="854"/>
      <c r="IO1" s="854"/>
      <c r="IP1" s="854"/>
      <c r="IQ1" s="854"/>
      <c r="IR1" s="854"/>
      <c r="IS1" s="854"/>
      <c r="IT1" s="854"/>
      <c r="IU1" s="854"/>
      <c r="IV1" s="854"/>
    </row>
    <row r="2" spans="1:256" ht="20.100000000000001" customHeight="1">
      <c r="B2" s="474"/>
    </row>
    <row r="3" spans="1:256" ht="20.100000000000001" customHeight="1">
      <c r="B3" s="736" t="s">
        <v>996</v>
      </c>
    </row>
    <row r="4" spans="1:256" ht="20.100000000000001" customHeight="1">
      <c r="B4" s="299" t="s">
        <v>44</v>
      </c>
    </row>
    <row r="5" spans="1:256" ht="50.1" customHeight="1">
      <c r="C5" s="187" t="s">
        <v>888</v>
      </c>
      <c r="D5" s="188" t="s">
        <v>889</v>
      </c>
      <c r="E5" s="185" t="s">
        <v>80</v>
      </c>
      <c r="F5" s="487" t="s">
        <v>871</v>
      </c>
      <c r="G5" s="187" t="s">
        <v>82</v>
      </c>
      <c r="H5" s="188" t="s">
        <v>83</v>
      </c>
      <c r="I5" s="185" t="s">
        <v>872</v>
      </c>
      <c r="J5" s="334"/>
    </row>
    <row r="6" spans="1:256" ht="24.95" customHeight="1">
      <c r="B6" s="445" t="s">
        <v>86</v>
      </c>
      <c r="C6" s="475"/>
      <c r="D6" s="475"/>
      <c r="E6" s="475"/>
      <c r="F6" s="476"/>
      <c r="G6" s="475"/>
      <c r="H6" s="475"/>
      <c r="I6" s="334"/>
      <c r="J6" s="334"/>
    </row>
    <row r="7" spans="1:256">
      <c r="A7" s="1665"/>
      <c r="B7" s="425" t="s">
        <v>514</v>
      </c>
      <c r="C7" s="429">
        <v>4197</v>
      </c>
      <c r="D7" s="429">
        <v>197</v>
      </c>
      <c r="E7" s="427">
        <v>988</v>
      </c>
      <c r="F7" s="477">
        <v>215</v>
      </c>
      <c r="G7" s="429">
        <v>978</v>
      </c>
      <c r="H7" s="429">
        <v>4990</v>
      </c>
      <c r="I7" s="427">
        <v>5968</v>
      </c>
      <c r="J7" s="334"/>
    </row>
    <row r="8" spans="1:256">
      <c r="A8" s="1665"/>
      <c r="B8" s="431" t="s">
        <v>515</v>
      </c>
      <c r="C8" s="435">
        <v>386</v>
      </c>
      <c r="D8" s="435">
        <v>16</v>
      </c>
      <c r="E8" s="433">
        <v>98</v>
      </c>
      <c r="F8" s="490">
        <v>19</v>
      </c>
      <c r="G8" s="435">
        <v>98</v>
      </c>
      <c r="H8" s="435">
        <v>414</v>
      </c>
      <c r="I8" s="433">
        <v>512</v>
      </c>
      <c r="J8" s="334"/>
    </row>
    <row r="9" spans="1:256">
      <c r="A9" s="1665"/>
      <c r="B9" s="425" t="s">
        <v>516</v>
      </c>
      <c r="C9" s="429">
        <v>412</v>
      </c>
      <c r="D9" s="429">
        <v>30</v>
      </c>
      <c r="E9" s="427">
        <v>114</v>
      </c>
      <c r="F9" s="477">
        <v>34</v>
      </c>
      <c r="G9" s="429">
        <v>109</v>
      </c>
      <c r="H9" s="429">
        <v>430</v>
      </c>
      <c r="I9" s="427">
        <v>539</v>
      </c>
      <c r="J9" s="334"/>
    </row>
    <row r="10" spans="1:256">
      <c r="A10" s="1665"/>
      <c r="B10" s="479" t="s">
        <v>517</v>
      </c>
      <c r="C10" s="480">
        <v>16</v>
      </c>
      <c r="D10" s="480">
        <v>1</v>
      </c>
      <c r="E10" s="481">
        <v>4</v>
      </c>
      <c r="F10" s="482">
        <v>1</v>
      </c>
      <c r="G10" s="480">
        <v>3</v>
      </c>
      <c r="H10" s="480">
        <v>20</v>
      </c>
      <c r="I10" s="481">
        <v>23</v>
      </c>
      <c r="J10" s="334"/>
    </row>
    <row r="11" spans="1:256">
      <c r="B11" s="1551" t="s">
        <v>90</v>
      </c>
      <c r="C11" s="1983">
        <v>5011</v>
      </c>
      <c r="D11" s="1983">
        <v>244</v>
      </c>
      <c r="E11" s="1983">
        <v>1204</v>
      </c>
      <c r="F11" s="1985">
        <v>269</v>
      </c>
      <c r="G11" s="1983">
        <v>1188</v>
      </c>
      <c r="H11" s="1983">
        <v>5854</v>
      </c>
      <c r="I11" s="1983">
        <v>7042</v>
      </c>
      <c r="J11" s="334"/>
    </row>
    <row r="12" spans="1:256" ht="24.95" customHeight="1">
      <c r="B12" s="445" t="s">
        <v>671</v>
      </c>
      <c r="C12" s="484"/>
      <c r="D12" s="484"/>
      <c r="E12" s="484"/>
      <c r="F12" s="485"/>
      <c r="G12" s="484"/>
      <c r="H12" s="484"/>
      <c r="I12" s="484"/>
      <c r="J12" s="475"/>
    </row>
    <row r="13" spans="1:256">
      <c r="B13" s="425" t="s">
        <v>514</v>
      </c>
      <c r="C13" s="429">
        <v>28117</v>
      </c>
      <c r="D13" s="429">
        <v>781</v>
      </c>
      <c r="E13" s="427">
        <v>6980</v>
      </c>
      <c r="F13" s="477">
        <v>798</v>
      </c>
      <c r="G13" s="429">
        <v>6657</v>
      </c>
      <c r="H13" s="429">
        <v>26381</v>
      </c>
      <c r="I13" s="427">
        <v>33038</v>
      </c>
      <c r="J13" s="334"/>
    </row>
    <row r="14" spans="1:256">
      <c r="B14" s="431" t="s">
        <v>515</v>
      </c>
      <c r="C14" s="435">
        <v>2236</v>
      </c>
      <c r="D14" s="435">
        <v>111</v>
      </c>
      <c r="E14" s="433">
        <v>793</v>
      </c>
      <c r="F14" s="490">
        <v>116</v>
      </c>
      <c r="G14" s="435">
        <v>748</v>
      </c>
      <c r="H14" s="435">
        <v>1920</v>
      </c>
      <c r="I14" s="433">
        <v>2668</v>
      </c>
      <c r="J14" s="334"/>
    </row>
    <row r="15" spans="1:256">
      <c r="B15" s="425" t="s">
        <v>516</v>
      </c>
      <c r="C15" s="429">
        <v>1810</v>
      </c>
      <c r="D15" s="429">
        <v>81</v>
      </c>
      <c r="E15" s="427">
        <v>674</v>
      </c>
      <c r="F15" s="477">
        <v>89</v>
      </c>
      <c r="G15" s="429">
        <v>666</v>
      </c>
      <c r="H15" s="429">
        <v>1551</v>
      </c>
      <c r="I15" s="427">
        <v>2217</v>
      </c>
      <c r="J15" s="334"/>
    </row>
    <row r="16" spans="1:256">
      <c r="B16" s="479" t="s">
        <v>517</v>
      </c>
      <c r="C16" s="480">
        <v>198</v>
      </c>
      <c r="D16" s="480">
        <v>15</v>
      </c>
      <c r="E16" s="481">
        <v>86</v>
      </c>
      <c r="F16" s="482">
        <v>17</v>
      </c>
      <c r="G16" s="480">
        <v>88</v>
      </c>
      <c r="H16" s="480">
        <v>155</v>
      </c>
      <c r="I16" s="481">
        <v>243</v>
      </c>
      <c r="J16" s="334"/>
    </row>
    <row r="17" spans="2:10">
      <c r="B17" s="425" t="s">
        <v>518</v>
      </c>
      <c r="C17" s="429">
        <v>4</v>
      </c>
      <c r="D17" s="429">
        <v>1</v>
      </c>
      <c r="E17" s="427">
        <v>1</v>
      </c>
      <c r="F17" s="477">
        <v>1</v>
      </c>
      <c r="G17" s="429">
        <v>0</v>
      </c>
      <c r="H17" s="429">
        <v>6</v>
      </c>
      <c r="I17" s="427">
        <v>6</v>
      </c>
      <c r="J17" s="334"/>
    </row>
    <row r="18" spans="2:10">
      <c r="B18" s="1551" t="s">
        <v>90</v>
      </c>
      <c r="C18" s="1983">
        <v>32365</v>
      </c>
      <c r="D18" s="1983">
        <v>989</v>
      </c>
      <c r="E18" s="1983">
        <v>8534</v>
      </c>
      <c r="F18" s="1985">
        <v>1021</v>
      </c>
      <c r="G18" s="1983">
        <v>8159</v>
      </c>
      <c r="H18" s="1983">
        <v>30013</v>
      </c>
      <c r="I18" s="1983">
        <v>38172</v>
      </c>
      <c r="J18" s="334"/>
    </row>
    <row r="19" spans="2:10" ht="24.95" customHeight="1">
      <c r="B19" s="445" t="s">
        <v>672</v>
      </c>
      <c r="C19" s="484"/>
      <c r="D19" s="484"/>
      <c r="E19" s="484"/>
      <c r="F19" s="485"/>
      <c r="G19" s="484"/>
      <c r="H19" s="484"/>
      <c r="I19" s="484"/>
      <c r="J19" s="475"/>
    </row>
    <row r="20" spans="2:10">
      <c r="B20" s="425" t="s">
        <v>514</v>
      </c>
      <c r="C20" s="429">
        <v>9198</v>
      </c>
      <c r="D20" s="429">
        <v>1090</v>
      </c>
      <c r="E20" s="427">
        <v>5467</v>
      </c>
      <c r="F20" s="477">
        <v>1161</v>
      </c>
      <c r="G20" s="429">
        <v>5457</v>
      </c>
      <c r="H20" s="429">
        <v>7364</v>
      </c>
      <c r="I20" s="427">
        <v>12821</v>
      </c>
      <c r="J20" s="334"/>
    </row>
    <row r="21" spans="2:10">
      <c r="B21" s="431" t="s">
        <v>515</v>
      </c>
      <c r="C21" s="435">
        <v>2351</v>
      </c>
      <c r="D21" s="435">
        <v>291</v>
      </c>
      <c r="E21" s="433">
        <v>1536</v>
      </c>
      <c r="F21" s="490">
        <v>317</v>
      </c>
      <c r="G21" s="435">
        <v>1484</v>
      </c>
      <c r="H21" s="435">
        <v>1583</v>
      </c>
      <c r="I21" s="433">
        <v>3067</v>
      </c>
      <c r="J21" s="334"/>
    </row>
    <row r="22" spans="2:10">
      <c r="B22" s="425" t="s">
        <v>516</v>
      </c>
      <c r="C22" s="429">
        <v>2278</v>
      </c>
      <c r="D22" s="429">
        <v>324</v>
      </c>
      <c r="E22" s="427">
        <v>1533</v>
      </c>
      <c r="F22" s="477">
        <v>351</v>
      </c>
      <c r="G22" s="429">
        <v>1471</v>
      </c>
      <c r="H22" s="429">
        <v>1499</v>
      </c>
      <c r="I22" s="427">
        <v>2970</v>
      </c>
      <c r="J22" s="334"/>
    </row>
    <row r="23" spans="2:10">
      <c r="B23" s="479" t="s">
        <v>517</v>
      </c>
      <c r="C23" s="480">
        <v>437</v>
      </c>
      <c r="D23" s="480">
        <v>46</v>
      </c>
      <c r="E23" s="481">
        <v>282</v>
      </c>
      <c r="F23" s="482">
        <v>48</v>
      </c>
      <c r="G23" s="480">
        <v>291</v>
      </c>
      <c r="H23" s="480">
        <v>310</v>
      </c>
      <c r="I23" s="481">
        <v>601</v>
      </c>
      <c r="J23" s="334"/>
    </row>
    <row r="24" spans="2:10">
      <c r="B24" s="425" t="s">
        <v>518</v>
      </c>
      <c r="C24" s="429">
        <v>1</v>
      </c>
      <c r="D24" s="429"/>
      <c r="E24" s="427">
        <v>1</v>
      </c>
      <c r="F24" s="477">
        <v>0</v>
      </c>
      <c r="G24" s="429">
        <v>1</v>
      </c>
      <c r="H24" s="429">
        <v>0</v>
      </c>
      <c r="I24" s="427">
        <v>1</v>
      </c>
      <c r="J24" s="334"/>
    </row>
    <row r="25" spans="2:10">
      <c r="B25" s="1551" t="s">
        <v>90</v>
      </c>
      <c r="C25" s="1983">
        <v>14265</v>
      </c>
      <c r="D25" s="1983">
        <v>1751</v>
      </c>
      <c r="E25" s="1983">
        <v>8819</v>
      </c>
      <c r="F25" s="1985">
        <v>1877</v>
      </c>
      <c r="G25" s="1983">
        <v>8704</v>
      </c>
      <c r="H25" s="1983">
        <v>10756</v>
      </c>
      <c r="I25" s="1983">
        <v>19460</v>
      </c>
      <c r="J25" s="334"/>
    </row>
    <row r="26" spans="2:10" ht="24.95" customHeight="1">
      <c r="B26" s="445" t="s">
        <v>480</v>
      </c>
      <c r="C26" s="484"/>
      <c r="D26" s="484"/>
      <c r="E26" s="484"/>
      <c r="F26" s="485"/>
      <c r="G26" s="484"/>
      <c r="H26" s="484"/>
      <c r="I26" s="484"/>
      <c r="J26" s="475"/>
    </row>
    <row r="27" spans="2:10">
      <c r="B27" s="425" t="s">
        <v>514</v>
      </c>
      <c r="C27" s="429">
        <v>41512</v>
      </c>
      <c r="D27" s="429">
        <v>2068</v>
      </c>
      <c r="E27" s="427">
        <v>13435</v>
      </c>
      <c r="F27" s="477">
        <v>2174</v>
      </c>
      <c r="G27" s="429">
        <v>13092</v>
      </c>
      <c r="H27" s="429">
        <v>38735</v>
      </c>
      <c r="I27" s="427">
        <v>51827</v>
      </c>
      <c r="J27" s="334"/>
    </row>
    <row r="28" spans="2:10">
      <c r="B28" s="431" t="s">
        <v>515</v>
      </c>
      <c r="C28" s="435">
        <v>4973</v>
      </c>
      <c r="D28" s="435">
        <v>418</v>
      </c>
      <c r="E28" s="433">
        <v>2427</v>
      </c>
      <c r="F28" s="490">
        <v>452</v>
      </c>
      <c r="G28" s="435">
        <v>2330</v>
      </c>
      <c r="H28" s="435">
        <v>3917</v>
      </c>
      <c r="I28" s="433">
        <v>6247</v>
      </c>
      <c r="J28" s="334"/>
    </row>
    <row r="29" spans="2:10">
      <c r="B29" s="425" t="s">
        <v>516</v>
      </c>
      <c r="C29" s="429">
        <v>4500</v>
      </c>
      <c r="D29" s="429">
        <v>435</v>
      </c>
      <c r="E29" s="427">
        <v>2321</v>
      </c>
      <c r="F29" s="477">
        <v>474</v>
      </c>
      <c r="G29" s="429">
        <v>2246</v>
      </c>
      <c r="H29" s="429">
        <v>3480</v>
      </c>
      <c r="I29" s="427">
        <v>5726</v>
      </c>
      <c r="J29" s="334"/>
    </row>
    <row r="30" spans="2:10">
      <c r="B30" s="479" t="s">
        <v>517</v>
      </c>
      <c r="C30" s="480">
        <v>651</v>
      </c>
      <c r="D30" s="480">
        <v>62</v>
      </c>
      <c r="E30" s="481">
        <v>372</v>
      </c>
      <c r="F30" s="482">
        <v>66</v>
      </c>
      <c r="G30" s="480">
        <v>382</v>
      </c>
      <c r="H30" s="480">
        <v>485</v>
      </c>
      <c r="I30" s="481">
        <v>867</v>
      </c>
      <c r="J30" s="334"/>
    </row>
    <row r="31" spans="2:10">
      <c r="B31" s="425" t="s">
        <v>943</v>
      </c>
      <c r="C31" s="429">
        <v>5</v>
      </c>
      <c r="D31" s="429">
        <v>1</v>
      </c>
      <c r="E31" s="427">
        <v>2</v>
      </c>
      <c r="F31" s="477">
        <v>1</v>
      </c>
      <c r="G31" s="429">
        <v>1</v>
      </c>
      <c r="H31" s="429">
        <v>6</v>
      </c>
      <c r="I31" s="427">
        <v>7</v>
      </c>
      <c r="J31" s="334"/>
    </row>
    <row r="32" spans="2:10">
      <c r="B32" s="1551" t="s">
        <v>90</v>
      </c>
      <c r="C32" s="1983">
        <v>51641</v>
      </c>
      <c r="D32" s="1983">
        <v>2984</v>
      </c>
      <c r="E32" s="1983">
        <v>18557</v>
      </c>
      <c r="F32" s="1985">
        <v>3167</v>
      </c>
      <c r="G32" s="1983">
        <v>18051</v>
      </c>
      <c r="H32" s="1983">
        <v>46623</v>
      </c>
      <c r="I32" s="1983">
        <v>64674</v>
      </c>
      <c r="J32" s="334"/>
    </row>
    <row r="33" spans="2:10" s="83" customFormat="1" ht="15" customHeight="1">
      <c r="B33" s="105" t="s">
        <v>92</v>
      </c>
      <c r="C33" s="304"/>
      <c r="D33" s="304"/>
      <c r="E33" s="304"/>
      <c r="F33" s="362"/>
      <c r="G33" s="304"/>
      <c r="H33" s="304"/>
      <c r="I33" s="304"/>
      <c r="J33" s="197"/>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2">
    <pageSetUpPr fitToPage="1"/>
  </sheetPr>
  <dimension ref="A1:I53"/>
  <sheetViews>
    <sheetView showGridLines="0" zoomScaleNormal="100" workbookViewId="0">
      <pane ySplit="5" topLeftCell="A7" activePane="bottomLeft" state="frozen"/>
      <selection activeCell="N28" sqref="N28"/>
      <selection pane="bottomLeft" activeCell="B3" sqref="B3"/>
    </sheetView>
  </sheetViews>
  <sheetFormatPr baseColWidth="10" defaultColWidth="10.7109375" defaultRowHeight="12.75"/>
  <cols>
    <col min="1" max="1" width="1.5703125" style="1" customWidth="1"/>
    <col min="2" max="2" width="17.5703125" customWidth="1"/>
    <col min="3" max="3" width="9.7109375" style="731" customWidth="1"/>
    <col min="4" max="4" width="9.7109375" style="1738" customWidth="1"/>
    <col min="5" max="5" width="9.7109375" style="722" customWidth="1"/>
    <col min="6" max="6" width="9.7109375" style="731" customWidth="1"/>
    <col min="7" max="8" width="9.7109375" style="231" customWidth="1"/>
    <col min="9" max="9" width="9.7109375" style="731" customWidth="1"/>
  </cols>
  <sheetData>
    <row r="1" spans="1:9" s="151" customFormat="1" ht="20.25">
      <c r="A1" s="175"/>
      <c r="B1" s="492" t="s">
        <v>902</v>
      </c>
      <c r="C1" s="655"/>
      <c r="D1" s="655"/>
      <c r="E1" s="643"/>
      <c r="F1" s="655"/>
      <c r="I1" s="656"/>
    </row>
    <row r="2" spans="1:9" s="151" customFormat="1" ht="20.100000000000001" customHeight="1">
      <c r="A2" s="175"/>
      <c r="B2" s="492"/>
      <c r="C2" s="655"/>
      <c r="D2" s="655"/>
      <c r="E2" s="643"/>
      <c r="F2" s="655"/>
      <c r="I2" s="656"/>
    </row>
    <row r="3" spans="1:9" s="151" customFormat="1" ht="20.100000000000001" customHeight="1">
      <c r="A3" s="175"/>
      <c r="B3" s="736" t="s">
        <v>996</v>
      </c>
      <c r="C3" s="657"/>
      <c r="D3" s="657"/>
      <c r="E3" s="645"/>
      <c r="F3" s="656"/>
      <c r="I3" s="656"/>
    </row>
    <row r="4" spans="1:9" s="151" customFormat="1" ht="20.100000000000001" customHeight="1">
      <c r="A4" s="175"/>
      <c r="B4" s="633" t="s">
        <v>519</v>
      </c>
      <c r="C4" s="1753"/>
      <c r="D4" s="1753"/>
      <c r="E4" s="1751"/>
      <c r="F4" s="1753"/>
      <c r="I4" s="656"/>
    </row>
    <row r="5" spans="1:9" s="461" customFormat="1" ht="50.1" customHeight="1">
      <c r="A5" s="1047"/>
      <c r="B5" s="1741"/>
      <c r="C5" s="659" t="s">
        <v>78</v>
      </c>
      <c r="D5" s="659" t="s">
        <v>79</v>
      </c>
      <c r="E5" s="647" t="s">
        <v>80</v>
      </c>
      <c r="F5" s="1760" t="s">
        <v>81</v>
      </c>
      <c r="G5" s="187" t="s">
        <v>82</v>
      </c>
      <c r="H5" s="495" t="s">
        <v>83</v>
      </c>
      <c r="I5" s="1759" t="s">
        <v>84</v>
      </c>
    </row>
    <row r="6" spans="1:9" s="88" customFormat="1" ht="24.95" customHeight="1">
      <c r="A6" s="83"/>
      <c r="B6" s="1749" t="s">
        <v>86</v>
      </c>
      <c r="C6" s="1754"/>
      <c r="D6" s="1754"/>
      <c r="E6" s="1752"/>
      <c r="F6" s="1761"/>
      <c r="G6" s="106"/>
      <c r="H6" s="106"/>
      <c r="I6" s="1627"/>
    </row>
    <row r="7" spans="1:9" s="88" customFormat="1" ht="12">
      <c r="A7" s="83"/>
      <c r="B7" s="425" t="s">
        <v>666</v>
      </c>
      <c r="C7" s="663">
        <v>3916</v>
      </c>
      <c r="D7" s="663">
        <v>198</v>
      </c>
      <c r="E7" s="651">
        <v>934</v>
      </c>
      <c r="F7" s="1762">
        <v>213</v>
      </c>
      <c r="G7" s="429">
        <v>908</v>
      </c>
      <c r="H7" s="429">
        <v>4595</v>
      </c>
      <c r="I7" s="664">
        <v>5503</v>
      </c>
    </row>
    <row r="8" spans="1:9" s="88" customFormat="1" ht="12">
      <c r="A8" s="83"/>
      <c r="B8" s="431" t="s">
        <v>667</v>
      </c>
      <c r="C8" s="666">
        <v>624</v>
      </c>
      <c r="D8" s="666">
        <v>18</v>
      </c>
      <c r="E8" s="653">
        <v>119</v>
      </c>
      <c r="F8" s="1763">
        <v>21</v>
      </c>
      <c r="G8" s="435">
        <v>125</v>
      </c>
      <c r="H8" s="435">
        <v>729</v>
      </c>
      <c r="I8" s="667">
        <v>854</v>
      </c>
    </row>
    <row r="9" spans="1:9" s="88" customFormat="1" ht="12">
      <c r="A9" s="83"/>
      <c r="B9" s="425" t="s">
        <v>521</v>
      </c>
      <c r="C9" s="663">
        <v>206</v>
      </c>
      <c r="D9" s="663">
        <v>7</v>
      </c>
      <c r="E9" s="651">
        <v>54</v>
      </c>
      <c r="F9" s="1762">
        <v>8</v>
      </c>
      <c r="G9" s="429">
        <v>54</v>
      </c>
      <c r="H9" s="429">
        <v>239</v>
      </c>
      <c r="I9" s="664">
        <v>293</v>
      </c>
    </row>
    <row r="10" spans="1:9" s="88" customFormat="1" ht="12">
      <c r="A10" s="83"/>
      <c r="B10" s="431" t="s">
        <v>522</v>
      </c>
      <c r="C10" s="666">
        <v>15</v>
      </c>
      <c r="D10" s="666">
        <v>1</v>
      </c>
      <c r="E10" s="653">
        <v>10</v>
      </c>
      <c r="F10" s="1763">
        <v>1</v>
      </c>
      <c r="G10" s="435">
        <v>12</v>
      </c>
      <c r="H10" s="435">
        <v>18</v>
      </c>
      <c r="I10" s="667">
        <v>30</v>
      </c>
    </row>
    <row r="11" spans="1:9" s="88" customFormat="1" ht="12">
      <c r="A11" s="83"/>
      <c r="B11" s="425" t="s">
        <v>523</v>
      </c>
      <c r="C11" s="663">
        <v>26</v>
      </c>
      <c r="D11" s="663">
        <v>2</v>
      </c>
      <c r="E11" s="651">
        <v>9</v>
      </c>
      <c r="F11" s="1762">
        <v>2</v>
      </c>
      <c r="G11" s="429">
        <v>7</v>
      </c>
      <c r="H11" s="429">
        <v>23</v>
      </c>
      <c r="I11" s="664">
        <v>30</v>
      </c>
    </row>
    <row r="12" spans="1:9" s="88" customFormat="1" ht="12">
      <c r="A12" s="83"/>
      <c r="B12" s="431" t="s">
        <v>668</v>
      </c>
      <c r="C12" s="666">
        <v>16</v>
      </c>
      <c r="D12" s="666">
        <v>1</v>
      </c>
      <c r="E12" s="653">
        <v>5</v>
      </c>
      <c r="F12" s="1763">
        <v>1</v>
      </c>
      <c r="G12" s="435">
        <v>5</v>
      </c>
      <c r="H12" s="435">
        <v>16</v>
      </c>
      <c r="I12" s="667">
        <v>21</v>
      </c>
    </row>
    <row r="13" spans="1:9" s="88" customFormat="1" ht="12">
      <c r="A13" s="83"/>
      <c r="B13" s="425" t="s">
        <v>524</v>
      </c>
      <c r="C13" s="663">
        <v>24</v>
      </c>
      <c r="D13" s="663">
        <v>4</v>
      </c>
      <c r="E13" s="651">
        <v>14</v>
      </c>
      <c r="F13" s="1762">
        <v>6</v>
      </c>
      <c r="G13" s="429">
        <v>13</v>
      </c>
      <c r="H13" s="429">
        <v>24</v>
      </c>
      <c r="I13" s="664">
        <v>37</v>
      </c>
    </row>
    <row r="14" spans="1:9" s="88" customFormat="1" ht="12">
      <c r="A14" s="83"/>
      <c r="B14" s="431" t="s">
        <v>525</v>
      </c>
      <c r="C14" s="666">
        <v>173</v>
      </c>
      <c r="D14" s="666">
        <v>13</v>
      </c>
      <c r="E14" s="653">
        <v>54</v>
      </c>
      <c r="F14" s="1763">
        <v>17</v>
      </c>
      <c r="G14" s="435">
        <v>58</v>
      </c>
      <c r="H14" s="435">
        <v>196</v>
      </c>
      <c r="I14" s="667">
        <v>254</v>
      </c>
    </row>
    <row r="15" spans="1:9" s="88" customFormat="1" ht="12">
      <c r="A15" s="83"/>
      <c r="B15" s="425" t="s">
        <v>526</v>
      </c>
      <c r="C15" s="663">
        <v>11</v>
      </c>
      <c r="D15" s="663">
        <v>0</v>
      </c>
      <c r="E15" s="651">
        <v>5</v>
      </c>
      <c r="F15" s="1762">
        <v>0</v>
      </c>
      <c r="G15" s="429">
        <v>6</v>
      </c>
      <c r="H15" s="429">
        <v>14</v>
      </c>
      <c r="I15" s="664">
        <v>20</v>
      </c>
    </row>
    <row r="16" spans="1:9" s="88" customFormat="1">
      <c r="A16" s="83"/>
      <c r="B16" s="1750" t="s">
        <v>90</v>
      </c>
      <c r="C16" s="746">
        <f>SUM(C7:C15)</f>
        <v>5011</v>
      </c>
      <c r="D16" s="746">
        <v>244</v>
      </c>
      <c r="E16" s="1983">
        <f t="shared" ref="E16:I16" si="0">SUM(E7:E15)</f>
        <v>1204</v>
      </c>
      <c r="F16" s="1984">
        <f t="shared" si="0"/>
        <v>269</v>
      </c>
      <c r="G16" s="1983">
        <f t="shared" si="0"/>
        <v>1188</v>
      </c>
      <c r="H16" s="1983">
        <f t="shared" si="0"/>
        <v>5854</v>
      </c>
      <c r="I16" s="746">
        <f t="shared" si="0"/>
        <v>7042</v>
      </c>
    </row>
    <row r="17" spans="1:9" s="88" customFormat="1" ht="24.95" customHeight="1">
      <c r="A17" s="83"/>
      <c r="B17" s="1749" t="s">
        <v>671</v>
      </c>
      <c r="C17" s="1754"/>
      <c r="D17" s="1754"/>
      <c r="E17" s="1752"/>
      <c r="F17" s="1764"/>
      <c r="G17" s="106"/>
      <c r="H17" s="106"/>
      <c r="I17" s="1627"/>
    </row>
    <row r="18" spans="1:9" s="88" customFormat="1" ht="12">
      <c r="A18" s="83"/>
      <c r="B18" s="425" t="s">
        <v>666</v>
      </c>
      <c r="C18" s="663">
        <v>25184</v>
      </c>
      <c r="D18" s="663">
        <v>763</v>
      </c>
      <c r="E18" s="651">
        <v>6756</v>
      </c>
      <c r="F18" s="1762">
        <v>787</v>
      </c>
      <c r="G18" s="429">
        <v>6489</v>
      </c>
      <c r="H18" s="429">
        <v>23395</v>
      </c>
      <c r="I18" s="664">
        <v>29884</v>
      </c>
    </row>
    <row r="19" spans="1:9" s="88" customFormat="1" ht="12">
      <c r="A19" s="83"/>
      <c r="B19" s="431" t="s">
        <v>667</v>
      </c>
      <c r="C19" s="666">
        <v>4102</v>
      </c>
      <c r="D19" s="666">
        <v>111</v>
      </c>
      <c r="E19" s="653">
        <v>899</v>
      </c>
      <c r="F19" s="1763">
        <v>114</v>
      </c>
      <c r="G19" s="435">
        <v>853</v>
      </c>
      <c r="H19" s="435">
        <v>3927</v>
      </c>
      <c r="I19" s="667">
        <v>4780</v>
      </c>
    </row>
    <row r="20" spans="1:9" s="88" customFormat="1" ht="12">
      <c r="A20" s="83"/>
      <c r="B20" s="425" t="s">
        <v>521</v>
      </c>
      <c r="C20" s="663">
        <v>785</v>
      </c>
      <c r="D20" s="663">
        <v>28</v>
      </c>
      <c r="E20" s="651">
        <v>213</v>
      </c>
      <c r="F20" s="1762">
        <v>29</v>
      </c>
      <c r="G20" s="429">
        <v>196</v>
      </c>
      <c r="H20" s="429">
        <v>719</v>
      </c>
      <c r="I20" s="664">
        <v>915</v>
      </c>
    </row>
    <row r="21" spans="1:9" s="88" customFormat="1" ht="12">
      <c r="A21" s="83"/>
      <c r="B21" s="431" t="s">
        <v>522</v>
      </c>
      <c r="C21" s="666">
        <v>48</v>
      </c>
      <c r="D21" s="666">
        <v>1</v>
      </c>
      <c r="E21" s="653">
        <v>17</v>
      </c>
      <c r="F21" s="1763">
        <v>1</v>
      </c>
      <c r="G21" s="435">
        <v>17</v>
      </c>
      <c r="H21" s="435">
        <v>41</v>
      </c>
      <c r="I21" s="667">
        <v>58</v>
      </c>
    </row>
    <row r="22" spans="1:9" s="88" customFormat="1" ht="12">
      <c r="A22" s="83"/>
      <c r="B22" s="425" t="s">
        <v>523</v>
      </c>
      <c r="C22" s="663">
        <v>74</v>
      </c>
      <c r="D22" s="663">
        <v>7</v>
      </c>
      <c r="E22" s="651">
        <v>32</v>
      </c>
      <c r="F22" s="1762">
        <v>8</v>
      </c>
      <c r="G22" s="429">
        <v>29</v>
      </c>
      <c r="H22" s="429">
        <v>56</v>
      </c>
      <c r="I22" s="664">
        <v>85</v>
      </c>
    </row>
    <row r="23" spans="1:9" s="88" customFormat="1" ht="12">
      <c r="A23" s="83"/>
      <c r="B23" s="431" t="s">
        <v>668</v>
      </c>
      <c r="C23" s="666">
        <v>79</v>
      </c>
      <c r="D23" s="666">
        <v>4</v>
      </c>
      <c r="E23" s="653">
        <v>29</v>
      </c>
      <c r="F23" s="1763">
        <v>4</v>
      </c>
      <c r="G23" s="435">
        <v>26</v>
      </c>
      <c r="H23" s="435">
        <v>68</v>
      </c>
      <c r="I23" s="667">
        <v>94</v>
      </c>
    </row>
    <row r="24" spans="1:9" s="88" customFormat="1" ht="12">
      <c r="A24" s="83"/>
      <c r="B24" s="425" t="s">
        <v>524</v>
      </c>
      <c r="C24" s="663">
        <v>552</v>
      </c>
      <c r="D24" s="663">
        <v>25</v>
      </c>
      <c r="E24" s="651">
        <v>241</v>
      </c>
      <c r="F24" s="1762">
        <v>25</v>
      </c>
      <c r="G24" s="429">
        <v>228</v>
      </c>
      <c r="H24" s="429">
        <v>385</v>
      </c>
      <c r="I24" s="664">
        <v>613</v>
      </c>
    </row>
    <row r="25" spans="1:9" s="88" customFormat="1" ht="12">
      <c r="A25" s="83"/>
      <c r="B25" s="431" t="s">
        <v>525</v>
      </c>
      <c r="C25" s="666">
        <v>1442</v>
      </c>
      <c r="D25" s="666">
        <v>47</v>
      </c>
      <c r="E25" s="653">
        <v>314</v>
      </c>
      <c r="F25" s="1763">
        <v>49</v>
      </c>
      <c r="G25" s="435">
        <v>284</v>
      </c>
      <c r="H25" s="435">
        <v>1328</v>
      </c>
      <c r="I25" s="667">
        <v>1612</v>
      </c>
    </row>
    <row r="26" spans="1:9" s="88" customFormat="1" ht="12">
      <c r="A26" s="83"/>
      <c r="B26" s="425" t="s">
        <v>526</v>
      </c>
      <c r="C26" s="663">
        <v>97</v>
      </c>
      <c r="D26" s="663">
        <v>2</v>
      </c>
      <c r="E26" s="651">
        <v>32</v>
      </c>
      <c r="F26" s="1762">
        <v>3</v>
      </c>
      <c r="G26" s="429">
        <v>37</v>
      </c>
      <c r="H26" s="429">
        <v>92</v>
      </c>
      <c r="I26" s="664">
        <v>129</v>
      </c>
    </row>
    <row r="27" spans="1:9" s="88" customFormat="1" ht="12">
      <c r="A27" s="83"/>
      <c r="B27" s="431" t="s">
        <v>944</v>
      </c>
      <c r="C27" s="666">
        <v>2</v>
      </c>
      <c r="D27" s="666">
        <v>1</v>
      </c>
      <c r="E27" s="653">
        <v>1</v>
      </c>
      <c r="F27" s="1763">
        <v>1</v>
      </c>
      <c r="G27" s="435">
        <v>0</v>
      </c>
      <c r="H27" s="435">
        <v>2</v>
      </c>
      <c r="I27" s="667">
        <v>2</v>
      </c>
    </row>
    <row r="28" spans="1:9" s="88" customFormat="1">
      <c r="A28" s="83"/>
      <c r="B28" s="1750" t="s">
        <v>90</v>
      </c>
      <c r="C28" s="746">
        <f>SUM(C18:C27)</f>
        <v>32365</v>
      </c>
      <c r="D28" s="746">
        <f t="shared" ref="D28:I28" si="1">SUM(D18:D27)</f>
        <v>989</v>
      </c>
      <c r="E28" s="746">
        <f t="shared" si="1"/>
        <v>8534</v>
      </c>
      <c r="F28" s="746">
        <f t="shared" si="1"/>
        <v>1021</v>
      </c>
      <c r="G28" s="746">
        <f t="shared" si="1"/>
        <v>8159</v>
      </c>
      <c r="H28" s="746">
        <f t="shared" si="1"/>
        <v>30013</v>
      </c>
      <c r="I28" s="746">
        <f t="shared" si="1"/>
        <v>38172</v>
      </c>
    </row>
    <row r="29" spans="1:9" s="88" customFormat="1" ht="24.95" customHeight="1">
      <c r="A29" s="83"/>
      <c r="B29" s="445" t="s">
        <v>672</v>
      </c>
      <c r="C29" s="1754"/>
      <c r="D29" s="1754"/>
      <c r="E29" s="1752"/>
      <c r="F29" s="1764"/>
      <c r="G29" s="106"/>
      <c r="H29" s="106"/>
      <c r="I29" s="1627"/>
    </row>
    <row r="30" spans="1:9" s="88" customFormat="1" ht="12">
      <c r="A30" s="83"/>
      <c r="B30" s="425" t="s">
        <v>666</v>
      </c>
      <c r="C30" s="663">
        <v>10900</v>
      </c>
      <c r="D30" s="663">
        <v>1341</v>
      </c>
      <c r="E30" s="651">
        <v>6809</v>
      </c>
      <c r="F30" s="1762">
        <v>1438</v>
      </c>
      <c r="G30" s="429">
        <v>6729</v>
      </c>
      <c r="H30" s="429">
        <v>8058</v>
      </c>
      <c r="I30" s="664">
        <v>14787</v>
      </c>
    </row>
    <row r="31" spans="1:9" s="88" customFormat="1" ht="12">
      <c r="A31" s="83"/>
      <c r="B31" s="431" t="s">
        <v>667</v>
      </c>
      <c r="C31" s="666">
        <v>1641</v>
      </c>
      <c r="D31" s="666">
        <v>181</v>
      </c>
      <c r="E31" s="653">
        <v>907</v>
      </c>
      <c r="F31" s="1763">
        <v>195</v>
      </c>
      <c r="G31" s="435">
        <v>911</v>
      </c>
      <c r="H31" s="435">
        <v>1417</v>
      </c>
      <c r="I31" s="667">
        <v>2328</v>
      </c>
    </row>
    <row r="32" spans="1:9" s="88" customFormat="1" ht="12">
      <c r="A32" s="83"/>
      <c r="B32" s="425" t="s">
        <v>521</v>
      </c>
      <c r="C32" s="663">
        <v>437</v>
      </c>
      <c r="D32" s="663">
        <v>46</v>
      </c>
      <c r="E32" s="651">
        <v>263</v>
      </c>
      <c r="F32" s="1762">
        <v>50</v>
      </c>
      <c r="G32" s="429">
        <v>251</v>
      </c>
      <c r="H32" s="429">
        <v>331</v>
      </c>
      <c r="I32" s="664">
        <v>582</v>
      </c>
    </row>
    <row r="33" spans="1:9" s="88" customFormat="1" ht="12">
      <c r="A33" s="83"/>
      <c r="B33" s="431" t="s">
        <v>522</v>
      </c>
      <c r="C33" s="666">
        <v>54</v>
      </c>
      <c r="D33" s="666">
        <v>6</v>
      </c>
      <c r="E33" s="653">
        <v>31</v>
      </c>
      <c r="F33" s="1763">
        <v>6</v>
      </c>
      <c r="G33" s="435">
        <v>28</v>
      </c>
      <c r="H33" s="435">
        <v>41</v>
      </c>
      <c r="I33" s="667">
        <v>69</v>
      </c>
    </row>
    <row r="34" spans="1:9" s="88" customFormat="1" ht="12">
      <c r="A34" s="83"/>
      <c r="B34" s="425" t="s">
        <v>523</v>
      </c>
      <c r="C34" s="663">
        <v>136</v>
      </c>
      <c r="D34" s="663">
        <v>20</v>
      </c>
      <c r="E34" s="651">
        <v>94</v>
      </c>
      <c r="F34" s="1762">
        <v>21</v>
      </c>
      <c r="G34" s="429">
        <v>94</v>
      </c>
      <c r="H34" s="429">
        <v>92</v>
      </c>
      <c r="I34" s="664">
        <v>186</v>
      </c>
    </row>
    <row r="35" spans="1:9" s="88" customFormat="1" ht="12">
      <c r="A35" s="83"/>
      <c r="B35" s="431" t="s">
        <v>668</v>
      </c>
      <c r="C35" s="666">
        <v>90</v>
      </c>
      <c r="D35" s="666">
        <v>13</v>
      </c>
      <c r="E35" s="653">
        <v>60</v>
      </c>
      <c r="F35" s="1763">
        <v>13</v>
      </c>
      <c r="G35" s="435">
        <v>55</v>
      </c>
      <c r="H35" s="435">
        <v>69</v>
      </c>
      <c r="I35" s="667">
        <v>124</v>
      </c>
    </row>
    <row r="36" spans="1:9" s="88" customFormat="1" ht="12">
      <c r="A36" s="83"/>
      <c r="B36" s="425" t="s">
        <v>524</v>
      </c>
      <c r="C36" s="663">
        <v>352</v>
      </c>
      <c r="D36" s="663">
        <v>48</v>
      </c>
      <c r="E36" s="651">
        <v>248</v>
      </c>
      <c r="F36" s="1762">
        <v>51</v>
      </c>
      <c r="G36" s="429">
        <v>232</v>
      </c>
      <c r="H36" s="429">
        <v>235</v>
      </c>
      <c r="I36" s="664">
        <v>467</v>
      </c>
    </row>
    <row r="37" spans="1:9" s="88" customFormat="1" ht="12">
      <c r="A37" s="83"/>
      <c r="B37" s="431" t="s">
        <v>525</v>
      </c>
      <c r="C37" s="666">
        <v>562</v>
      </c>
      <c r="D37" s="666">
        <v>83</v>
      </c>
      <c r="E37" s="653">
        <v>343</v>
      </c>
      <c r="F37" s="1763">
        <v>88</v>
      </c>
      <c r="G37" s="435">
        <v>338</v>
      </c>
      <c r="H37" s="435">
        <v>433</v>
      </c>
      <c r="I37" s="667">
        <v>771</v>
      </c>
    </row>
    <row r="38" spans="1:9" s="88" customFormat="1" ht="12">
      <c r="A38" s="83"/>
      <c r="B38" s="425" t="s">
        <v>526</v>
      </c>
      <c r="C38" s="663">
        <v>92</v>
      </c>
      <c r="D38" s="663">
        <v>12</v>
      </c>
      <c r="E38" s="651">
        <v>63</v>
      </c>
      <c r="F38" s="1762">
        <v>14</v>
      </c>
      <c r="G38" s="429">
        <v>66</v>
      </c>
      <c r="H38" s="429">
        <v>80</v>
      </c>
      <c r="I38" s="664">
        <v>146</v>
      </c>
    </row>
    <row r="39" spans="1:9" s="88" customFormat="1" ht="12">
      <c r="A39" s="83"/>
      <c r="B39" s="431" t="s">
        <v>944</v>
      </c>
      <c r="C39" s="666">
        <v>1</v>
      </c>
      <c r="D39" s="666">
        <v>1</v>
      </c>
      <c r="E39" s="653">
        <v>1</v>
      </c>
      <c r="F39" s="1763">
        <v>1</v>
      </c>
      <c r="G39" s="435">
        <v>0</v>
      </c>
      <c r="H39" s="435">
        <v>0</v>
      </c>
      <c r="I39" s="667">
        <v>0</v>
      </c>
    </row>
    <row r="40" spans="1:9" s="88" customFormat="1">
      <c r="A40" s="83"/>
      <c r="B40" s="1750" t="s">
        <v>90</v>
      </c>
      <c r="C40" s="746">
        <f>SUM(C30:C39)</f>
        <v>14265</v>
      </c>
      <c r="D40" s="746">
        <f t="shared" ref="D40:I40" si="2">SUM(D30:D39)</f>
        <v>1751</v>
      </c>
      <c r="E40" s="746">
        <f t="shared" si="2"/>
        <v>8819</v>
      </c>
      <c r="F40" s="746">
        <f t="shared" si="2"/>
        <v>1877</v>
      </c>
      <c r="G40" s="746">
        <f t="shared" si="2"/>
        <v>8704</v>
      </c>
      <c r="H40" s="746">
        <f t="shared" si="2"/>
        <v>10756</v>
      </c>
      <c r="I40" s="746">
        <f t="shared" si="2"/>
        <v>19460</v>
      </c>
    </row>
    <row r="41" spans="1:9" s="88" customFormat="1" ht="24.95" customHeight="1">
      <c r="A41" s="83"/>
      <c r="B41" s="445" t="s">
        <v>480</v>
      </c>
      <c r="C41" s="1754"/>
      <c r="D41" s="1754"/>
      <c r="E41" s="1752"/>
      <c r="F41" s="1764"/>
      <c r="G41" s="106"/>
      <c r="H41" s="106"/>
      <c r="I41" s="1627"/>
    </row>
    <row r="42" spans="1:9" s="88" customFormat="1" ht="12">
      <c r="A42" s="83"/>
      <c r="B42" s="425" t="s">
        <v>666</v>
      </c>
      <c r="C42" s="663">
        <v>40000</v>
      </c>
      <c r="D42" s="663">
        <v>2302</v>
      </c>
      <c r="E42" s="651">
        <v>14499</v>
      </c>
      <c r="F42" s="1762">
        <v>2438</v>
      </c>
      <c r="G42" s="429">
        <v>14126</v>
      </c>
      <c r="H42" s="429">
        <v>36048</v>
      </c>
      <c r="I42" s="664">
        <v>50174</v>
      </c>
    </row>
    <row r="43" spans="1:9" s="88" customFormat="1" ht="12">
      <c r="A43" s="83"/>
      <c r="B43" s="431" t="s">
        <v>667</v>
      </c>
      <c r="C43" s="666">
        <v>6367</v>
      </c>
      <c r="D43" s="666">
        <v>310</v>
      </c>
      <c r="E43" s="653">
        <v>1925</v>
      </c>
      <c r="F43" s="1763">
        <v>330</v>
      </c>
      <c r="G43" s="435">
        <v>1889</v>
      </c>
      <c r="H43" s="435">
        <v>6073</v>
      </c>
      <c r="I43" s="667">
        <v>7962</v>
      </c>
    </row>
    <row r="44" spans="1:9" s="88" customFormat="1" ht="12">
      <c r="A44" s="83"/>
      <c r="B44" s="425" t="s">
        <v>521</v>
      </c>
      <c r="C44" s="663">
        <v>1428</v>
      </c>
      <c r="D44" s="663">
        <v>81</v>
      </c>
      <c r="E44" s="651">
        <v>530</v>
      </c>
      <c r="F44" s="1762">
        <v>87</v>
      </c>
      <c r="G44" s="429">
        <v>501</v>
      </c>
      <c r="H44" s="429">
        <v>1289</v>
      </c>
      <c r="I44" s="664">
        <v>1790</v>
      </c>
    </row>
    <row r="45" spans="1:9" s="88" customFormat="1" ht="12">
      <c r="A45" s="83"/>
      <c r="B45" s="431" t="s">
        <v>522</v>
      </c>
      <c r="C45" s="666">
        <v>117</v>
      </c>
      <c r="D45" s="666">
        <v>8</v>
      </c>
      <c r="E45" s="653">
        <v>58</v>
      </c>
      <c r="F45" s="1763">
        <v>8</v>
      </c>
      <c r="G45" s="435">
        <v>57</v>
      </c>
      <c r="H45" s="435">
        <v>100</v>
      </c>
      <c r="I45" s="667">
        <v>157</v>
      </c>
    </row>
    <row r="46" spans="1:9" s="88" customFormat="1" ht="12">
      <c r="A46" s="83"/>
      <c r="B46" s="425" t="s">
        <v>523</v>
      </c>
      <c r="C46" s="663">
        <v>236</v>
      </c>
      <c r="D46" s="663">
        <v>29</v>
      </c>
      <c r="E46" s="651">
        <v>135</v>
      </c>
      <c r="F46" s="1762">
        <v>31</v>
      </c>
      <c r="G46" s="429">
        <v>130</v>
      </c>
      <c r="H46" s="429">
        <v>171</v>
      </c>
      <c r="I46" s="664">
        <v>301</v>
      </c>
    </row>
    <row r="47" spans="1:9" s="88" customFormat="1" ht="12">
      <c r="A47" s="83"/>
      <c r="B47" s="431" t="s">
        <v>668</v>
      </c>
      <c r="C47" s="666">
        <v>185</v>
      </c>
      <c r="D47" s="666">
        <v>18</v>
      </c>
      <c r="E47" s="653">
        <v>94</v>
      </c>
      <c r="F47" s="1763">
        <v>18</v>
      </c>
      <c r="G47" s="435">
        <v>86</v>
      </c>
      <c r="H47" s="435">
        <v>153</v>
      </c>
      <c r="I47" s="667">
        <v>239</v>
      </c>
    </row>
    <row r="48" spans="1:9" s="88" customFormat="1" ht="12">
      <c r="A48" s="83"/>
      <c r="B48" s="425" t="s">
        <v>524</v>
      </c>
      <c r="C48" s="663">
        <v>928</v>
      </c>
      <c r="D48" s="663">
        <v>77</v>
      </c>
      <c r="E48" s="651">
        <v>503</v>
      </c>
      <c r="F48" s="1762">
        <v>82</v>
      </c>
      <c r="G48" s="429">
        <v>473</v>
      </c>
      <c r="H48" s="429">
        <v>644</v>
      </c>
      <c r="I48" s="664">
        <v>1117</v>
      </c>
    </row>
    <row r="49" spans="1:9" s="88" customFormat="1" ht="12">
      <c r="A49" s="83"/>
      <c r="B49" s="431" t="s">
        <v>525</v>
      </c>
      <c r="C49" s="666">
        <v>2177</v>
      </c>
      <c r="D49" s="666">
        <v>143</v>
      </c>
      <c r="E49" s="653">
        <v>711</v>
      </c>
      <c r="F49" s="1763">
        <v>154</v>
      </c>
      <c r="G49" s="435">
        <v>680</v>
      </c>
      <c r="H49" s="435">
        <v>1957</v>
      </c>
      <c r="I49" s="667">
        <v>2637</v>
      </c>
    </row>
    <row r="50" spans="1:9" s="88" customFormat="1" ht="12">
      <c r="A50" s="83"/>
      <c r="B50" s="425" t="s">
        <v>526</v>
      </c>
      <c r="C50" s="663">
        <v>200</v>
      </c>
      <c r="D50" s="663">
        <v>14</v>
      </c>
      <c r="E50" s="651">
        <v>100</v>
      </c>
      <c r="F50" s="1762">
        <v>17</v>
      </c>
      <c r="G50" s="429">
        <v>109</v>
      </c>
      <c r="H50" s="429">
        <v>186</v>
      </c>
      <c r="I50" s="664">
        <v>295</v>
      </c>
    </row>
    <row r="51" spans="1:9" s="88" customFormat="1" ht="12">
      <c r="A51" s="83"/>
      <c r="B51" s="431" t="s">
        <v>944</v>
      </c>
      <c r="C51" s="666">
        <v>3</v>
      </c>
      <c r="D51" s="666">
        <v>2</v>
      </c>
      <c r="E51" s="653">
        <v>2</v>
      </c>
      <c r="F51" s="1763">
        <v>2</v>
      </c>
      <c r="G51" s="435">
        <v>0</v>
      </c>
      <c r="H51" s="435">
        <v>2</v>
      </c>
      <c r="I51" s="667">
        <v>2</v>
      </c>
    </row>
    <row r="52" spans="1:9" s="88" customFormat="1">
      <c r="A52" s="83"/>
      <c r="B52" s="1750" t="s">
        <v>90</v>
      </c>
      <c r="C52" s="746">
        <f>SUM(C42:C51)</f>
        <v>51641</v>
      </c>
      <c r="D52" s="746">
        <f t="shared" ref="D52:I52" si="3">SUM(D42:D51)</f>
        <v>2984</v>
      </c>
      <c r="E52" s="1983">
        <f t="shared" si="3"/>
        <v>18557</v>
      </c>
      <c r="F52" s="1984">
        <f t="shared" si="3"/>
        <v>3167</v>
      </c>
      <c r="G52" s="1983">
        <f t="shared" si="3"/>
        <v>18051</v>
      </c>
      <c r="H52" s="1983">
        <f t="shared" si="3"/>
        <v>46623</v>
      </c>
      <c r="I52" s="746">
        <f t="shared" si="3"/>
        <v>64674</v>
      </c>
    </row>
    <row r="53" spans="1:9" s="175" customFormat="1" ht="15" customHeight="1">
      <c r="B53" s="105" t="s">
        <v>92</v>
      </c>
      <c r="C53" s="1755"/>
      <c r="D53" s="1755"/>
      <c r="E53" s="706"/>
      <c r="F53" s="1765"/>
      <c r="G53" s="1154"/>
      <c r="H53" s="1154"/>
      <c r="I53" s="1755"/>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3">
    <pageSetUpPr fitToPage="1"/>
  </sheetPr>
  <dimension ref="A1:I53"/>
  <sheetViews>
    <sheetView showGridLines="0" zoomScaleNormal="100" workbookViewId="0">
      <pane xSplit="1" ySplit="5" topLeftCell="B12" activePane="bottomRight" state="frozen"/>
      <selection activeCell="N28" sqref="N28"/>
      <selection pane="topRight" activeCell="N28" sqref="N28"/>
      <selection pane="bottomLeft" activeCell="N28" sqref="N28"/>
      <selection pane="bottomRight" activeCell="B3" sqref="B3"/>
    </sheetView>
  </sheetViews>
  <sheetFormatPr baseColWidth="10" defaultColWidth="10.7109375" defaultRowHeight="12.75"/>
  <cols>
    <col min="1" max="1" width="1.5703125" style="1" customWidth="1"/>
    <col min="2" max="2" width="17.5703125" customWidth="1"/>
    <col min="3" max="3" width="9.7109375" style="231" customWidth="1"/>
    <col min="4" max="4" width="9.7109375" style="491" customWidth="1"/>
    <col min="5" max="9" width="9.7109375" style="231" customWidth="1"/>
  </cols>
  <sheetData>
    <row r="1" spans="1:9" s="151" customFormat="1" ht="20.25">
      <c r="A1" s="175"/>
      <c r="B1" s="492" t="s">
        <v>527</v>
      </c>
      <c r="C1" s="493"/>
      <c r="D1" s="493"/>
      <c r="E1" s="493"/>
      <c r="F1" s="493"/>
    </row>
    <row r="2" spans="1:9" s="151" customFormat="1" ht="20.100000000000001" customHeight="1">
      <c r="A2" s="175"/>
      <c r="B2" s="492"/>
      <c r="C2" s="493"/>
      <c r="D2" s="493"/>
      <c r="E2" s="493"/>
      <c r="F2" s="493"/>
    </row>
    <row r="3" spans="1:9" s="151" customFormat="1" ht="20.100000000000001" customHeight="1">
      <c r="A3" s="175"/>
      <c r="B3" s="736" t="s">
        <v>996</v>
      </c>
      <c r="C3" s="494"/>
      <c r="D3" s="494"/>
      <c r="E3" s="494"/>
    </row>
    <row r="4" spans="1:9" s="151" customFormat="1" ht="20.100000000000001" customHeight="1">
      <c r="A4" s="175"/>
      <c r="B4" s="2179" t="s">
        <v>519</v>
      </c>
      <c r="C4" s="2179"/>
      <c r="D4" s="2179"/>
      <c r="E4" s="2179"/>
      <c r="F4" s="2179"/>
      <c r="G4" s="2179"/>
      <c r="H4" s="2179"/>
      <c r="I4" s="2179"/>
    </row>
    <row r="5" spans="1:9" s="461" customFormat="1" ht="48.75" customHeight="1">
      <c r="A5" s="1047"/>
      <c r="B5" s="1741"/>
      <c r="C5" s="465" t="s">
        <v>888</v>
      </c>
      <c r="D5" s="465" t="s">
        <v>889</v>
      </c>
      <c r="E5" s="463" t="s">
        <v>80</v>
      </c>
      <c r="F5" s="496" t="s">
        <v>871</v>
      </c>
      <c r="G5" s="132" t="s">
        <v>82</v>
      </c>
      <c r="H5" s="465" t="s">
        <v>83</v>
      </c>
      <c r="I5" s="463" t="s">
        <v>872</v>
      </c>
    </row>
    <row r="6" spans="1:9" s="88" customFormat="1" ht="24.95" customHeight="1">
      <c r="A6" s="83"/>
      <c r="B6" s="469" t="s">
        <v>86</v>
      </c>
      <c r="C6" s="497"/>
      <c r="D6" s="497"/>
      <c r="E6" s="497"/>
      <c r="F6" s="476"/>
      <c r="G6" s="199"/>
      <c r="H6" s="199"/>
      <c r="I6" s="199"/>
    </row>
    <row r="7" spans="1:9" s="88" customFormat="1" ht="12">
      <c r="A7" s="83"/>
      <c r="B7" s="425" t="s">
        <v>520</v>
      </c>
      <c r="C7" s="650">
        <v>3820</v>
      </c>
      <c r="D7" s="650">
        <v>199</v>
      </c>
      <c r="E7" s="651">
        <v>929</v>
      </c>
      <c r="F7" s="754">
        <v>218</v>
      </c>
      <c r="G7" s="650">
        <v>907</v>
      </c>
      <c r="H7" s="650">
        <v>4472</v>
      </c>
      <c r="I7" s="651">
        <v>5379</v>
      </c>
    </row>
    <row r="8" spans="1:9" s="88" customFormat="1" ht="12">
      <c r="A8" s="83"/>
      <c r="B8" s="431" t="s">
        <v>528</v>
      </c>
      <c r="C8" s="652">
        <v>1134</v>
      </c>
      <c r="D8" s="652">
        <v>44</v>
      </c>
      <c r="E8" s="653">
        <v>256</v>
      </c>
      <c r="F8" s="1986">
        <v>50</v>
      </c>
      <c r="G8" s="652">
        <v>261</v>
      </c>
      <c r="H8" s="652">
        <v>1319</v>
      </c>
      <c r="I8" s="653">
        <v>1580</v>
      </c>
    </row>
    <row r="9" spans="1:9" s="88" customFormat="1" ht="12">
      <c r="A9" s="83"/>
      <c r="B9" s="425" t="s">
        <v>529</v>
      </c>
      <c r="C9" s="650">
        <v>25</v>
      </c>
      <c r="D9" s="650"/>
      <c r="E9" s="651">
        <v>6</v>
      </c>
      <c r="F9" s="754">
        <v>0</v>
      </c>
      <c r="G9" s="650">
        <v>6</v>
      </c>
      <c r="H9" s="650">
        <v>30</v>
      </c>
      <c r="I9" s="651">
        <v>36</v>
      </c>
    </row>
    <row r="10" spans="1:9" s="88" customFormat="1" ht="12">
      <c r="A10" s="83"/>
      <c r="B10" s="431" t="s">
        <v>530</v>
      </c>
      <c r="C10" s="652">
        <v>5</v>
      </c>
      <c r="D10" s="652"/>
      <c r="E10" s="653">
        <v>2</v>
      </c>
      <c r="F10" s="1986">
        <v>0</v>
      </c>
      <c r="G10" s="652">
        <v>2</v>
      </c>
      <c r="H10" s="652">
        <v>5</v>
      </c>
      <c r="I10" s="653">
        <v>7</v>
      </c>
    </row>
    <row r="11" spans="1:9" s="88" customFormat="1" ht="12">
      <c r="A11" s="83"/>
      <c r="B11" s="425" t="s">
        <v>531</v>
      </c>
      <c r="C11" s="650">
        <v>5</v>
      </c>
      <c r="D11" s="650"/>
      <c r="E11" s="651">
        <v>5</v>
      </c>
      <c r="F11" s="754">
        <v>0</v>
      </c>
      <c r="G11" s="650">
        <v>7</v>
      </c>
      <c r="H11" s="650">
        <v>9</v>
      </c>
      <c r="I11" s="651">
        <v>16</v>
      </c>
    </row>
    <row r="12" spans="1:9" s="88" customFormat="1" ht="12">
      <c r="A12" s="83"/>
      <c r="B12" s="431" t="s">
        <v>532</v>
      </c>
      <c r="C12" s="652">
        <v>1</v>
      </c>
      <c r="D12" s="652"/>
      <c r="E12" s="653"/>
      <c r="F12" s="1986">
        <v>0</v>
      </c>
      <c r="G12" s="652">
        <v>0</v>
      </c>
      <c r="H12" s="652">
        <v>1</v>
      </c>
      <c r="I12" s="653">
        <v>1</v>
      </c>
    </row>
    <row r="13" spans="1:9" s="88" customFormat="1" ht="12">
      <c r="A13" s="83"/>
      <c r="B13" s="425" t="s">
        <v>533</v>
      </c>
      <c r="C13" s="650">
        <v>6</v>
      </c>
      <c r="D13" s="650">
        <v>1</v>
      </c>
      <c r="E13" s="651">
        <v>4</v>
      </c>
      <c r="F13" s="754">
        <v>1</v>
      </c>
      <c r="G13" s="650">
        <v>3</v>
      </c>
      <c r="H13" s="650">
        <v>5</v>
      </c>
      <c r="I13" s="651">
        <v>8</v>
      </c>
    </row>
    <row r="14" spans="1:9" s="88" customFormat="1" ht="12">
      <c r="A14" s="83"/>
      <c r="B14" s="431" t="s">
        <v>526</v>
      </c>
      <c r="C14" s="652">
        <v>8</v>
      </c>
      <c r="D14" s="652"/>
      <c r="E14" s="653"/>
      <c r="F14" s="1986">
        <v>0</v>
      </c>
      <c r="G14" s="652">
        <v>0</v>
      </c>
      <c r="H14" s="652">
        <v>8</v>
      </c>
      <c r="I14" s="653">
        <v>8</v>
      </c>
    </row>
    <row r="15" spans="1:9" s="88" customFormat="1" ht="12">
      <c r="A15" s="83"/>
      <c r="B15" s="425" t="s">
        <v>518</v>
      </c>
      <c r="C15" s="650">
        <v>7</v>
      </c>
      <c r="D15" s="650"/>
      <c r="E15" s="651">
        <v>2</v>
      </c>
      <c r="F15" s="754">
        <v>0</v>
      </c>
      <c r="G15" s="650">
        <v>2</v>
      </c>
      <c r="H15" s="650">
        <v>5</v>
      </c>
      <c r="I15" s="651">
        <v>7</v>
      </c>
    </row>
    <row r="16" spans="1:9" s="88" customFormat="1">
      <c r="A16" s="83"/>
      <c r="B16" s="1750" t="s">
        <v>90</v>
      </c>
      <c r="C16" s="1983">
        <f>SUM(C7:C15)</f>
        <v>5011</v>
      </c>
      <c r="D16" s="1983">
        <f t="shared" ref="D16:H16" si="0">SUM(D7:D15)</f>
        <v>244</v>
      </c>
      <c r="E16" s="1983">
        <f t="shared" si="0"/>
        <v>1204</v>
      </c>
      <c r="F16" s="2039">
        <f t="shared" si="0"/>
        <v>269</v>
      </c>
      <c r="G16" s="1983">
        <f t="shared" si="0"/>
        <v>1188</v>
      </c>
      <c r="H16" s="1983">
        <f t="shared" si="0"/>
        <v>5854</v>
      </c>
      <c r="I16" s="1983">
        <f>SUM(I7:I15)</f>
        <v>7042</v>
      </c>
    </row>
    <row r="17" spans="1:9" s="88" customFormat="1" ht="24.95" customHeight="1">
      <c r="A17" s="83"/>
      <c r="B17" s="1749" t="s">
        <v>671</v>
      </c>
      <c r="C17" s="2040"/>
      <c r="D17" s="2040"/>
      <c r="E17" s="2040"/>
      <c r="F17" s="753"/>
      <c r="G17" s="2041"/>
      <c r="H17" s="2041"/>
      <c r="I17" s="2041"/>
    </row>
    <row r="18" spans="1:9" s="88" customFormat="1" ht="12">
      <c r="A18" s="83"/>
      <c r="B18" s="425" t="s">
        <v>520</v>
      </c>
      <c r="C18" s="650">
        <v>25750</v>
      </c>
      <c r="D18" s="650">
        <v>786</v>
      </c>
      <c r="E18" s="651">
        <v>6972</v>
      </c>
      <c r="F18" s="754">
        <v>807</v>
      </c>
      <c r="G18" s="650">
        <v>6680</v>
      </c>
      <c r="H18" s="650">
        <v>23772</v>
      </c>
      <c r="I18" s="651">
        <v>30452</v>
      </c>
    </row>
    <row r="19" spans="1:9" s="88" customFormat="1" ht="12">
      <c r="A19" s="83"/>
      <c r="B19" s="1766" t="s">
        <v>528</v>
      </c>
      <c r="C19" s="652">
        <v>6385</v>
      </c>
      <c r="D19" s="652">
        <v>185</v>
      </c>
      <c r="E19" s="653">
        <v>1470</v>
      </c>
      <c r="F19" s="1986">
        <v>194</v>
      </c>
      <c r="G19" s="652">
        <v>1398</v>
      </c>
      <c r="H19" s="652">
        <v>6056</v>
      </c>
      <c r="I19" s="653">
        <v>7454</v>
      </c>
    </row>
    <row r="20" spans="1:9" s="88" customFormat="1" ht="12">
      <c r="A20" s="83"/>
      <c r="B20" s="425" t="s">
        <v>529</v>
      </c>
      <c r="C20" s="650">
        <v>38</v>
      </c>
      <c r="D20" s="650">
        <v>1</v>
      </c>
      <c r="E20" s="651">
        <v>10</v>
      </c>
      <c r="F20" s="754">
        <v>1</v>
      </c>
      <c r="G20" s="650">
        <v>10</v>
      </c>
      <c r="H20" s="650">
        <v>31</v>
      </c>
      <c r="I20" s="651">
        <v>41</v>
      </c>
    </row>
    <row r="21" spans="1:9" s="88" customFormat="1" ht="12">
      <c r="A21" s="83"/>
      <c r="B21" s="431" t="s">
        <v>530</v>
      </c>
      <c r="C21" s="652">
        <v>3</v>
      </c>
      <c r="D21" s="652">
        <v>2</v>
      </c>
      <c r="E21" s="653">
        <v>2</v>
      </c>
      <c r="F21" s="1986">
        <v>2</v>
      </c>
      <c r="G21" s="652">
        <v>1</v>
      </c>
      <c r="H21" s="652">
        <v>1</v>
      </c>
      <c r="I21" s="653">
        <v>2</v>
      </c>
    </row>
    <row r="22" spans="1:9" s="88" customFormat="1" ht="12">
      <c r="A22" s="83"/>
      <c r="B22" s="425" t="s">
        <v>531</v>
      </c>
      <c r="C22" s="650">
        <v>20</v>
      </c>
      <c r="D22" s="650">
        <v>1</v>
      </c>
      <c r="E22" s="651">
        <v>9</v>
      </c>
      <c r="F22" s="754">
        <v>1</v>
      </c>
      <c r="G22" s="650">
        <v>9</v>
      </c>
      <c r="H22" s="650">
        <v>17</v>
      </c>
      <c r="I22" s="651">
        <v>26</v>
      </c>
    </row>
    <row r="23" spans="1:9" s="88" customFormat="1" ht="12">
      <c r="A23" s="83"/>
      <c r="B23" s="431" t="s">
        <v>534</v>
      </c>
      <c r="C23" s="652">
        <v>11</v>
      </c>
      <c r="D23" s="652">
        <v>4</v>
      </c>
      <c r="E23" s="653">
        <v>7</v>
      </c>
      <c r="F23" s="1986">
        <v>5</v>
      </c>
      <c r="G23" s="652">
        <v>3</v>
      </c>
      <c r="H23" s="652">
        <v>6</v>
      </c>
      <c r="I23" s="653">
        <v>9</v>
      </c>
    </row>
    <row r="24" spans="1:9" s="88" customFormat="1" ht="12">
      <c r="A24" s="83"/>
      <c r="B24" s="425" t="s">
        <v>532</v>
      </c>
      <c r="C24" s="650">
        <v>38</v>
      </c>
      <c r="D24" s="650">
        <v>2</v>
      </c>
      <c r="E24" s="651">
        <v>13</v>
      </c>
      <c r="F24" s="754">
        <v>2</v>
      </c>
      <c r="G24" s="650">
        <v>12</v>
      </c>
      <c r="H24" s="650">
        <v>33</v>
      </c>
      <c r="I24" s="651">
        <v>45</v>
      </c>
    </row>
    <row r="25" spans="1:9" s="88" customFormat="1" ht="12">
      <c r="A25" s="83"/>
      <c r="B25" s="431" t="s">
        <v>533</v>
      </c>
      <c r="C25" s="652">
        <v>41</v>
      </c>
      <c r="D25" s="652"/>
      <c r="E25" s="653">
        <v>13</v>
      </c>
      <c r="F25" s="1986">
        <v>0</v>
      </c>
      <c r="G25" s="652">
        <v>14</v>
      </c>
      <c r="H25" s="652">
        <v>39</v>
      </c>
      <c r="I25" s="653">
        <v>53</v>
      </c>
    </row>
    <row r="26" spans="1:9" s="88" customFormat="1" ht="12">
      <c r="A26" s="83"/>
      <c r="B26" s="425" t="s">
        <v>526</v>
      </c>
      <c r="C26" s="650">
        <v>72</v>
      </c>
      <c r="D26" s="650">
        <v>6</v>
      </c>
      <c r="E26" s="651">
        <v>34</v>
      </c>
      <c r="F26" s="754">
        <v>7</v>
      </c>
      <c r="G26" s="650">
        <v>29</v>
      </c>
      <c r="H26" s="650">
        <v>55</v>
      </c>
      <c r="I26" s="651">
        <v>84</v>
      </c>
    </row>
    <row r="27" spans="1:9" s="88" customFormat="1" ht="12">
      <c r="A27" s="83"/>
      <c r="B27" s="431" t="s">
        <v>945</v>
      </c>
      <c r="C27" s="652">
        <v>7</v>
      </c>
      <c r="D27" s="652">
        <v>2</v>
      </c>
      <c r="E27" s="653">
        <v>4</v>
      </c>
      <c r="F27" s="1986">
        <v>2</v>
      </c>
      <c r="G27" s="652">
        <v>3</v>
      </c>
      <c r="H27" s="652">
        <v>3</v>
      </c>
      <c r="I27" s="653">
        <v>6</v>
      </c>
    </row>
    <row r="28" spans="1:9" s="88" customFormat="1">
      <c r="A28" s="83"/>
      <c r="B28" s="1750" t="s">
        <v>90</v>
      </c>
      <c r="C28" s="1983">
        <f>SUM(C18:C27)</f>
        <v>32365</v>
      </c>
      <c r="D28" s="1983">
        <f t="shared" ref="D28:I28" si="1">SUM(D18:D27)</f>
        <v>989</v>
      </c>
      <c r="E28" s="1983">
        <f t="shared" si="1"/>
        <v>8534</v>
      </c>
      <c r="F28" s="2039">
        <f t="shared" si="1"/>
        <v>1021</v>
      </c>
      <c r="G28" s="1983">
        <f t="shared" si="1"/>
        <v>8159</v>
      </c>
      <c r="H28" s="1983">
        <f t="shared" si="1"/>
        <v>30013</v>
      </c>
      <c r="I28" s="1983">
        <f t="shared" si="1"/>
        <v>38172</v>
      </c>
    </row>
    <row r="29" spans="1:9" s="88" customFormat="1" ht="24.95" customHeight="1">
      <c r="A29" s="83"/>
      <c r="B29" s="445" t="s">
        <v>672</v>
      </c>
      <c r="C29" s="2040"/>
      <c r="D29" s="2040"/>
      <c r="E29" s="2040"/>
      <c r="F29" s="753"/>
      <c r="G29" s="2041"/>
      <c r="H29" s="2041"/>
      <c r="I29" s="2041"/>
    </row>
    <row r="30" spans="1:9" s="88" customFormat="1" ht="12">
      <c r="A30" s="83"/>
      <c r="B30" s="425" t="s">
        <v>520</v>
      </c>
      <c r="C30" s="650">
        <v>10906</v>
      </c>
      <c r="D30" s="650">
        <v>1350</v>
      </c>
      <c r="E30" s="651">
        <v>6843</v>
      </c>
      <c r="F30" s="754">
        <v>1443</v>
      </c>
      <c r="G30" s="650">
        <v>6770</v>
      </c>
      <c r="H30" s="650">
        <v>8074</v>
      </c>
      <c r="I30" s="651">
        <v>14844</v>
      </c>
    </row>
    <row r="31" spans="1:9" s="88" customFormat="1" ht="12">
      <c r="A31" s="83"/>
      <c r="B31" s="431" t="s">
        <v>528</v>
      </c>
      <c r="C31" s="652">
        <v>3001</v>
      </c>
      <c r="D31" s="652">
        <v>371</v>
      </c>
      <c r="E31" s="653">
        <v>1737</v>
      </c>
      <c r="F31" s="1986">
        <v>403</v>
      </c>
      <c r="G31" s="652">
        <v>1692</v>
      </c>
      <c r="H31" s="652">
        <v>2451</v>
      </c>
      <c r="I31" s="653">
        <v>4143</v>
      </c>
    </row>
    <row r="32" spans="1:9" s="88" customFormat="1" ht="12">
      <c r="A32" s="83"/>
      <c r="B32" s="425" t="s">
        <v>529</v>
      </c>
      <c r="C32" s="650">
        <v>31</v>
      </c>
      <c r="D32" s="650">
        <v>2</v>
      </c>
      <c r="E32" s="651">
        <v>18</v>
      </c>
      <c r="F32" s="754">
        <v>2</v>
      </c>
      <c r="G32" s="650">
        <v>21</v>
      </c>
      <c r="H32" s="650">
        <v>31</v>
      </c>
      <c r="I32" s="651">
        <v>52</v>
      </c>
    </row>
    <row r="33" spans="1:9" s="88" customFormat="1" ht="12">
      <c r="A33" s="83"/>
      <c r="B33" s="431" t="s">
        <v>530</v>
      </c>
      <c r="C33" s="652">
        <v>10</v>
      </c>
      <c r="D33" s="652">
        <v>1</v>
      </c>
      <c r="E33" s="653">
        <v>5</v>
      </c>
      <c r="F33" s="1986">
        <v>1</v>
      </c>
      <c r="G33" s="652">
        <v>5</v>
      </c>
      <c r="H33" s="652">
        <v>12</v>
      </c>
      <c r="I33" s="653">
        <v>17</v>
      </c>
    </row>
    <row r="34" spans="1:9" s="88" customFormat="1" ht="12">
      <c r="A34" s="83"/>
      <c r="B34" s="425" t="s">
        <v>531</v>
      </c>
      <c r="C34" s="650">
        <v>33</v>
      </c>
      <c r="D34" s="650">
        <v>3</v>
      </c>
      <c r="E34" s="651">
        <v>18</v>
      </c>
      <c r="F34" s="754">
        <v>3</v>
      </c>
      <c r="G34" s="650">
        <v>16</v>
      </c>
      <c r="H34" s="650">
        <v>25</v>
      </c>
      <c r="I34" s="651">
        <v>41</v>
      </c>
    </row>
    <row r="35" spans="1:9" s="88" customFormat="1" ht="12">
      <c r="A35" s="83"/>
      <c r="B35" s="431" t="s">
        <v>534</v>
      </c>
      <c r="C35" s="652">
        <v>31</v>
      </c>
      <c r="D35" s="652"/>
      <c r="E35" s="653">
        <v>21</v>
      </c>
      <c r="F35" s="1986">
        <v>0</v>
      </c>
      <c r="G35" s="652">
        <v>22</v>
      </c>
      <c r="H35" s="652">
        <v>12</v>
      </c>
      <c r="I35" s="653">
        <v>34</v>
      </c>
    </row>
    <row r="36" spans="1:9" s="88" customFormat="1" ht="12">
      <c r="A36" s="83"/>
      <c r="B36" s="425" t="s">
        <v>532</v>
      </c>
      <c r="C36" s="650">
        <v>67</v>
      </c>
      <c r="D36" s="650">
        <v>6</v>
      </c>
      <c r="E36" s="651">
        <v>45</v>
      </c>
      <c r="F36" s="754">
        <v>6</v>
      </c>
      <c r="G36" s="650">
        <v>49</v>
      </c>
      <c r="H36" s="650">
        <v>52</v>
      </c>
      <c r="I36" s="651">
        <v>101</v>
      </c>
    </row>
    <row r="37" spans="1:9" s="88" customFormat="1" ht="12">
      <c r="A37" s="83"/>
      <c r="B37" s="431" t="s">
        <v>533</v>
      </c>
      <c r="C37" s="652">
        <v>28</v>
      </c>
      <c r="D37" s="652">
        <v>2</v>
      </c>
      <c r="E37" s="653">
        <v>17</v>
      </c>
      <c r="F37" s="1986">
        <v>2</v>
      </c>
      <c r="G37" s="652">
        <v>21</v>
      </c>
      <c r="H37" s="652">
        <v>22</v>
      </c>
      <c r="I37" s="653">
        <v>43</v>
      </c>
    </row>
    <row r="38" spans="1:9" s="88" customFormat="1" ht="12">
      <c r="A38" s="83"/>
      <c r="B38" s="425" t="s">
        <v>526</v>
      </c>
      <c r="C38" s="650">
        <v>155</v>
      </c>
      <c r="D38" s="650">
        <v>15</v>
      </c>
      <c r="E38" s="651">
        <v>113</v>
      </c>
      <c r="F38" s="754">
        <v>15</v>
      </c>
      <c r="G38" s="650">
        <v>107</v>
      </c>
      <c r="H38" s="650">
        <v>76</v>
      </c>
      <c r="I38" s="651">
        <v>183</v>
      </c>
    </row>
    <row r="39" spans="1:9" s="88" customFormat="1" ht="12">
      <c r="A39" s="83"/>
      <c r="B39" s="431" t="s">
        <v>945</v>
      </c>
      <c r="C39" s="652">
        <v>3</v>
      </c>
      <c r="D39" s="652">
        <v>1</v>
      </c>
      <c r="E39" s="653">
        <v>2</v>
      </c>
      <c r="F39" s="1986">
        <v>2</v>
      </c>
      <c r="G39" s="652">
        <v>1</v>
      </c>
      <c r="H39" s="652">
        <v>1</v>
      </c>
      <c r="I39" s="653">
        <v>2</v>
      </c>
    </row>
    <row r="40" spans="1:9" s="88" customFormat="1">
      <c r="A40" s="83"/>
      <c r="B40" s="1750" t="s">
        <v>90</v>
      </c>
      <c r="C40" s="1983">
        <f>SUM(C30:C39)</f>
        <v>14265</v>
      </c>
      <c r="D40" s="1983">
        <f t="shared" ref="D40:I40" si="2">SUM(D30:D39)</f>
        <v>1751</v>
      </c>
      <c r="E40" s="1983">
        <f t="shared" si="2"/>
        <v>8819</v>
      </c>
      <c r="F40" s="2039">
        <f t="shared" si="2"/>
        <v>1877</v>
      </c>
      <c r="G40" s="1983">
        <f t="shared" si="2"/>
        <v>8704</v>
      </c>
      <c r="H40" s="1983">
        <f t="shared" si="2"/>
        <v>10756</v>
      </c>
      <c r="I40" s="1983">
        <f t="shared" si="2"/>
        <v>19460</v>
      </c>
    </row>
    <row r="41" spans="1:9" s="88" customFormat="1" ht="24.95" customHeight="1">
      <c r="A41" s="83"/>
      <c r="B41" s="445" t="s">
        <v>480</v>
      </c>
      <c r="C41" s="2040"/>
      <c r="D41" s="2040"/>
      <c r="E41" s="2040"/>
      <c r="F41" s="753"/>
      <c r="G41" s="2041"/>
      <c r="H41" s="2041"/>
      <c r="I41" s="2041"/>
    </row>
    <row r="42" spans="1:9" s="88" customFormat="1" ht="12">
      <c r="A42" s="83"/>
      <c r="B42" s="425" t="s">
        <v>520</v>
      </c>
      <c r="C42" s="650">
        <v>40476</v>
      </c>
      <c r="D42" s="650">
        <v>2335</v>
      </c>
      <c r="E42" s="651">
        <v>14744</v>
      </c>
      <c r="F42" s="754">
        <v>2468</v>
      </c>
      <c r="G42" s="650">
        <v>14357</v>
      </c>
      <c r="H42" s="650">
        <v>36318</v>
      </c>
      <c r="I42" s="651">
        <v>50675</v>
      </c>
    </row>
    <row r="43" spans="1:9" s="88" customFormat="1" ht="12">
      <c r="A43" s="83"/>
      <c r="B43" s="431" t="s">
        <v>528</v>
      </c>
      <c r="C43" s="652">
        <v>10520</v>
      </c>
      <c r="D43" s="652">
        <v>600</v>
      </c>
      <c r="E43" s="653">
        <v>3463</v>
      </c>
      <c r="F43" s="1986">
        <v>647</v>
      </c>
      <c r="G43" s="652">
        <v>3351</v>
      </c>
      <c r="H43" s="652">
        <v>9826</v>
      </c>
      <c r="I43" s="653">
        <v>13177</v>
      </c>
    </row>
    <row r="44" spans="1:9" s="88" customFormat="1" ht="12">
      <c r="A44" s="83"/>
      <c r="B44" s="425" t="s">
        <v>529</v>
      </c>
      <c r="C44" s="650">
        <v>94</v>
      </c>
      <c r="D44" s="650">
        <v>3</v>
      </c>
      <c r="E44" s="651">
        <v>34</v>
      </c>
      <c r="F44" s="754">
        <v>3</v>
      </c>
      <c r="G44" s="650">
        <v>37</v>
      </c>
      <c r="H44" s="650">
        <v>92</v>
      </c>
      <c r="I44" s="651">
        <v>129</v>
      </c>
    </row>
    <row r="45" spans="1:9" s="88" customFormat="1" ht="12">
      <c r="A45" s="83"/>
      <c r="B45" s="431" t="s">
        <v>530</v>
      </c>
      <c r="C45" s="652">
        <v>18</v>
      </c>
      <c r="D45" s="652">
        <v>3</v>
      </c>
      <c r="E45" s="653">
        <v>9</v>
      </c>
      <c r="F45" s="1986">
        <v>3</v>
      </c>
      <c r="G45" s="652">
        <v>8</v>
      </c>
      <c r="H45" s="652">
        <v>18</v>
      </c>
      <c r="I45" s="653">
        <v>26</v>
      </c>
    </row>
    <row r="46" spans="1:9" s="88" customFormat="1" ht="12">
      <c r="A46" s="83"/>
      <c r="B46" s="425" t="s">
        <v>531</v>
      </c>
      <c r="C46" s="650">
        <v>58</v>
      </c>
      <c r="D46" s="650">
        <v>4</v>
      </c>
      <c r="E46" s="651">
        <v>32</v>
      </c>
      <c r="F46" s="754">
        <v>4</v>
      </c>
      <c r="G46" s="650">
        <v>32</v>
      </c>
      <c r="H46" s="650">
        <v>51</v>
      </c>
      <c r="I46" s="651">
        <v>83</v>
      </c>
    </row>
    <row r="47" spans="1:9" s="88" customFormat="1" ht="12">
      <c r="A47" s="83"/>
      <c r="B47" s="431" t="s">
        <v>534</v>
      </c>
      <c r="C47" s="652">
        <v>43</v>
      </c>
      <c r="D47" s="652">
        <v>4</v>
      </c>
      <c r="E47" s="653">
        <v>28</v>
      </c>
      <c r="F47" s="1986">
        <v>5</v>
      </c>
      <c r="G47" s="652">
        <v>25</v>
      </c>
      <c r="H47" s="652">
        <v>19</v>
      </c>
      <c r="I47" s="653">
        <v>44</v>
      </c>
    </row>
    <row r="48" spans="1:9" s="88" customFormat="1" ht="12">
      <c r="A48" s="83"/>
      <c r="B48" s="425" t="s">
        <v>532</v>
      </c>
      <c r="C48" s="650">
        <v>111</v>
      </c>
      <c r="D48" s="650">
        <v>9</v>
      </c>
      <c r="E48" s="651">
        <v>62</v>
      </c>
      <c r="F48" s="754">
        <v>9</v>
      </c>
      <c r="G48" s="650">
        <v>64</v>
      </c>
      <c r="H48" s="650">
        <v>90</v>
      </c>
      <c r="I48" s="651">
        <v>154</v>
      </c>
    </row>
    <row r="49" spans="1:9" s="88" customFormat="1" ht="12">
      <c r="A49" s="83"/>
      <c r="B49" s="431" t="s">
        <v>533</v>
      </c>
      <c r="C49" s="652">
        <v>77</v>
      </c>
      <c r="D49" s="652">
        <v>2</v>
      </c>
      <c r="E49" s="653">
        <v>30</v>
      </c>
      <c r="F49" s="1986">
        <v>2</v>
      </c>
      <c r="G49" s="652">
        <v>35</v>
      </c>
      <c r="H49" s="652">
        <v>69</v>
      </c>
      <c r="I49" s="653">
        <v>104</v>
      </c>
    </row>
    <row r="50" spans="1:9" s="88" customFormat="1" ht="12">
      <c r="A50" s="83"/>
      <c r="B50" s="425" t="s">
        <v>526</v>
      </c>
      <c r="C50" s="650">
        <v>234</v>
      </c>
      <c r="D50" s="650">
        <v>21</v>
      </c>
      <c r="E50" s="651">
        <v>149</v>
      </c>
      <c r="F50" s="754">
        <v>22</v>
      </c>
      <c r="G50" s="650">
        <v>138</v>
      </c>
      <c r="H50" s="650">
        <v>136</v>
      </c>
      <c r="I50" s="651">
        <v>274</v>
      </c>
    </row>
    <row r="51" spans="1:9" s="88" customFormat="1" ht="12">
      <c r="A51" s="83"/>
      <c r="B51" s="431" t="s">
        <v>945</v>
      </c>
      <c r="C51" s="652">
        <v>10</v>
      </c>
      <c r="D51" s="652">
        <v>3</v>
      </c>
      <c r="E51" s="653">
        <v>6</v>
      </c>
      <c r="F51" s="1986">
        <v>4</v>
      </c>
      <c r="G51" s="652">
        <v>4</v>
      </c>
      <c r="H51" s="652">
        <v>4</v>
      </c>
      <c r="I51" s="653">
        <v>8</v>
      </c>
    </row>
    <row r="52" spans="1:9" s="88" customFormat="1">
      <c r="A52" s="83"/>
      <c r="B52" s="1750" t="s">
        <v>90</v>
      </c>
      <c r="C52" s="1983">
        <f>SUM(C42:C51)</f>
        <v>51641</v>
      </c>
      <c r="D52" s="1983">
        <f t="shared" ref="D52:I52" si="3">SUM(D42:D51)</f>
        <v>2984</v>
      </c>
      <c r="E52" s="1983">
        <f t="shared" si="3"/>
        <v>18557</v>
      </c>
      <c r="F52" s="2039">
        <f t="shared" si="3"/>
        <v>3167</v>
      </c>
      <c r="G52" s="1983">
        <f t="shared" si="3"/>
        <v>18051</v>
      </c>
      <c r="H52" s="1983">
        <f t="shared" si="3"/>
        <v>46623</v>
      </c>
      <c r="I52" s="1983">
        <f t="shared" si="3"/>
        <v>64674</v>
      </c>
    </row>
    <row r="53" spans="1:9" s="175" customFormat="1" ht="15" customHeight="1">
      <c r="B53" s="105" t="s">
        <v>92</v>
      </c>
      <c r="C53" s="1154"/>
      <c r="D53" s="1154"/>
      <c r="E53" s="1154"/>
      <c r="F53" s="1155"/>
      <c r="G53" s="1154"/>
      <c r="H53" s="1154"/>
      <c r="I53" s="1154"/>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4">
    <pageSetUpPr fitToPage="1"/>
  </sheetPr>
  <dimension ref="A1:I56"/>
  <sheetViews>
    <sheetView showGridLines="0" zoomScaleNormal="100" workbookViewId="0">
      <pane ySplit="5" topLeftCell="A41" activePane="bottomLeft" state="frozen"/>
      <selection activeCell="N28" sqref="N28"/>
      <selection pane="bottomLeft" activeCell="E53" sqref="E53"/>
    </sheetView>
  </sheetViews>
  <sheetFormatPr baseColWidth="10" defaultColWidth="9.140625" defaultRowHeight="12.75"/>
  <cols>
    <col min="1" max="1" width="1.7109375" style="1" customWidth="1"/>
    <col min="2" max="2" width="23.5703125" style="2" customWidth="1"/>
    <col min="3" max="4" width="9.7109375" style="498" customWidth="1"/>
    <col min="5" max="5" width="9.7109375" style="764" customWidth="1"/>
    <col min="6" max="6" width="9.7109375" style="498" customWidth="1"/>
    <col min="7" max="8" width="9.7109375" style="764" customWidth="1"/>
    <col min="9" max="9" width="9.7109375" style="498" customWidth="1"/>
  </cols>
  <sheetData>
    <row r="1" spans="1:9" s="151" customFormat="1" ht="20.100000000000001" customHeight="1">
      <c r="A1" s="175"/>
      <c r="B1" s="492" t="s">
        <v>903</v>
      </c>
      <c r="C1" s="499"/>
      <c r="D1" s="499"/>
      <c r="E1" s="761"/>
      <c r="F1" s="499"/>
      <c r="G1" s="765"/>
      <c r="H1" s="765"/>
      <c r="I1" s="152"/>
    </row>
    <row r="2" spans="1:9" s="151" customFormat="1" ht="20.100000000000001" customHeight="1">
      <c r="A2" s="175"/>
      <c r="B2" s="492"/>
      <c r="C2" s="499"/>
      <c r="D2" s="499"/>
      <c r="E2" s="761"/>
      <c r="F2" s="499"/>
      <c r="G2" s="765"/>
      <c r="H2" s="765"/>
      <c r="I2" s="152"/>
    </row>
    <row r="3" spans="1:9" s="151" customFormat="1" ht="20.100000000000001" customHeight="1">
      <c r="A3" s="175"/>
      <c r="B3" s="736" t="s">
        <v>996</v>
      </c>
      <c r="C3" s="500"/>
      <c r="D3" s="500"/>
      <c r="E3" s="762"/>
      <c r="F3" s="152"/>
      <c r="G3" s="765"/>
      <c r="H3" s="765"/>
      <c r="I3" s="152"/>
    </row>
    <row r="4" spans="1:9" s="151" customFormat="1" ht="20.100000000000001" customHeight="1">
      <c r="A4" s="175"/>
      <c r="B4" s="2179" t="s">
        <v>519</v>
      </c>
      <c r="C4" s="2179"/>
      <c r="D4" s="2179"/>
      <c r="E4" s="2179"/>
      <c r="F4" s="2179"/>
      <c r="G4" s="2179"/>
      <c r="H4" s="2179"/>
      <c r="I4" s="2179"/>
    </row>
    <row r="5" spans="1:9" ht="50.1" customHeight="1">
      <c r="C5" s="501" t="s">
        <v>78</v>
      </c>
      <c r="D5" s="462" t="s">
        <v>79</v>
      </c>
      <c r="E5" s="647" t="s">
        <v>80</v>
      </c>
      <c r="F5" s="464" t="s">
        <v>81</v>
      </c>
      <c r="G5" s="648" t="s">
        <v>82</v>
      </c>
      <c r="H5" s="646" t="s">
        <v>83</v>
      </c>
      <c r="I5" s="502" t="s">
        <v>84</v>
      </c>
    </row>
    <row r="6" spans="1:9" s="88" customFormat="1" ht="24.95" customHeight="1">
      <c r="A6" s="83"/>
      <c r="B6" s="445" t="s">
        <v>86</v>
      </c>
      <c r="C6" s="503"/>
      <c r="D6" s="503"/>
      <c r="E6" s="763"/>
      <c r="F6" s="503"/>
      <c r="G6" s="766"/>
      <c r="H6" s="765"/>
      <c r="I6" s="152"/>
    </row>
    <row r="7" spans="1:9" ht="20.100000000000001" customHeight="1">
      <c r="B7" s="1767" t="s">
        <v>535</v>
      </c>
    </row>
    <row r="8" spans="1:9">
      <c r="B8" s="425" t="s">
        <v>536</v>
      </c>
      <c r="C8" s="504">
        <v>56</v>
      </c>
      <c r="D8" s="1744">
        <v>28</v>
      </c>
      <c r="E8" s="2082">
        <v>45</v>
      </c>
      <c r="F8" s="505">
        <v>28</v>
      </c>
      <c r="G8" s="767">
        <v>19</v>
      </c>
      <c r="H8" s="767">
        <v>17</v>
      </c>
      <c r="I8" s="506">
        <v>36</v>
      </c>
    </row>
    <row r="9" spans="1:9">
      <c r="B9" s="431" t="s">
        <v>537</v>
      </c>
      <c r="C9" s="507">
        <v>1251</v>
      </c>
      <c r="D9" s="2042">
        <v>81</v>
      </c>
      <c r="E9" s="2083">
        <v>416</v>
      </c>
      <c r="F9" s="508">
        <v>88</v>
      </c>
      <c r="G9" s="768">
        <v>414</v>
      </c>
      <c r="H9" s="768">
        <v>1157</v>
      </c>
      <c r="I9" s="509">
        <v>1571</v>
      </c>
    </row>
    <row r="10" spans="1:9" s="88" customFormat="1" ht="20.100000000000001" customHeight="1">
      <c r="A10" s="83"/>
      <c r="B10" s="1767" t="s">
        <v>538</v>
      </c>
      <c r="C10" s="503"/>
      <c r="D10" s="2043"/>
      <c r="E10" s="763"/>
      <c r="F10" s="503"/>
      <c r="G10" s="766"/>
      <c r="H10" s="765"/>
      <c r="I10" s="152"/>
    </row>
    <row r="11" spans="1:9">
      <c r="B11" s="425" t="s">
        <v>539</v>
      </c>
      <c r="C11" s="504">
        <v>65</v>
      </c>
      <c r="D11" s="1744">
        <v>14</v>
      </c>
      <c r="E11" s="2082">
        <v>34</v>
      </c>
      <c r="F11" s="505">
        <v>14</v>
      </c>
      <c r="G11" s="767">
        <v>34</v>
      </c>
      <c r="H11" s="767">
        <v>73</v>
      </c>
      <c r="I11" s="506">
        <v>107</v>
      </c>
    </row>
    <row r="12" spans="1:9">
      <c r="B12" s="431" t="s">
        <v>540</v>
      </c>
      <c r="C12" s="507">
        <v>837</v>
      </c>
      <c r="D12" s="2042">
        <v>14</v>
      </c>
      <c r="E12" s="2083">
        <v>124</v>
      </c>
      <c r="F12" s="508">
        <v>17</v>
      </c>
      <c r="G12" s="768">
        <v>128</v>
      </c>
      <c r="H12" s="768">
        <v>892</v>
      </c>
      <c r="I12" s="509">
        <v>1020</v>
      </c>
    </row>
    <row r="13" spans="1:9">
      <c r="B13" s="425" t="s">
        <v>541</v>
      </c>
      <c r="C13" s="504">
        <v>1670</v>
      </c>
      <c r="D13" s="1744">
        <v>51</v>
      </c>
      <c r="E13" s="2082">
        <v>358</v>
      </c>
      <c r="F13" s="505">
        <v>55</v>
      </c>
      <c r="G13" s="767">
        <v>355</v>
      </c>
      <c r="H13" s="767">
        <v>1992</v>
      </c>
      <c r="I13" s="506">
        <v>2347</v>
      </c>
    </row>
    <row r="14" spans="1:9">
      <c r="B14" s="431" t="s">
        <v>542</v>
      </c>
      <c r="C14" s="507">
        <v>636</v>
      </c>
      <c r="D14" s="2042">
        <v>16</v>
      </c>
      <c r="E14" s="2083">
        <v>89</v>
      </c>
      <c r="F14" s="508">
        <v>20</v>
      </c>
      <c r="G14" s="768">
        <v>97</v>
      </c>
      <c r="H14" s="768">
        <v>1048</v>
      </c>
      <c r="I14" s="509">
        <v>1145</v>
      </c>
    </row>
    <row r="15" spans="1:9">
      <c r="B15" s="425" t="s">
        <v>543</v>
      </c>
      <c r="C15" s="504">
        <v>368</v>
      </c>
      <c r="D15" s="1744">
        <v>30</v>
      </c>
      <c r="E15" s="2082">
        <v>98</v>
      </c>
      <c r="F15" s="505">
        <v>36</v>
      </c>
      <c r="G15" s="767">
        <v>100</v>
      </c>
      <c r="H15" s="767">
        <v>526</v>
      </c>
      <c r="I15" s="506">
        <v>626</v>
      </c>
    </row>
    <row r="16" spans="1:9">
      <c r="B16" s="431" t="s">
        <v>544</v>
      </c>
      <c r="C16" s="507">
        <v>128</v>
      </c>
      <c r="D16" s="2042">
        <v>10</v>
      </c>
      <c r="E16" s="2083">
        <v>40</v>
      </c>
      <c r="F16" s="508">
        <v>11</v>
      </c>
      <c r="G16" s="768">
        <v>41</v>
      </c>
      <c r="H16" s="768">
        <v>149</v>
      </c>
      <c r="I16" s="509">
        <v>190</v>
      </c>
    </row>
    <row r="17" spans="1:9">
      <c r="B17" s="1551" t="s">
        <v>90</v>
      </c>
      <c r="C17" s="746">
        <f>SUM(C8:C16)</f>
        <v>5011</v>
      </c>
      <c r="D17" s="2035">
        <f t="shared" ref="D17:I17" si="0">SUM(D8:D16)</f>
        <v>244</v>
      </c>
      <c r="E17" s="1983">
        <f t="shared" si="0"/>
        <v>1204</v>
      </c>
      <c r="F17" s="1984">
        <f t="shared" si="0"/>
        <v>269</v>
      </c>
      <c r="G17" s="1983">
        <f t="shared" si="0"/>
        <v>1188</v>
      </c>
      <c r="H17" s="1983">
        <f t="shared" si="0"/>
        <v>5854</v>
      </c>
      <c r="I17" s="746">
        <f t="shared" si="0"/>
        <v>7042</v>
      </c>
    </row>
    <row r="18" spans="1:9" s="88" customFormat="1" ht="24.95" customHeight="1">
      <c r="A18" s="83"/>
      <c r="B18" s="1749" t="s">
        <v>671</v>
      </c>
      <c r="C18" s="503"/>
      <c r="D18" s="2044"/>
      <c r="E18" s="763"/>
      <c r="F18" s="503"/>
      <c r="G18" s="766"/>
      <c r="H18" s="765"/>
      <c r="I18" s="152"/>
    </row>
    <row r="19" spans="1:9" ht="20.100000000000001" customHeight="1">
      <c r="B19" s="1767" t="s">
        <v>535</v>
      </c>
      <c r="D19" s="2036"/>
    </row>
    <row r="20" spans="1:9">
      <c r="B20" s="425" t="s">
        <v>536</v>
      </c>
      <c r="C20" s="504">
        <v>7776</v>
      </c>
      <c r="D20" s="1744">
        <v>296</v>
      </c>
      <c r="E20" s="2082">
        <v>2411</v>
      </c>
      <c r="F20" s="505">
        <v>302</v>
      </c>
      <c r="G20" s="767">
        <v>2205</v>
      </c>
      <c r="H20" s="767">
        <v>6052</v>
      </c>
      <c r="I20" s="506">
        <v>8257</v>
      </c>
    </row>
    <row r="21" spans="1:9">
      <c r="B21" s="431" t="s">
        <v>537</v>
      </c>
      <c r="C21" s="507">
        <v>4845</v>
      </c>
      <c r="D21" s="2042">
        <v>409</v>
      </c>
      <c r="E21" s="2083">
        <v>1893</v>
      </c>
      <c r="F21" s="508">
        <v>425</v>
      </c>
      <c r="G21" s="768">
        <v>1662</v>
      </c>
      <c r="H21" s="768">
        <v>3687</v>
      </c>
      <c r="I21" s="509">
        <v>5349</v>
      </c>
    </row>
    <row r="22" spans="1:9" ht="20.100000000000001" customHeight="1">
      <c r="B22" s="1767" t="s">
        <v>538</v>
      </c>
      <c r="D22" s="2036"/>
    </row>
    <row r="23" spans="1:9">
      <c r="B23" s="425" t="s">
        <v>539</v>
      </c>
      <c r="C23" s="504">
        <v>2691</v>
      </c>
      <c r="D23" s="1744">
        <v>85</v>
      </c>
      <c r="E23" s="2082">
        <v>920</v>
      </c>
      <c r="F23" s="505">
        <v>87</v>
      </c>
      <c r="G23" s="767">
        <v>937</v>
      </c>
      <c r="H23" s="767">
        <v>2751</v>
      </c>
      <c r="I23" s="506">
        <v>3688</v>
      </c>
    </row>
    <row r="24" spans="1:9">
      <c r="B24" s="431" t="s">
        <v>540</v>
      </c>
      <c r="C24" s="507">
        <v>11580</v>
      </c>
      <c r="D24" s="2042">
        <v>135</v>
      </c>
      <c r="E24" s="2083">
        <v>2439</v>
      </c>
      <c r="F24" s="508">
        <v>140</v>
      </c>
      <c r="G24" s="768">
        <v>2468</v>
      </c>
      <c r="H24" s="768">
        <v>11287</v>
      </c>
      <c r="I24" s="509">
        <v>13755</v>
      </c>
    </row>
    <row r="25" spans="1:9">
      <c r="B25" s="425" t="s">
        <v>541</v>
      </c>
      <c r="C25" s="504">
        <v>3608</v>
      </c>
      <c r="D25" s="1744">
        <v>36</v>
      </c>
      <c r="E25" s="2082">
        <v>501</v>
      </c>
      <c r="F25" s="505">
        <v>37</v>
      </c>
      <c r="G25" s="767">
        <v>492</v>
      </c>
      <c r="H25" s="767">
        <v>3869</v>
      </c>
      <c r="I25" s="506">
        <v>4361</v>
      </c>
    </row>
    <row r="26" spans="1:9">
      <c r="B26" s="431" t="s">
        <v>542</v>
      </c>
      <c r="C26" s="507">
        <v>626</v>
      </c>
      <c r="D26" s="2042">
        <v>3</v>
      </c>
      <c r="E26" s="2083">
        <v>56</v>
      </c>
      <c r="F26" s="508">
        <v>3</v>
      </c>
      <c r="G26" s="768">
        <v>67</v>
      </c>
      <c r="H26" s="768">
        <v>933</v>
      </c>
      <c r="I26" s="509">
        <v>1000</v>
      </c>
    </row>
    <row r="27" spans="1:9">
      <c r="B27" s="425" t="s">
        <v>543</v>
      </c>
      <c r="C27" s="504">
        <v>525</v>
      </c>
      <c r="D27" s="1744">
        <v>14</v>
      </c>
      <c r="E27" s="2082">
        <v>120</v>
      </c>
      <c r="F27" s="505">
        <v>16</v>
      </c>
      <c r="G27" s="767">
        <v>134</v>
      </c>
      <c r="H27" s="767">
        <v>773</v>
      </c>
      <c r="I27" s="506">
        <v>907</v>
      </c>
    </row>
    <row r="28" spans="1:9">
      <c r="B28" s="431" t="s">
        <v>544</v>
      </c>
      <c r="C28" s="507">
        <v>676</v>
      </c>
      <c r="D28" s="2042">
        <v>10</v>
      </c>
      <c r="E28" s="2083">
        <v>187</v>
      </c>
      <c r="F28" s="508">
        <v>10</v>
      </c>
      <c r="G28" s="768">
        <v>188</v>
      </c>
      <c r="H28" s="768">
        <v>629</v>
      </c>
      <c r="I28" s="509">
        <v>817</v>
      </c>
    </row>
    <row r="29" spans="1:9">
      <c r="B29" s="1551" t="s">
        <v>90</v>
      </c>
      <c r="C29" s="746">
        <f>SUM(C20:C28)</f>
        <v>32327</v>
      </c>
      <c r="D29" s="746">
        <f t="shared" ref="D29:I29" si="1">SUM(D20:D28)</f>
        <v>988</v>
      </c>
      <c r="E29" s="1983">
        <f t="shared" si="1"/>
        <v>8527</v>
      </c>
      <c r="F29" s="2084">
        <f t="shared" si="1"/>
        <v>1020</v>
      </c>
      <c r="G29" s="746">
        <f t="shared" si="1"/>
        <v>8153</v>
      </c>
      <c r="H29" s="746">
        <f t="shared" si="1"/>
        <v>29981</v>
      </c>
      <c r="I29" s="746">
        <f t="shared" si="1"/>
        <v>38134</v>
      </c>
    </row>
    <row r="30" spans="1:9" s="88" customFormat="1" ht="24.95" customHeight="1">
      <c r="A30" s="83"/>
      <c r="B30" s="445" t="s">
        <v>672</v>
      </c>
      <c r="C30" s="503"/>
      <c r="D30" s="2044"/>
      <c r="E30" s="763"/>
      <c r="F30" s="503"/>
      <c r="G30" s="766"/>
      <c r="H30" s="765"/>
      <c r="I30" s="152"/>
    </row>
    <row r="31" spans="1:9" ht="20.100000000000001" customHeight="1">
      <c r="B31" s="1767" t="s">
        <v>535</v>
      </c>
      <c r="D31" s="2036"/>
    </row>
    <row r="32" spans="1:9">
      <c r="B32" s="425" t="s">
        <v>536</v>
      </c>
      <c r="C32" s="504">
        <v>424</v>
      </c>
      <c r="D32" s="1744">
        <v>86</v>
      </c>
      <c r="E32" s="2082">
        <v>285</v>
      </c>
      <c r="F32" s="505">
        <v>88</v>
      </c>
      <c r="G32" s="767">
        <v>210</v>
      </c>
      <c r="H32" s="767">
        <v>180</v>
      </c>
      <c r="I32" s="506">
        <v>390</v>
      </c>
    </row>
    <row r="33" spans="1:9">
      <c r="B33" s="431" t="s">
        <v>537</v>
      </c>
      <c r="C33" s="507">
        <v>5424</v>
      </c>
      <c r="D33" s="2042">
        <v>788</v>
      </c>
      <c r="E33" s="2083">
        <v>3779</v>
      </c>
      <c r="F33" s="508">
        <v>826</v>
      </c>
      <c r="G33" s="768">
        <v>3424</v>
      </c>
      <c r="H33" s="768">
        <v>2607</v>
      </c>
      <c r="I33" s="509">
        <v>6031</v>
      </c>
    </row>
    <row r="34" spans="1:9" ht="20.100000000000001" customHeight="1">
      <c r="B34" s="1767" t="s">
        <v>538</v>
      </c>
      <c r="D34" s="2036"/>
    </row>
    <row r="35" spans="1:9">
      <c r="B35" s="425" t="s">
        <v>539</v>
      </c>
      <c r="C35" s="504">
        <v>2475</v>
      </c>
      <c r="D35" s="1744">
        <v>425</v>
      </c>
      <c r="E35" s="2082">
        <v>1772</v>
      </c>
      <c r="F35" s="505">
        <v>478</v>
      </c>
      <c r="G35" s="767">
        <v>2001</v>
      </c>
      <c r="H35" s="767">
        <v>2311</v>
      </c>
      <c r="I35" s="506">
        <v>4312</v>
      </c>
    </row>
    <row r="36" spans="1:9">
      <c r="B36" s="431" t="s">
        <v>540</v>
      </c>
      <c r="C36" s="507">
        <v>3018</v>
      </c>
      <c r="D36" s="2042">
        <v>217</v>
      </c>
      <c r="E36" s="2083">
        <v>1717</v>
      </c>
      <c r="F36" s="508">
        <v>229</v>
      </c>
      <c r="G36" s="768">
        <v>1753</v>
      </c>
      <c r="H36" s="768">
        <v>2377</v>
      </c>
      <c r="I36" s="509">
        <v>4130</v>
      </c>
    </row>
    <row r="37" spans="1:9">
      <c r="B37" s="425" t="s">
        <v>541</v>
      </c>
      <c r="C37" s="504">
        <v>1546</v>
      </c>
      <c r="D37" s="1744">
        <v>113</v>
      </c>
      <c r="E37" s="2082">
        <v>610</v>
      </c>
      <c r="F37" s="505">
        <v>118</v>
      </c>
      <c r="G37" s="767">
        <v>544</v>
      </c>
      <c r="H37" s="767">
        <v>1454</v>
      </c>
      <c r="I37" s="506">
        <v>1998</v>
      </c>
    </row>
    <row r="38" spans="1:9">
      <c r="B38" s="431" t="s">
        <v>542</v>
      </c>
      <c r="C38" s="507">
        <v>479</v>
      </c>
      <c r="D38" s="2042">
        <v>23</v>
      </c>
      <c r="E38" s="2083">
        <v>128</v>
      </c>
      <c r="F38" s="508">
        <v>23</v>
      </c>
      <c r="G38" s="768">
        <v>147</v>
      </c>
      <c r="H38" s="768">
        <v>722</v>
      </c>
      <c r="I38" s="509">
        <v>869</v>
      </c>
    </row>
    <row r="39" spans="1:9">
      <c r="B39" s="425" t="s">
        <v>543</v>
      </c>
      <c r="C39" s="504">
        <v>612</v>
      </c>
      <c r="D39" s="1744">
        <v>81</v>
      </c>
      <c r="E39" s="2082">
        <v>360</v>
      </c>
      <c r="F39" s="505">
        <v>97</v>
      </c>
      <c r="G39" s="767">
        <v>453</v>
      </c>
      <c r="H39" s="767">
        <v>849</v>
      </c>
      <c r="I39" s="506">
        <v>1302</v>
      </c>
    </row>
    <row r="40" spans="1:9">
      <c r="B40" s="431" t="s">
        <v>544</v>
      </c>
      <c r="C40" s="507">
        <v>287</v>
      </c>
      <c r="D40" s="2042">
        <v>18</v>
      </c>
      <c r="E40" s="2083">
        <v>168</v>
      </c>
      <c r="F40" s="508">
        <v>18</v>
      </c>
      <c r="G40" s="768">
        <v>172</v>
      </c>
      <c r="H40" s="768">
        <v>256</v>
      </c>
      <c r="I40" s="509">
        <v>428</v>
      </c>
    </row>
    <row r="41" spans="1:9">
      <c r="B41" s="1551" t="s">
        <v>90</v>
      </c>
      <c r="C41" s="746">
        <f t="shared" ref="C41:I41" si="2">SUM(C32:C40)</f>
        <v>14265</v>
      </c>
      <c r="D41" s="2035">
        <f t="shared" si="2"/>
        <v>1751</v>
      </c>
      <c r="E41" s="1983">
        <f t="shared" si="2"/>
        <v>8819</v>
      </c>
      <c r="F41" s="1984">
        <f t="shared" si="2"/>
        <v>1877</v>
      </c>
      <c r="G41" s="1983">
        <f t="shared" si="2"/>
        <v>8704</v>
      </c>
      <c r="H41" s="1983">
        <f t="shared" si="2"/>
        <v>10756</v>
      </c>
      <c r="I41" s="746">
        <f t="shared" si="2"/>
        <v>19460</v>
      </c>
    </row>
    <row r="42" spans="1:9" s="88" customFormat="1" ht="24.95" customHeight="1">
      <c r="A42" s="83"/>
      <c r="B42" s="445" t="s">
        <v>480</v>
      </c>
      <c r="C42" s="503"/>
      <c r="D42" s="503"/>
      <c r="E42" s="763"/>
      <c r="F42" s="503"/>
      <c r="G42" s="766"/>
      <c r="H42" s="765"/>
      <c r="I42" s="152"/>
    </row>
    <row r="43" spans="1:9" ht="20.100000000000001" customHeight="1">
      <c r="B43" s="1767" t="s">
        <v>535</v>
      </c>
    </row>
    <row r="44" spans="1:9">
      <c r="B44" s="425" t="s">
        <v>536</v>
      </c>
      <c r="C44" s="504">
        <f>SUM(C8,C20,C32)</f>
        <v>8256</v>
      </c>
      <c r="D44" s="1744">
        <f t="shared" ref="D44:I44" si="3">SUM(D8,D20,D32)</f>
        <v>410</v>
      </c>
      <c r="E44" s="2082">
        <f t="shared" si="3"/>
        <v>2741</v>
      </c>
      <c r="F44" s="505">
        <f t="shared" si="3"/>
        <v>418</v>
      </c>
      <c r="G44" s="767">
        <f t="shared" si="3"/>
        <v>2434</v>
      </c>
      <c r="H44" s="767">
        <f t="shared" si="3"/>
        <v>6249</v>
      </c>
      <c r="I44" s="506">
        <f t="shared" si="3"/>
        <v>8683</v>
      </c>
    </row>
    <row r="45" spans="1:9">
      <c r="B45" s="431" t="s">
        <v>537</v>
      </c>
      <c r="C45" s="507">
        <f t="shared" ref="C45:I52" si="4">SUM(C9,C21,C33)</f>
        <v>11520</v>
      </c>
      <c r="D45" s="2042">
        <f t="shared" si="4"/>
        <v>1278</v>
      </c>
      <c r="E45" s="2083">
        <f t="shared" si="4"/>
        <v>6088</v>
      </c>
      <c r="F45" s="508">
        <f t="shared" si="4"/>
        <v>1339</v>
      </c>
      <c r="G45" s="768">
        <f t="shared" si="4"/>
        <v>5500</v>
      </c>
      <c r="H45" s="768">
        <f t="shared" si="4"/>
        <v>7451</v>
      </c>
      <c r="I45" s="509">
        <f t="shared" si="4"/>
        <v>12951</v>
      </c>
    </row>
    <row r="46" spans="1:9" ht="20.100000000000001" customHeight="1">
      <c r="B46" s="1767" t="s">
        <v>538</v>
      </c>
      <c r="D46" s="2036"/>
    </row>
    <row r="47" spans="1:9">
      <c r="B47" s="425" t="s">
        <v>539</v>
      </c>
      <c r="C47" s="504">
        <f t="shared" si="4"/>
        <v>5231</v>
      </c>
      <c r="D47" s="1744">
        <f t="shared" si="4"/>
        <v>524</v>
      </c>
      <c r="E47" s="2082">
        <f t="shared" si="4"/>
        <v>2726</v>
      </c>
      <c r="F47" s="505">
        <f t="shared" si="4"/>
        <v>579</v>
      </c>
      <c r="G47" s="767">
        <f t="shared" si="4"/>
        <v>2972</v>
      </c>
      <c r="H47" s="767">
        <f t="shared" si="4"/>
        <v>5135</v>
      </c>
      <c r="I47" s="506">
        <f t="shared" si="4"/>
        <v>8107</v>
      </c>
    </row>
    <row r="48" spans="1:9">
      <c r="B48" s="431" t="s">
        <v>540</v>
      </c>
      <c r="C48" s="507">
        <f t="shared" si="4"/>
        <v>15435</v>
      </c>
      <c r="D48" s="2042">
        <f t="shared" si="4"/>
        <v>366</v>
      </c>
      <c r="E48" s="2083">
        <f t="shared" si="4"/>
        <v>4280</v>
      </c>
      <c r="F48" s="508">
        <f t="shared" si="4"/>
        <v>386</v>
      </c>
      <c r="G48" s="768">
        <f t="shared" si="4"/>
        <v>4349</v>
      </c>
      <c r="H48" s="768">
        <f t="shared" si="4"/>
        <v>14556</v>
      </c>
      <c r="I48" s="509">
        <f t="shared" si="4"/>
        <v>18905</v>
      </c>
    </row>
    <row r="49" spans="1:9">
      <c r="B49" s="425" t="s">
        <v>541</v>
      </c>
      <c r="C49" s="504">
        <f t="shared" si="4"/>
        <v>6824</v>
      </c>
      <c r="D49" s="1744">
        <f t="shared" si="4"/>
        <v>200</v>
      </c>
      <c r="E49" s="2082">
        <f t="shared" si="4"/>
        <v>1469</v>
      </c>
      <c r="F49" s="505">
        <f t="shared" si="4"/>
        <v>210</v>
      </c>
      <c r="G49" s="767">
        <f t="shared" si="4"/>
        <v>1391</v>
      </c>
      <c r="H49" s="767">
        <f t="shared" si="4"/>
        <v>7315</v>
      </c>
      <c r="I49" s="506">
        <f t="shared" si="4"/>
        <v>8706</v>
      </c>
    </row>
    <row r="50" spans="1:9">
      <c r="B50" s="431" t="s">
        <v>542</v>
      </c>
      <c r="C50" s="507">
        <f t="shared" si="4"/>
        <v>1741</v>
      </c>
      <c r="D50" s="2042">
        <f t="shared" si="4"/>
        <v>42</v>
      </c>
      <c r="E50" s="2083">
        <f t="shared" si="4"/>
        <v>273</v>
      </c>
      <c r="F50" s="508">
        <f t="shared" si="4"/>
        <v>46</v>
      </c>
      <c r="G50" s="768">
        <f t="shared" si="4"/>
        <v>311</v>
      </c>
      <c r="H50" s="768">
        <f t="shared" si="4"/>
        <v>2703</v>
      </c>
      <c r="I50" s="509">
        <f t="shared" si="4"/>
        <v>3014</v>
      </c>
    </row>
    <row r="51" spans="1:9">
      <c r="B51" s="425" t="s">
        <v>543</v>
      </c>
      <c r="C51" s="504">
        <f t="shared" si="4"/>
        <v>1505</v>
      </c>
      <c r="D51" s="1744">
        <f t="shared" si="4"/>
        <v>125</v>
      </c>
      <c r="E51" s="2082">
        <f t="shared" si="4"/>
        <v>578</v>
      </c>
      <c r="F51" s="505">
        <f t="shared" si="4"/>
        <v>149</v>
      </c>
      <c r="G51" s="767">
        <f t="shared" si="4"/>
        <v>687</v>
      </c>
      <c r="H51" s="767">
        <f t="shared" si="4"/>
        <v>2148</v>
      </c>
      <c r="I51" s="506">
        <f t="shared" si="4"/>
        <v>2835</v>
      </c>
    </row>
    <row r="52" spans="1:9">
      <c r="B52" s="431" t="s">
        <v>544</v>
      </c>
      <c r="C52" s="507">
        <f t="shared" si="4"/>
        <v>1091</v>
      </c>
      <c r="D52" s="2042">
        <f t="shared" si="4"/>
        <v>38</v>
      </c>
      <c r="E52" s="2083">
        <f t="shared" si="4"/>
        <v>395</v>
      </c>
      <c r="F52" s="508">
        <f t="shared" si="4"/>
        <v>39</v>
      </c>
      <c r="G52" s="768">
        <f t="shared" si="4"/>
        <v>401</v>
      </c>
      <c r="H52" s="768">
        <f t="shared" si="4"/>
        <v>1034</v>
      </c>
      <c r="I52" s="509">
        <f t="shared" si="4"/>
        <v>1435</v>
      </c>
    </row>
    <row r="53" spans="1:9">
      <c r="B53" s="1551" t="s">
        <v>480</v>
      </c>
      <c r="C53" s="1556">
        <f>SUM(C44:C52)</f>
        <v>51603</v>
      </c>
      <c r="D53" s="1556">
        <f t="shared" ref="D53:I53" si="5">SUM(D44:D52)</f>
        <v>2983</v>
      </c>
      <c r="E53" s="1552">
        <f t="shared" si="5"/>
        <v>18550</v>
      </c>
      <c r="F53" s="1556">
        <f t="shared" si="5"/>
        <v>3166</v>
      </c>
      <c r="G53" s="1556">
        <f t="shared" si="5"/>
        <v>18045</v>
      </c>
      <c r="H53" s="1556">
        <f t="shared" si="5"/>
        <v>46591</v>
      </c>
      <c r="I53" s="1556">
        <f t="shared" si="5"/>
        <v>64636</v>
      </c>
    </row>
    <row r="54" spans="1:9" s="123" customFormat="1" ht="15" customHeight="1">
      <c r="A54" s="583"/>
      <c r="B54" s="105" t="s">
        <v>92</v>
      </c>
      <c r="C54" s="1158"/>
      <c r="D54" s="1158"/>
      <c r="E54" s="1159"/>
      <c r="F54" s="1158"/>
      <c r="G54" s="1160"/>
      <c r="H54" s="1160"/>
      <c r="I54" s="1161"/>
    </row>
    <row r="55" spans="1:9">
      <c r="B55" s="471"/>
    </row>
    <row r="56" spans="1:9" ht="12" customHeight="1"/>
  </sheetData>
  <mergeCells count="1">
    <mergeCell ref="B4:I4"/>
  </mergeCells>
  <printOptions horizontalCentered="1"/>
  <pageMargins left="0.47244094488188981" right="0.47244094488188981" top="0.59055118110236227" bottom="0.39370078740157483" header="0.51181102362204722" footer="0.31496062992125984"/>
  <pageSetup paperSize="9" scale="90" firstPageNumber="0" orientation="portrait" r:id="rId1"/>
  <headerFooter>
    <oddFooter>&amp;C&amp;F&amp;R&amp;A</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5">
    <pageSetUpPr fitToPage="1"/>
  </sheetPr>
  <dimension ref="A1:J31"/>
  <sheetViews>
    <sheetView showGridLines="0" zoomScaleNormal="100" workbookViewId="0">
      <pane ySplit="5" topLeftCell="A15" activePane="bottomLeft" state="frozen"/>
      <selection activeCell="N28" sqref="N28"/>
      <selection pane="bottomLeft" activeCell="K29" sqref="K29"/>
    </sheetView>
  </sheetViews>
  <sheetFormatPr baseColWidth="10" defaultColWidth="11.42578125" defaultRowHeight="12.75"/>
  <cols>
    <col min="1" max="1" width="1.7109375" customWidth="1"/>
    <col min="2" max="2" width="23.42578125" style="2" customWidth="1"/>
    <col min="3" max="9" width="9.7109375" style="2" customWidth="1"/>
    <col min="10" max="16384" width="11.42578125" style="2"/>
  </cols>
  <sheetData>
    <row r="1" spans="2:10" s="151" customFormat="1" ht="20.100000000000001" customHeight="1">
      <c r="B1" s="492" t="s">
        <v>545</v>
      </c>
      <c r="C1" s="493"/>
      <c r="D1" s="493"/>
      <c r="E1" s="493"/>
      <c r="F1" s="493"/>
    </row>
    <row r="2" spans="2:10" s="151" customFormat="1" ht="20.100000000000001" customHeight="1">
      <c r="B2" s="492"/>
      <c r="C2" s="493"/>
      <c r="D2" s="493"/>
      <c r="E2" s="493"/>
      <c r="F2" s="493"/>
    </row>
    <row r="3" spans="2:10" s="151" customFormat="1" ht="20.100000000000001" customHeight="1">
      <c r="B3" s="736" t="s">
        <v>996</v>
      </c>
      <c r="C3" s="494"/>
      <c r="D3" s="494"/>
      <c r="E3" s="494"/>
    </row>
    <row r="4" spans="2:10" s="151" customFormat="1" ht="20.100000000000001" customHeight="1">
      <c r="B4" s="2179" t="s">
        <v>519</v>
      </c>
      <c r="C4" s="2179"/>
      <c r="D4" s="2179"/>
      <c r="E4" s="2179"/>
      <c r="F4" s="2179"/>
      <c r="G4" s="2179"/>
      <c r="H4" s="2179"/>
      <c r="I4" s="2179"/>
    </row>
    <row r="5" spans="2:10" ht="50.1" customHeight="1">
      <c r="C5" s="510" t="s">
        <v>888</v>
      </c>
      <c r="D5" s="465" t="s">
        <v>889</v>
      </c>
      <c r="E5" s="463" t="s">
        <v>80</v>
      </c>
      <c r="F5" s="496" t="s">
        <v>871</v>
      </c>
      <c r="G5" s="132" t="s">
        <v>82</v>
      </c>
      <c r="H5" s="465" t="s">
        <v>83</v>
      </c>
      <c r="I5" s="463" t="s">
        <v>872</v>
      </c>
      <c r="J5" s="334"/>
    </row>
    <row r="6" spans="2:10" ht="24.95" customHeight="1">
      <c r="B6" s="455" t="s">
        <v>86</v>
      </c>
      <c r="C6" s="334"/>
      <c r="D6" s="334"/>
      <c r="E6" s="334"/>
      <c r="F6" s="334"/>
      <c r="G6" s="334"/>
      <c r="H6" s="334"/>
      <c r="I6" s="334"/>
      <c r="J6" s="334"/>
    </row>
    <row r="7" spans="2:10">
      <c r="B7" s="488" t="s">
        <v>546</v>
      </c>
      <c r="C7" s="429">
        <v>1307</v>
      </c>
      <c r="D7" s="429">
        <v>109</v>
      </c>
      <c r="E7" s="427">
        <v>461</v>
      </c>
      <c r="F7" s="477">
        <v>116</v>
      </c>
      <c r="G7" s="429">
        <v>433</v>
      </c>
      <c r="H7" s="429">
        <v>1174</v>
      </c>
      <c r="I7" s="427">
        <v>1607</v>
      </c>
      <c r="J7" s="334"/>
    </row>
    <row r="8" spans="2:10">
      <c r="B8" s="489" t="s">
        <v>547</v>
      </c>
      <c r="C8" s="435">
        <v>2601</v>
      </c>
      <c r="D8" s="435">
        <v>82</v>
      </c>
      <c r="E8" s="433">
        <v>523</v>
      </c>
      <c r="F8" s="490">
        <v>89</v>
      </c>
      <c r="G8" s="435">
        <v>520</v>
      </c>
      <c r="H8" s="435">
        <v>2968</v>
      </c>
      <c r="I8" s="433">
        <v>3488</v>
      </c>
      <c r="J8" s="334"/>
    </row>
    <row r="9" spans="2:10">
      <c r="B9" s="488" t="s">
        <v>548</v>
      </c>
      <c r="C9" s="429">
        <v>789</v>
      </c>
      <c r="D9" s="429">
        <v>35</v>
      </c>
      <c r="E9" s="427">
        <v>145</v>
      </c>
      <c r="F9" s="477">
        <v>42</v>
      </c>
      <c r="G9" s="429">
        <v>149</v>
      </c>
      <c r="H9" s="429">
        <v>1144</v>
      </c>
      <c r="I9" s="427">
        <v>1293</v>
      </c>
      <c r="J9" s="334"/>
    </row>
    <row r="10" spans="2:10" ht="12" customHeight="1">
      <c r="B10" s="489" t="s">
        <v>549</v>
      </c>
      <c r="C10" s="435">
        <v>314</v>
      </c>
      <c r="D10" s="435">
        <v>18</v>
      </c>
      <c r="E10" s="433">
        <v>75</v>
      </c>
      <c r="F10" s="490">
        <v>22</v>
      </c>
      <c r="G10" s="435">
        <v>86</v>
      </c>
      <c r="H10" s="435">
        <v>568</v>
      </c>
      <c r="I10" s="433">
        <v>654</v>
      </c>
      <c r="J10" s="334"/>
    </row>
    <row r="11" spans="2:10">
      <c r="B11" s="1555" t="s">
        <v>90</v>
      </c>
      <c r="C11" s="1552">
        <f t="shared" ref="C11:I11" si="0">SUM(C7:C10)</f>
        <v>5011</v>
      </c>
      <c r="D11" s="1552">
        <f t="shared" si="0"/>
        <v>244</v>
      </c>
      <c r="E11" s="1553">
        <f t="shared" si="0"/>
        <v>1204</v>
      </c>
      <c r="F11" s="1554">
        <f t="shared" si="0"/>
        <v>269</v>
      </c>
      <c r="G11" s="1552">
        <f t="shared" si="0"/>
        <v>1188</v>
      </c>
      <c r="H11" s="1552">
        <f t="shared" si="0"/>
        <v>5854</v>
      </c>
      <c r="I11" s="1553">
        <f t="shared" si="0"/>
        <v>7042</v>
      </c>
      <c r="J11" s="334"/>
    </row>
    <row r="12" spans="2:10" s="88" customFormat="1" ht="24.95" customHeight="1">
      <c r="B12" s="466" t="s">
        <v>671</v>
      </c>
      <c r="C12" s="497"/>
      <c r="D12" s="497"/>
      <c r="E12" s="497"/>
      <c r="F12" s="497"/>
      <c r="G12" s="497"/>
      <c r="H12" s="476"/>
      <c r="I12" s="199"/>
      <c r="J12" s="199"/>
    </row>
    <row r="13" spans="2:10">
      <c r="B13" s="511" t="s">
        <v>546</v>
      </c>
      <c r="C13" s="512">
        <v>12621</v>
      </c>
      <c r="D13" s="512">
        <v>705</v>
      </c>
      <c r="E13" s="513">
        <v>4304</v>
      </c>
      <c r="F13" s="514">
        <v>727</v>
      </c>
      <c r="G13" s="512">
        <v>3867</v>
      </c>
      <c r="H13" s="512">
        <v>9739</v>
      </c>
      <c r="I13" s="513">
        <v>13606</v>
      </c>
      <c r="J13" s="334"/>
    </row>
    <row r="14" spans="2:10">
      <c r="B14" s="489" t="s">
        <v>547</v>
      </c>
      <c r="C14" s="435">
        <v>18488</v>
      </c>
      <c r="D14" s="435">
        <v>265</v>
      </c>
      <c r="E14" s="433">
        <v>4023</v>
      </c>
      <c r="F14" s="490">
        <v>273</v>
      </c>
      <c r="G14" s="435">
        <v>4065</v>
      </c>
      <c r="H14" s="435">
        <v>18454</v>
      </c>
      <c r="I14" s="433">
        <v>22519</v>
      </c>
      <c r="J14" s="334"/>
    </row>
    <row r="15" spans="2:10">
      <c r="B15" s="488" t="s">
        <v>548</v>
      </c>
      <c r="C15" s="429">
        <v>1054</v>
      </c>
      <c r="D15" s="429">
        <v>14</v>
      </c>
      <c r="E15" s="427">
        <v>172</v>
      </c>
      <c r="F15" s="477">
        <v>16</v>
      </c>
      <c r="G15" s="429">
        <v>179</v>
      </c>
      <c r="H15" s="429">
        <v>1479</v>
      </c>
      <c r="I15" s="427">
        <v>1658</v>
      </c>
      <c r="J15" s="334"/>
    </row>
    <row r="16" spans="2:10">
      <c r="B16" s="489" t="s">
        <v>549</v>
      </c>
      <c r="C16" s="435">
        <v>164</v>
      </c>
      <c r="D16" s="435">
        <v>4</v>
      </c>
      <c r="E16" s="433">
        <v>28</v>
      </c>
      <c r="F16" s="490">
        <v>4</v>
      </c>
      <c r="G16" s="435">
        <v>42</v>
      </c>
      <c r="H16" s="435">
        <v>309</v>
      </c>
      <c r="I16" s="433">
        <v>351</v>
      </c>
      <c r="J16" s="334"/>
    </row>
    <row r="17" spans="2:10">
      <c r="B17" s="1555" t="s">
        <v>90</v>
      </c>
      <c r="C17" s="1552">
        <f t="shared" ref="C17:I17" si="1">SUM(C13:C16)</f>
        <v>32327</v>
      </c>
      <c r="D17" s="1552">
        <f t="shared" si="1"/>
        <v>988</v>
      </c>
      <c r="E17" s="1553">
        <f t="shared" si="1"/>
        <v>8527</v>
      </c>
      <c r="F17" s="1554">
        <f t="shared" si="1"/>
        <v>1020</v>
      </c>
      <c r="G17" s="1552">
        <f t="shared" si="1"/>
        <v>8153</v>
      </c>
      <c r="H17" s="1552">
        <f t="shared" si="1"/>
        <v>29981</v>
      </c>
      <c r="I17" s="1553">
        <f t="shared" si="1"/>
        <v>38134</v>
      </c>
      <c r="J17" s="334"/>
    </row>
    <row r="18" spans="2:10" s="88" customFormat="1" ht="24.95" customHeight="1">
      <c r="B18" s="466" t="s">
        <v>672</v>
      </c>
      <c r="C18" s="497"/>
      <c r="D18" s="497"/>
      <c r="E18" s="497"/>
      <c r="F18" s="497"/>
      <c r="G18" s="497"/>
      <c r="H18" s="476"/>
      <c r="I18" s="199"/>
      <c r="J18" s="199"/>
    </row>
    <row r="19" spans="2:10">
      <c r="B19" s="511" t="s">
        <v>546</v>
      </c>
      <c r="C19" s="429">
        <v>5848</v>
      </c>
      <c r="D19" s="429">
        <v>874</v>
      </c>
      <c r="E19" s="427">
        <v>4064</v>
      </c>
      <c r="F19" s="477">
        <v>914</v>
      </c>
      <c r="G19" s="429">
        <v>3634</v>
      </c>
      <c r="H19" s="429">
        <v>2787</v>
      </c>
      <c r="I19" s="427">
        <v>6421</v>
      </c>
      <c r="J19" s="334"/>
    </row>
    <row r="20" spans="2:10">
      <c r="B20" s="489" t="s">
        <v>547</v>
      </c>
      <c r="C20" s="435">
        <v>7230</v>
      </c>
      <c r="D20" s="435">
        <v>761</v>
      </c>
      <c r="E20" s="433">
        <v>4207</v>
      </c>
      <c r="F20" s="490">
        <v>831</v>
      </c>
      <c r="G20" s="435">
        <v>4411</v>
      </c>
      <c r="H20" s="435">
        <v>6264</v>
      </c>
      <c r="I20" s="433">
        <v>10675</v>
      </c>
      <c r="J20" s="334"/>
    </row>
    <row r="21" spans="2:10">
      <c r="B21" s="488" t="s">
        <v>548</v>
      </c>
      <c r="C21" s="429">
        <v>966</v>
      </c>
      <c r="D21" s="429">
        <v>99</v>
      </c>
      <c r="E21" s="427">
        <v>457</v>
      </c>
      <c r="F21" s="477">
        <v>113</v>
      </c>
      <c r="G21" s="429">
        <v>526</v>
      </c>
      <c r="H21" s="429">
        <v>1327</v>
      </c>
      <c r="I21" s="427">
        <v>1853</v>
      </c>
      <c r="J21" s="334"/>
    </row>
    <row r="22" spans="2:10">
      <c r="B22" s="489" t="s">
        <v>549</v>
      </c>
      <c r="C22" s="435">
        <v>221</v>
      </c>
      <c r="D22" s="435">
        <v>17</v>
      </c>
      <c r="E22" s="433">
        <v>91</v>
      </c>
      <c r="F22" s="490">
        <v>19</v>
      </c>
      <c r="G22" s="435">
        <v>133</v>
      </c>
      <c r="H22" s="435">
        <v>378</v>
      </c>
      <c r="I22" s="433">
        <v>511</v>
      </c>
      <c r="J22" s="334"/>
    </row>
    <row r="23" spans="2:10">
      <c r="B23" s="1555" t="s">
        <v>90</v>
      </c>
      <c r="C23" s="1552">
        <f t="shared" ref="C23:I23" si="2">SUM(C19:C22)</f>
        <v>14265</v>
      </c>
      <c r="D23" s="1552">
        <f t="shared" si="2"/>
        <v>1751</v>
      </c>
      <c r="E23" s="1553">
        <f t="shared" si="2"/>
        <v>8819</v>
      </c>
      <c r="F23" s="1554">
        <f t="shared" si="2"/>
        <v>1877</v>
      </c>
      <c r="G23" s="1552">
        <f t="shared" si="2"/>
        <v>8704</v>
      </c>
      <c r="H23" s="1552">
        <f t="shared" si="2"/>
        <v>10756</v>
      </c>
      <c r="I23" s="1553">
        <f t="shared" si="2"/>
        <v>19460</v>
      </c>
      <c r="J23" s="334"/>
    </row>
    <row r="24" spans="2:10" ht="24.95" customHeight="1">
      <c r="B24" s="455" t="s">
        <v>480</v>
      </c>
      <c r="C24" s="334"/>
      <c r="D24" s="334"/>
      <c r="E24" s="334"/>
      <c r="F24" s="334"/>
      <c r="G24" s="334"/>
      <c r="H24" s="334"/>
      <c r="I24" s="334"/>
      <c r="J24" s="334"/>
    </row>
    <row r="25" spans="2:10">
      <c r="B25" s="511" t="s">
        <v>546</v>
      </c>
      <c r="C25" s="429">
        <v>19776</v>
      </c>
      <c r="D25" s="429">
        <v>1688</v>
      </c>
      <c r="E25" s="427">
        <v>8829</v>
      </c>
      <c r="F25" s="477">
        <v>1757</v>
      </c>
      <c r="G25" s="429">
        <v>7934</v>
      </c>
      <c r="H25" s="429">
        <v>13700</v>
      </c>
      <c r="I25" s="427">
        <v>21634</v>
      </c>
      <c r="J25" s="334"/>
    </row>
    <row r="26" spans="2:10">
      <c r="B26" s="489" t="s">
        <v>547</v>
      </c>
      <c r="C26" s="435">
        <v>28319</v>
      </c>
      <c r="D26" s="435">
        <v>1108</v>
      </c>
      <c r="E26" s="433">
        <v>8753</v>
      </c>
      <c r="F26" s="490">
        <v>1193</v>
      </c>
      <c r="G26" s="435">
        <v>8996</v>
      </c>
      <c r="H26" s="435">
        <v>27686</v>
      </c>
      <c r="I26" s="433">
        <v>36682</v>
      </c>
      <c r="J26" s="334"/>
    </row>
    <row r="27" spans="2:10">
      <c r="B27" s="488" t="s">
        <v>548</v>
      </c>
      <c r="C27" s="429">
        <v>2809</v>
      </c>
      <c r="D27" s="429">
        <v>148</v>
      </c>
      <c r="E27" s="427">
        <v>774</v>
      </c>
      <c r="F27" s="477">
        <v>171</v>
      </c>
      <c r="G27" s="429">
        <v>854</v>
      </c>
      <c r="H27" s="429">
        <v>3950</v>
      </c>
      <c r="I27" s="427">
        <v>4804</v>
      </c>
      <c r="J27" s="334"/>
    </row>
    <row r="28" spans="2:10">
      <c r="B28" s="489" t="s">
        <v>549</v>
      </c>
      <c r="C28" s="435">
        <v>699</v>
      </c>
      <c r="D28" s="435">
        <v>39</v>
      </c>
      <c r="E28" s="433">
        <v>194</v>
      </c>
      <c r="F28" s="490">
        <v>45</v>
      </c>
      <c r="G28" s="435">
        <v>261</v>
      </c>
      <c r="H28" s="435">
        <v>1255</v>
      </c>
      <c r="I28" s="433">
        <v>1516</v>
      </c>
      <c r="J28" s="334"/>
    </row>
    <row r="29" spans="2:10">
      <c r="B29" s="1555" t="s">
        <v>90</v>
      </c>
      <c r="C29" s="1552">
        <f t="shared" ref="C29:I29" si="3">SUM(C25:C28)</f>
        <v>51603</v>
      </c>
      <c r="D29" s="1552">
        <f t="shared" si="3"/>
        <v>2983</v>
      </c>
      <c r="E29" s="1553">
        <f t="shared" si="3"/>
        <v>18550</v>
      </c>
      <c r="F29" s="1554">
        <f t="shared" si="3"/>
        <v>3166</v>
      </c>
      <c r="G29" s="1552">
        <f t="shared" si="3"/>
        <v>18045</v>
      </c>
      <c r="H29" s="1552">
        <f t="shared" si="3"/>
        <v>46591</v>
      </c>
      <c r="I29" s="1553">
        <f t="shared" si="3"/>
        <v>64636</v>
      </c>
      <c r="J29" s="334"/>
    </row>
    <row r="30" spans="2:10" ht="15" customHeight="1">
      <c r="B30" s="105" t="s">
        <v>92</v>
      </c>
    </row>
    <row r="31" spans="2:10">
      <c r="B31" s="515"/>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6">
    <pageSetUpPr fitToPage="1"/>
  </sheetPr>
  <dimension ref="A1:I30"/>
  <sheetViews>
    <sheetView showGridLines="0" zoomScaleNormal="100" workbookViewId="0">
      <pane ySplit="5" topLeftCell="A15" activePane="bottomLeft" state="frozen"/>
      <selection activeCell="E31" sqref="E31"/>
      <selection pane="bottomLeft" activeCell="B3" sqref="B3"/>
    </sheetView>
  </sheetViews>
  <sheetFormatPr baseColWidth="10" defaultColWidth="11.42578125" defaultRowHeight="12.75"/>
  <cols>
    <col min="1" max="1" width="1.7109375" customWidth="1"/>
    <col min="2" max="2" width="23.42578125" style="2" customWidth="1"/>
    <col min="3" max="9" width="9.7109375" style="2" customWidth="1"/>
    <col min="10" max="16384" width="11.42578125" style="2"/>
  </cols>
  <sheetData>
    <row r="1" spans="2:9" s="151" customFormat="1" ht="20.100000000000001" customHeight="1">
      <c r="B1" s="492" t="s">
        <v>550</v>
      </c>
      <c r="C1" s="493"/>
      <c r="D1" s="493"/>
      <c r="E1" s="493"/>
      <c r="F1" s="493"/>
    </row>
    <row r="2" spans="2:9" s="151" customFormat="1" ht="20.100000000000001" customHeight="1">
      <c r="B2" s="516" t="s">
        <v>551</v>
      </c>
      <c r="C2" s="493"/>
      <c r="D2" s="493"/>
      <c r="E2" s="493"/>
      <c r="F2" s="493"/>
    </row>
    <row r="3" spans="2:9" s="151" customFormat="1" ht="20.100000000000001" customHeight="1">
      <c r="B3" s="736" t="s">
        <v>996</v>
      </c>
      <c r="C3" s="494"/>
      <c r="D3" s="494"/>
      <c r="E3" s="494"/>
    </row>
    <row r="4" spans="2:9" s="151" customFormat="1" ht="20.100000000000001" customHeight="1">
      <c r="B4" s="2179" t="s">
        <v>519</v>
      </c>
      <c r="C4" s="2179"/>
      <c r="D4" s="2179"/>
      <c r="E4" s="2179"/>
      <c r="F4" s="2179"/>
      <c r="G4" s="2179"/>
      <c r="H4" s="2179"/>
      <c r="I4" s="2179"/>
    </row>
    <row r="5" spans="2:9" ht="50.1" customHeight="1">
      <c r="B5"/>
      <c r="C5" s="510" t="s">
        <v>888</v>
      </c>
      <c r="D5" s="465" t="s">
        <v>889</v>
      </c>
      <c r="E5" s="463" t="s">
        <v>80</v>
      </c>
      <c r="F5" s="496" t="s">
        <v>871</v>
      </c>
      <c r="G5" s="132" t="s">
        <v>82</v>
      </c>
      <c r="H5" s="465" t="s">
        <v>83</v>
      </c>
      <c r="I5" s="463" t="s">
        <v>872</v>
      </c>
    </row>
    <row r="6" spans="2:9" ht="24.95" customHeight="1">
      <c r="B6" s="466" t="s">
        <v>86</v>
      </c>
      <c r="C6" s="334"/>
      <c r="D6" s="334"/>
      <c r="E6" s="334"/>
      <c r="F6" s="334"/>
      <c r="G6" s="334"/>
      <c r="H6" s="334"/>
      <c r="I6" s="334"/>
    </row>
    <row r="7" spans="2:9">
      <c r="B7" s="488" t="s">
        <v>546</v>
      </c>
      <c r="C7" s="429">
        <v>56</v>
      </c>
      <c r="D7" s="429">
        <v>28</v>
      </c>
      <c r="E7" s="427">
        <v>45</v>
      </c>
      <c r="F7" s="477">
        <v>28</v>
      </c>
      <c r="G7" s="429">
        <v>19</v>
      </c>
      <c r="H7" s="429">
        <v>17</v>
      </c>
      <c r="I7" s="427">
        <v>36</v>
      </c>
    </row>
    <row r="8" spans="2:9">
      <c r="B8" s="489" t="s">
        <v>547</v>
      </c>
      <c r="C8" s="435">
        <v>12</v>
      </c>
      <c r="D8" s="435">
        <v>3</v>
      </c>
      <c r="E8" s="433">
        <v>9</v>
      </c>
      <c r="F8" s="490">
        <v>3</v>
      </c>
      <c r="G8" s="435">
        <v>7</v>
      </c>
      <c r="H8" s="435">
        <v>8</v>
      </c>
      <c r="I8" s="433">
        <v>15</v>
      </c>
    </row>
    <row r="9" spans="2:9">
      <c r="B9" s="488" t="s">
        <v>548</v>
      </c>
      <c r="C9" s="429">
        <v>8</v>
      </c>
      <c r="D9" s="429">
        <v>6</v>
      </c>
      <c r="E9" s="427">
        <v>6</v>
      </c>
      <c r="F9" s="477">
        <v>7</v>
      </c>
      <c r="G9" s="429">
        <v>2</v>
      </c>
      <c r="H9" s="429">
        <v>11</v>
      </c>
      <c r="I9" s="427">
        <v>13</v>
      </c>
    </row>
    <row r="10" spans="2:9" ht="13.5" thickBot="1">
      <c r="B10" s="489" t="s">
        <v>549</v>
      </c>
      <c r="C10" s="435">
        <v>5</v>
      </c>
      <c r="D10" s="435">
        <v>2</v>
      </c>
      <c r="E10" s="433">
        <v>5</v>
      </c>
      <c r="F10" s="490">
        <v>2</v>
      </c>
      <c r="G10" s="435">
        <v>9</v>
      </c>
      <c r="H10" s="435">
        <v>3</v>
      </c>
      <c r="I10" s="433">
        <v>12</v>
      </c>
    </row>
    <row r="11" spans="2:9" ht="14.25" thickTop="1" thickBot="1">
      <c r="B11" s="1557" t="s">
        <v>90</v>
      </c>
      <c r="C11" s="1558">
        <f t="shared" ref="C11:I11" si="0">SUM(C7:C10)</f>
        <v>81</v>
      </c>
      <c r="D11" s="1558">
        <f t="shared" si="0"/>
        <v>39</v>
      </c>
      <c r="E11" s="1559">
        <f t="shared" si="0"/>
        <v>65</v>
      </c>
      <c r="F11" s="1560">
        <f t="shared" si="0"/>
        <v>40</v>
      </c>
      <c r="G11" s="1558">
        <f t="shared" si="0"/>
        <v>37</v>
      </c>
      <c r="H11" s="1558">
        <f t="shared" si="0"/>
        <v>39</v>
      </c>
      <c r="I11" s="1559">
        <f t="shared" si="0"/>
        <v>76</v>
      </c>
    </row>
    <row r="12" spans="2:9" ht="24.95" customHeight="1" thickTop="1">
      <c r="B12" s="466" t="s">
        <v>671</v>
      </c>
      <c r="C12" s="334"/>
      <c r="D12" s="334"/>
      <c r="E12" s="334"/>
      <c r="F12" s="334"/>
      <c r="G12" s="334"/>
      <c r="H12" s="334"/>
      <c r="I12" s="334"/>
    </row>
    <row r="13" spans="2:9">
      <c r="B13" s="488" t="s">
        <v>546</v>
      </c>
      <c r="C13" s="429">
        <v>7776</v>
      </c>
      <c r="D13" s="429">
        <v>296</v>
      </c>
      <c r="E13" s="427">
        <v>2411</v>
      </c>
      <c r="F13" s="477">
        <v>302</v>
      </c>
      <c r="G13" s="429">
        <v>2205</v>
      </c>
      <c r="H13" s="429">
        <v>6052</v>
      </c>
      <c r="I13" s="427">
        <v>8257</v>
      </c>
    </row>
    <row r="14" spans="2:9">
      <c r="B14" s="489" t="s">
        <v>547</v>
      </c>
      <c r="C14" s="435">
        <v>173</v>
      </c>
      <c r="D14" s="435">
        <v>7</v>
      </c>
      <c r="E14" s="433">
        <v>62</v>
      </c>
      <c r="F14" s="490">
        <v>7</v>
      </c>
      <c r="G14" s="435">
        <v>64</v>
      </c>
      <c r="H14" s="435">
        <v>198</v>
      </c>
      <c r="I14" s="433">
        <v>262</v>
      </c>
    </row>
    <row r="15" spans="2:9">
      <c r="B15" s="488" t="s">
        <v>548</v>
      </c>
      <c r="C15" s="429">
        <v>9</v>
      </c>
      <c r="D15" s="429">
        <v>0</v>
      </c>
      <c r="E15" s="427">
        <v>5</v>
      </c>
      <c r="F15" s="477">
        <v>0</v>
      </c>
      <c r="G15" s="429">
        <v>5</v>
      </c>
      <c r="H15" s="429">
        <v>15</v>
      </c>
      <c r="I15" s="427">
        <v>20</v>
      </c>
    </row>
    <row r="16" spans="2:9" ht="13.5" thickBot="1">
      <c r="B16" s="518" t="s">
        <v>549</v>
      </c>
      <c r="C16" s="540">
        <v>1</v>
      </c>
      <c r="D16" s="540">
        <v>0</v>
      </c>
      <c r="E16" s="456">
        <v>1</v>
      </c>
      <c r="F16" s="537">
        <v>0</v>
      </c>
      <c r="G16" s="540">
        <v>1</v>
      </c>
      <c r="H16" s="540">
        <v>0</v>
      </c>
      <c r="I16" s="456">
        <v>1</v>
      </c>
    </row>
    <row r="17" spans="2:9" ht="14.25" thickTop="1" thickBot="1">
      <c r="B17" s="1557" t="s">
        <v>90</v>
      </c>
      <c r="C17" s="1558">
        <f t="shared" ref="C17:I17" si="1">SUM(C13:C16)</f>
        <v>7959</v>
      </c>
      <c r="D17" s="1558">
        <f t="shared" si="1"/>
        <v>303</v>
      </c>
      <c r="E17" s="1559">
        <f t="shared" si="1"/>
        <v>2479</v>
      </c>
      <c r="F17" s="1560">
        <f t="shared" si="1"/>
        <v>309</v>
      </c>
      <c r="G17" s="1558">
        <f t="shared" si="1"/>
        <v>2275</v>
      </c>
      <c r="H17" s="1558">
        <f t="shared" si="1"/>
        <v>6265</v>
      </c>
      <c r="I17" s="1559">
        <f t="shared" si="1"/>
        <v>8540</v>
      </c>
    </row>
    <row r="18" spans="2:9" ht="24.95" customHeight="1" thickTop="1">
      <c r="B18" s="455" t="s">
        <v>672</v>
      </c>
      <c r="C18" s="334"/>
      <c r="D18" s="334"/>
      <c r="E18" s="334"/>
      <c r="F18" s="334"/>
      <c r="G18" s="334"/>
      <c r="H18" s="334"/>
      <c r="I18" s="334"/>
    </row>
    <row r="19" spans="2:9">
      <c r="B19" s="488" t="s">
        <v>546</v>
      </c>
      <c r="C19" s="429">
        <v>424</v>
      </c>
      <c r="D19" s="429">
        <v>86</v>
      </c>
      <c r="E19" s="427">
        <v>285</v>
      </c>
      <c r="F19" s="477">
        <v>88</v>
      </c>
      <c r="G19" s="429">
        <v>210</v>
      </c>
      <c r="H19" s="429">
        <v>180</v>
      </c>
      <c r="I19" s="427">
        <v>390</v>
      </c>
    </row>
    <row r="20" spans="2:9">
      <c r="B20" s="489" t="s">
        <v>547</v>
      </c>
      <c r="C20" s="435">
        <v>21</v>
      </c>
      <c r="D20" s="435">
        <v>2</v>
      </c>
      <c r="E20" s="433">
        <v>15</v>
      </c>
      <c r="F20" s="490">
        <v>2</v>
      </c>
      <c r="G20" s="435">
        <v>16</v>
      </c>
      <c r="H20" s="435">
        <v>31</v>
      </c>
      <c r="I20" s="433">
        <v>47</v>
      </c>
    </row>
    <row r="21" spans="2:9">
      <c r="B21" s="488" t="s">
        <v>548</v>
      </c>
      <c r="C21" s="429">
        <v>12</v>
      </c>
      <c r="D21" s="429">
        <v>3</v>
      </c>
      <c r="E21" s="427">
        <v>11</v>
      </c>
      <c r="F21" s="477">
        <v>3</v>
      </c>
      <c r="G21" s="429">
        <v>11</v>
      </c>
      <c r="H21" s="429">
        <v>9</v>
      </c>
      <c r="I21" s="427">
        <v>20</v>
      </c>
    </row>
    <row r="22" spans="2:9" ht="13.5" thickBot="1">
      <c r="B22" s="489" t="s">
        <v>549</v>
      </c>
      <c r="C22" s="435">
        <v>2</v>
      </c>
      <c r="D22" s="435">
        <v>1</v>
      </c>
      <c r="E22" s="433">
        <v>2</v>
      </c>
      <c r="F22" s="490">
        <v>1</v>
      </c>
      <c r="G22" s="435">
        <v>2</v>
      </c>
      <c r="H22" s="435">
        <v>3</v>
      </c>
      <c r="I22" s="433">
        <v>5</v>
      </c>
    </row>
    <row r="23" spans="2:9" ht="14.25" thickTop="1" thickBot="1">
      <c r="B23" s="1557" t="s">
        <v>90</v>
      </c>
      <c r="C23" s="1558">
        <f t="shared" ref="C23:I23" si="2">SUM(C19:C22)</f>
        <v>459</v>
      </c>
      <c r="D23" s="1558">
        <f t="shared" si="2"/>
        <v>92</v>
      </c>
      <c r="E23" s="1559">
        <f t="shared" si="2"/>
        <v>313</v>
      </c>
      <c r="F23" s="1560">
        <f t="shared" si="2"/>
        <v>94</v>
      </c>
      <c r="G23" s="1558">
        <f t="shared" si="2"/>
        <v>239</v>
      </c>
      <c r="H23" s="1558">
        <f t="shared" si="2"/>
        <v>223</v>
      </c>
      <c r="I23" s="1559">
        <f t="shared" si="2"/>
        <v>462</v>
      </c>
    </row>
    <row r="24" spans="2:9" ht="24.95" customHeight="1" thickTop="1">
      <c r="B24" s="466" t="s">
        <v>480</v>
      </c>
      <c r="C24" s="334"/>
      <c r="D24" s="334"/>
      <c r="E24" s="334"/>
      <c r="F24" s="334"/>
      <c r="G24" s="334"/>
      <c r="H24" s="334"/>
      <c r="I24" s="334"/>
    </row>
    <row r="25" spans="2:9">
      <c r="B25" s="488" t="s">
        <v>546</v>
      </c>
      <c r="C25" s="429">
        <v>8256</v>
      </c>
      <c r="D25" s="429">
        <v>410</v>
      </c>
      <c r="E25" s="427">
        <v>2741</v>
      </c>
      <c r="F25" s="477">
        <v>418</v>
      </c>
      <c r="G25" s="429">
        <v>2434</v>
      </c>
      <c r="H25" s="429">
        <v>6249</v>
      </c>
      <c r="I25" s="427">
        <v>8683</v>
      </c>
    </row>
    <row r="26" spans="2:9">
      <c r="B26" s="489" t="s">
        <v>547</v>
      </c>
      <c r="C26" s="435">
        <v>206</v>
      </c>
      <c r="D26" s="435">
        <v>12</v>
      </c>
      <c r="E26" s="433">
        <v>86</v>
      </c>
      <c r="F26" s="490">
        <v>12</v>
      </c>
      <c r="G26" s="435">
        <v>87</v>
      </c>
      <c r="H26" s="435">
        <v>237</v>
      </c>
      <c r="I26" s="433">
        <v>324</v>
      </c>
    </row>
    <row r="27" spans="2:9">
      <c r="B27" s="488" t="s">
        <v>548</v>
      </c>
      <c r="C27" s="429">
        <v>29</v>
      </c>
      <c r="D27" s="429">
        <v>9</v>
      </c>
      <c r="E27" s="427">
        <v>22</v>
      </c>
      <c r="F27" s="477">
        <v>10</v>
      </c>
      <c r="G27" s="429">
        <v>18</v>
      </c>
      <c r="H27" s="429">
        <v>35</v>
      </c>
      <c r="I27" s="427">
        <v>53</v>
      </c>
    </row>
    <row r="28" spans="2:9" ht="13.5" thickBot="1">
      <c r="B28" s="489" t="s">
        <v>549</v>
      </c>
      <c r="C28" s="435">
        <v>8</v>
      </c>
      <c r="D28" s="435">
        <v>3</v>
      </c>
      <c r="E28" s="433">
        <v>8</v>
      </c>
      <c r="F28" s="490">
        <v>3</v>
      </c>
      <c r="G28" s="435">
        <v>12</v>
      </c>
      <c r="H28" s="435">
        <v>6</v>
      </c>
      <c r="I28" s="433">
        <v>18</v>
      </c>
    </row>
    <row r="29" spans="2:9" ht="14.25" thickTop="1" thickBot="1">
      <c r="B29" s="1557" t="s">
        <v>90</v>
      </c>
      <c r="C29" s="1558">
        <f t="shared" ref="C29:I29" si="3">SUM(C25:C28)</f>
        <v>8499</v>
      </c>
      <c r="D29" s="1558">
        <f t="shared" si="3"/>
        <v>434</v>
      </c>
      <c r="E29" s="1559">
        <f t="shared" si="3"/>
        <v>2857</v>
      </c>
      <c r="F29" s="1560">
        <f t="shared" si="3"/>
        <v>443</v>
      </c>
      <c r="G29" s="1558">
        <f t="shared" si="3"/>
        <v>2551</v>
      </c>
      <c r="H29" s="1558">
        <f t="shared" si="3"/>
        <v>6527</v>
      </c>
      <c r="I29" s="1559">
        <f t="shared" si="3"/>
        <v>9078</v>
      </c>
    </row>
    <row r="30" spans="2:9" ht="15" customHeight="1" thickTop="1">
      <c r="B30" s="105" t="s">
        <v>92</v>
      </c>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7">
    <pageSetUpPr fitToPage="1"/>
  </sheetPr>
  <dimension ref="A1:Q31"/>
  <sheetViews>
    <sheetView showGridLines="0" zoomScaleNormal="100" workbookViewId="0">
      <pane ySplit="5" topLeftCell="A16" activePane="bottomLeft" state="frozen"/>
      <selection activeCell="N28" sqref="N28"/>
      <selection pane="bottomLeft" activeCell="B3" sqref="B3"/>
    </sheetView>
  </sheetViews>
  <sheetFormatPr baseColWidth="10" defaultColWidth="11.42578125" defaultRowHeight="12.75"/>
  <cols>
    <col min="1" max="1" width="1.7109375" customWidth="1"/>
    <col min="2" max="2" width="23.42578125" style="2" customWidth="1"/>
    <col min="3" max="9" width="9.7109375" style="10" customWidth="1"/>
    <col min="10" max="16384" width="11.42578125" style="2"/>
  </cols>
  <sheetData>
    <row r="1" spans="2:17" s="151" customFormat="1" ht="20.100000000000001" customHeight="1">
      <c r="B1" s="492" t="s">
        <v>552</v>
      </c>
      <c r="C1" s="747"/>
      <c r="D1" s="747"/>
      <c r="E1" s="747"/>
      <c r="F1" s="747"/>
      <c r="G1" s="82"/>
      <c r="H1" s="82"/>
      <c r="I1" s="82"/>
    </row>
    <row r="2" spans="2:17" s="151" customFormat="1" ht="20.100000000000001" customHeight="1">
      <c r="B2" s="516" t="s">
        <v>551</v>
      </c>
      <c r="C2" s="747"/>
      <c r="D2" s="747"/>
      <c r="E2" s="747"/>
      <c r="F2" s="747"/>
      <c r="G2" s="82"/>
      <c r="H2" s="82"/>
      <c r="I2" s="82"/>
    </row>
    <row r="3" spans="2:17" s="151" customFormat="1" ht="20.100000000000001" customHeight="1">
      <c r="B3" s="736" t="s">
        <v>996</v>
      </c>
      <c r="C3" s="748"/>
      <c r="D3" s="748"/>
      <c r="E3" s="748"/>
      <c r="F3" s="82"/>
      <c r="G3" s="82"/>
      <c r="H3" s="82"/>
      <c r="I3" s="82"/>
    </row>
    <row r="4" spans="2:17" s="151" customFormat="1" ht="20.100000000000001" customHeight="1">
      <c r="B4" s="2179" t="s">
        <v>519</v>
      </c>
      <c r="C4" s="2179"/>
      <c r="D4" s="2179"/>
      <c r="E4" s="2179"/>
      <c r="F4" s="2179"/>
      <c r="G4" s="2179"/>
      <c r="H4" s="2179"/>
      <c r="I4" s="2179"/>
    </row>
    <row r="5" spans="2:17" ht="50.1" customHeight="1">
      <c r="B5"/>
      <c r="C5" s="510" t="s">
        <v>888</v>
      </c>
      <c r="D5" s="465" t="s">
        <v>889</v>
      </c>
      <c r="E5" s="463" t="s">
        <v>80</v>
      </c>
      <c r="F5" s="496" t="s">
        <v>871</v>
      </c>
      <c r="G5" s="132" t="s">
        <v>82</v>
      </c>
      <c r="H5" s="465" t="s">
        <v>83</v>
      </c>
      <c r="I5" s="463" t="s">
        <v>872</v>
      </c>
      <c r="J5" s="470"/>
    </row>
    <row r="6" spans="2:17" ht="24.95" customHeight="1">
      <c r="B6" s="455" t="s">
        <v>86</v>
      </c>
      <c r="C6" s="517"/>
      <c r="D6" s="517"/>
      <c r="E6" s="517"/>
      <c r="F6" s="517"/>
      <c r="G6" s="517"/>
      <c r="H6" s="517"/>
      <c r="I6" s="517"/>
      <c r="J6" s="470"/>
    </row>
    <row r="7" spans="2:17">
      <c r="B7" s="488" t="s">
        <v>546</v>
      </c>
      <c r="C7" s="772">
        <v>1251</v>
      </c>
      <c r="D7" s="772">
        <v>81</v>
      </c>
      <c r="E7" s="90">
        <v>416</v>
      </c>
      <c r="F7" s="100">
        <v>88</v>
      </c>
      <c r="G7" s="772">
        <v>414</v>
      </c>
      <c r="H7" s="772">
        <v>1157</v>
      </c>
      <c r="I7" s="90">
        <v>1571</v>
      </c>
      <c r="J7" s="470"/>
      <c r="K7" s="586"/>
      <c r="L7" s="586"/>
      <c r="M7" s="586"/>
      <c r="N7" s="586"/>
      <c r="O7" s="586"/>
      <c r="P7" s="586"/>
      <c r="Q7" s="586"/>
    </row>
    <row r="8" spans="2:17">
      <c r="B8" s="489" t="s">
        <v>547</v>
      </c>
      <c r="C8" s="773">
        <v>2589</v>
      </c>
      <c r="D8" s="773">
        <v>79</v>
      </c>
      <c r="E8" s="95">
        <v>514</v>
      </c>
      <c r="F8" s="102">
        <v>86</v>
      </c>
      <c r="G8" s="773">
        <v>513</v>
      </c>
      <c r="H8" s="773">
        <v>2960</v>
      </c>
      <c r="I8" s="95">
        <v>3473</v>
      </c>
      <c r="J8" s="470"/>
      <c r="K8" s="586"/>
      <c r="L8" s="586"/>
      <c r="M8" s="586"/>
      <c r="N8" s="586"/>
      <c r="O8" s="586"/>
      <c r="P8" s="586"/>
      <c r="Q8" s="586"/>
    </row>
    <row r="9" spans="2:17">
      <c r="B9" s="488" t="s">
        <v>548</v>
      </c>
      <c r="C9" s="772">
        <v>781</v>
      </c>
      <c r="D9" s="772">
        <v>29</v>
      </c>
      <c r="E9" s="90">
        <v>139</v>
      </c>
      <c r="F9" s="100">
        <v>35</v>
      </c>
      <c r="G9" s="772">
        <v>147</v>
      </c>
      <c r="H9" s="772">
        <v>1133</v>
      </c>
      <c r="I9" s="90">
        <v>1280</v>
      </c>
      <c r="J9" s="470"/>
      <c r="K9" s="586"/>
      <c r="L9" s="586"/>
      <c r="M9" s="586"/>
      <c r="N9" s="586"/>
      <c r="O9" s="586"/>
      <c r="P9" s="586"/>
      <c r="Q9" s="586"/>
    </row>
    <row r="10" spans="2:17" ht="13.5" thickBot="1">
      <c r="B10" s="489" t="s">
        <v>549</v>
      </c>
      <c r="C10" s="773">
        <v>309</v>
      </c>
      <c r="D10" s="773">
        <v>16</v>
      </c>
      <c r="E10" s="95">
        <v>70</v>
      </c>
      <c r="F10" s="102">
        <v>20</v>
      </c>
      <c r="G10" s="773">
        <v>77</v>
      </c>
      <c r="H10" s="773">
        <v>565</v>
      </c>
      <c r="I10" s="95">
        <v>642</v>
      </c>
      <c r="J10" s="470"/>
      <c r="K10" s="586"/>
      <c r="L10" s="586"/>
      <c r="M10" s="586"/>
      <c r="N10" s="586"/>
      <c r="O10" s="586"/>
      <c r="P10" s="586"/>
      <c r="Q10" s="586"/>
    </row>
    <row r="11" spans="2:17" ht="14.25" thickTop="1" thickBot="1">
      <c r="B11" s="1557" t="s">
        <v>90</v>
      </c>
      <c r="C11" s="1558">
        <f t="shared" ref="C11:I11" si="0">SUM(C7:C10)</f>
        <v>4930</v>
      </c>
      <c r="D11" s="1558">
        <f t="shared" si="0"/>
        <v>205</v>
      </c>
      <c r="E11" s="1559">
        <f t="shared" si="0"/>
        <v>1139</v>
      </c>
      <c r="F11" s="1560">
        <f t="shared" si="0"/>
        <v>229</v>
      </c>
      <c r="G11" s="1558">
        <f t="shared" si="0"/>
        <v>1151</v>
      </c>
      <c r="H11" s="1558">
        <f t="shared" si="0"/>
        <v>5815</v>
      </c>
      <c r="I11" s="1559">
        <f t="shared" si="0"/>
        <v>6966</v>
      </c>
      <c r="J11" s="470"/>
      <c r="K11" s="586"/>
      <c r="L11" s="586"/>
      <c r="M11" s="586"/>
      <c r="N11" s="586"/>
      <c r="O11" s="586"/>
      <c r="P11" s="586"/>
      <c r="Q11" s="586"/>
    </row>
    <row r="12" spans="2:17" ht="24.95" customHeight="1" thickTop="1">
      <c r="B12" s="455" t="s">
        <v>671</v>
      </c>
      <c r="C12" s="517"/>
      <c r="D12" s="517"/>
      <c r="E12" s="517"/>
      <c r="F12" s="517"/>
      <c r="G12" s="517"/>
      <c r="H12" s="517"/>
      <c r="I12" s="517"/>
      <c r="J12" s="470"/>
      <c r="K12" s="586"/>
      <c r="L12" s="586"/>
      <c r="M12" s="586"/>
      <c r="N12" s="586"/>
      <c r="O12" s="586"/>
      <c r="P12" s="586"/>
      <c r="Q12" s="586"/>
    </row>
    <row r="13" spans="2:17">
      <c r="B13" s="511" t="s">
        <v>546</v>
      </c>
      <c r="C13" s="774">
        <v>4845</v>
      </c>
      <c r="D13" s="774">
        <v>409</v>
      </c>
      <c r="E13" s="775">
        <v>1893</v>
      </c>
      <c r="F13" s="776">
        <v>425</v>
      </c>
      <c r="G13" s="774">
        <v>1662</v>
      </c>
      <c r="H13" s="774">
        <v>3687</v>
      </c>
      <c r="I13" s="775">
        <v>5349</v>
      </c>
      <c r="J13" s="470"/>
      <c r="K13" s="586"/>
      <c r="L13" s="586"/>
      <c r="M13" s="586"/>
      <c r="N13" s="586"/>
      <c r="O13" s="586"/>
      <c r="P13" s="586"/>
      <c r="Q13" s="586"/>
    </row>
    <row r="14" spans="2:17">
      <c r="B14" s="489" t="s">
        <v>547</v>
      </c>
      <c r="C14" s="773">
        <v>18315</v>
      </c>
      <c r="D14" s="773">
        <v>258</v>
      </c>
      <c r="E14" s="95">
        <v>3961</v>
      </c>
      <c r="F14" s="102">
        <v>266</v>
      </c>
      <c r="G14" s="773">
        <v>4001</v>
      </c>
      <c r="H14" s="773">
        <v>18256</v>
      </c>
      <c r="I14" s="95">
        <v>22257</v>
      </c>
      <c r="J14" s="470"/>
      <c r="K14" s="586"/>
      <c r="L14" s="586"/>
      <c r="M14" s="586"/>
      <c r="N14" s="586"/>
      <c r="O14" s="586"/>
      <c r="P14" s="586"/>
      <c r="Q14" s="586"/>
    </row>
    <row r="15" spans="2:17">
      <c r="B15" s="488" t="s">
        <v>548</v>
      </c>
      <c r="C15" s="772">
        <v>1045</v>
      </c>
      <c r="D15" s="772">
        <v>14</v>
      </c>
      <c r="E15" s="90">
        <v>167</v>
      </c>
      <c r="F15" s="100">
        <v>16</v>
      </c>
      <c r="G15" s="772">
        <v>174</v>
      </c>
      <c r="H15" s="772">
        <v>1464</v>
      </c>
      <c r="I15" s="90">
        <v>1638</v>
      </c>
      <c r="J15" s="470"/>
      <c r="K15" s="586"/>
      <c r="L15" s="586"/>
      <c r="M15" s="586"/>
      <c r="N15" s="586"/>
      <c r="O15" s="586"/>
      <c r="P15" s="586"/>
      <c r="Q15" s="586"/>
    </row>
    <row r="16" spans="2:17" ht="13.5" thickBot="1">
      <c r="B16" s="489" t="s">
        <v>549</v>
      </c>
      <c r="C16" s="773">
        <v>163</v>
      </c>
      <c r="D16" s="773">
        <v>4</v>
      </c>
      <c r="E16" s="95">
        <v>27</v>
      </c>
      <c r="F16" s="102">
        <v>4</v>
      </c>
      <c r="G16" s="773">
        <v>41</v>
      </c>
      <c r="H16" s="773">
        <v>309</v>
      </c>
      <c r="I16" s="95">
        <v>350</v>
      </c>
      <c r="J16" s="470"/>
      <c r="K16" s="586"/>
      <c r="L16" s="586"/>
      <c r="M16" s="586"/>
      <c r="N16" s="586"/>
      <c r="O16" s="586"/>
      <c r="P16" s="586"/>
      <c r="Q16" s="586"/>
    </row>
    <row r="17" spans="2:17" ht="14.25" thickTop="1" thickBot="1">
      <c r="B17" s="1557" t="s">
        <v>90</v>
      </c>
      <c r="C17" s="1558">
        <f t="shared" ref="C17:I17" si="1">SUM(C13:C16)</f>
        <v>24368</v>
      </c>
      <c r="D17" s="1558">
        <f t="shared" si="1"/>
        <v>685</v>
      </c>
      <c r="E17" s="1559">
        <f t="shared" si="1"/>
        <v>6048</v>
      </c>
      <c r="F17" s="1560">
        <f t="shared" si="1"/>
        <v>711</v>
      </c>
      <c r="G17" s="1558">
        <f t="shared" si="1"/>
        <v>5878</v>
      </c>
      <c r="H17" s="1558">
        <f t="shared" si="1"/>
        <v>23716</v>
      </c>
      <c r="I17" s="1559">
        <f t="shared" si="1"/>
        <v>29594</v>
      </c>
      <c r="J17" s="470"/>
      <c r="K17" s="586"/>
      <c r="L17" s="586"/>
      <c r="M17" s="586"/>
      <c r="N17" s="586"/>
      <c r="O17" s="586"/>
      <c r="P17" s="586"/>
      <c r="Q17" s="586"/>
    </row>
    <row r="18" spans="2:17" ht="24.95" customHeight="1" thickTop="1">
      <c r="B18" s="455" t="s">
        <v>672</v>
      </c>
      <c r="C18" s="517"/>
      <c r="D18" s="517"/>
      <c r="E18" s="517"/>
      <c r="F18" s="517"/>
      <c r="G18" s="517"/>
      <c r="H18" s="517"/>
      <c r="I18" s="517"/>
      <c r="J18" s="470"/>
      <c r="K18" s="586"/>
      <c r="L18" s="586"/>
      <c r="M18" s="586"/>
      <c r="N18" s="586"/>
      <c r="O18" s="586"/>
      <c r="P18" s="586"/>
      <c r="Q18" s="586"/>
    </row>
    <row r="19" spans="2:17">
      <c r="B19" s="488" t="s">
        <v>546</v>
      </c>
      <c r="C19" s="772">
        <v>5424</v>
      </c>
      <c r="D19" s="772">
        <v>788</v>
      </c>
      <c r="E19" s="90">
        <v>3779</v>
      </c>
      <c r="F19" s="100">
        <v>826</v>
      </c>
      <c r="G19" s="772">
        <v>3424</v>
      </c>
      <c r="H19" s="772">
        <v>2607</v>
      </c>
      <c r="I19" s="90">
        <v>6031</v>
      </c>
      <c r="J19" s="517"/>
      <c r="K19" s="586"/>
      <c r="L19" s="586"/>
      <c r="M19" s="586"/>
      <c r="N19" s="586"/>
      <c r="O19" s="586"/>
      <c r="P19" s="586"/>
      <c r="Q19" s="586"/>
    </row>
    <row r="20" spans="2:17">
      <c r="B20" s="489" t="s">
        <v>547</v>
      </c>
      <c r="C20" s="773">
        <v>7209</v>
      </c>
      <c r="D20" s="773">
        <v>759</v>
      </c>
      <c r="E20" s="95">
        <v>4192</v>
      </c>
      <c r="F20" s="102">
        <v>829</v>
      </c>
      <c r="G20" s="773">
        <v>4395</v>
      </c>
      <c r="H20" s="773">
        <v>6233</v>
      </c>
      <c r="I20" s="95">
        <v>10628</v>
      </c>
      <c r="J20" s="517"/>
      <c r="K20" s="586"/>
      <c r="L20" s="586"/>
      <c r="M20" s="586"/>
      <c r="N20" s="586"/>
      <c r="O20" s="586"/>
      <c r="P20" s="586"/>
      <c r="Q20" s="586"/>
    </row>
    <row r="21" spans="2:17">
      <c r="B21" s="488" t="s">
        <v>548</v>
      </c>
      <c r="C21" s="772">
        <v>954</v>
      </c>
      <c r="D21" s="772">
        <v>96</v>
      </c>
      <c r="E21" s="90">
        <v>446</v>
      </c>
      <c r="F21" s="100">
        <v>110</v>
      </c>
      <c r="G21" s="772">
        <v>515</v>
      </c>
      <c r="H21" s="772">
        <v>1318</v>
      </c>
      <c r="I21" s="90">
        <v>1833</v>
      </c>
      <c r="J21" s="517"/>
      <c r="K21" s="586"/>
      <c r="L21" s="586"/>
      <c r="M21" s="586"/>
      <c r="N21" s="586"/>
      <c r="O21" s="586"/>
      <c r="P21" s="586"/>
      <c r="Q21" s="586"/>
    </row>
    <row r="22" spans="2:17" ht="13.5" thickBot="1">
      <c r="B22" s="489" t="s">
        <v>549</v>
      </c>
      <c r="C22" s="773">
        <v>219</v>
      </c>
      <c r="D22" s="773">
        <v>16</v>
      </c>
      <c r="E22" s="95">
        <v>89</v>
      </c>
      <c r="F22" s="102">
        <v>18</v>
      </c>
      <c r="G22" s="773">
        <v>131</v>
      </c>
      <c r="H22" s="773">
        <v>375</v>
      </c>
      <c r="I22" s="95">
        <v>506</v>
      </c>
      <c r="J22" s="517"/>
      <c r="K22" s="586"/>
      <c r="L22" s="586"/>
      <c r="M22" s="586"/>
      <c r="N22" s="586"/>
      <c r="O22" s="586"/>
      <c r="P22" s="586"/>
      <c r="Q22" s="586"/>
    </row>
    <row r="23" spans="2:17" ht="14.25" thickTop="1" thickBot="1">
      <c r="B23" s="1557" t="s">
        <v>90</v>
      </c>
      <c r="C23" s="1558">
        <f t="shared" ref="C23:I23" si="2">SUM(C19:C22)</f>
        <v>13806</v>
      </c>
      <c r="D23" s="1558">
        <f t="shared" si="2"/>
        <v>1659</v>
      </c>
      <c r="E23" s="1559">
        <f t="shared" si="2"/>
        <v>8506</v>
      </c>
      <c r="F23" s="1560">
        <f t="shared" si="2"/>
        <v>1783</v>
      </c>
      <c r="G23" s="1558">
        <f t="shared" si="2"/>
        <v>8465</v>
      </c>
      <c r="H23" s="1558">
        <f t="shared" si="2"/>
        <v>10533</v>
      </c>
      <c r="I23" s="1559">
        <f t="shared" si="2"/>
        <v>18998</v>
      </c>
      <c r="J23" s="517"/>
      <c r="K23" s="586"/>
      <c r="L23" s="586"/>
      <c r="M23" s="586"/>
      <c r="N23" s="586"/>
      <c r="O23" s="586"/>
      <c r="P23" s="586"/>
      <c r="Q23" s="586"/>
    </row>
    <row r="24" spans="2:17" ht="24.95" customHeight="1" thickTop="1">
      <c r="B24" s="455" t="s">
        <v>480</v>
      </c>
      <c r="C24" s="473"/>
      <c r="D24" s="473"/>
      <c r="E24" s="473"/>
      <c r="F24" s="473"/>
      <c r="G24" s="473"/>
      <c r="H24" s="473"/>
      <c r="I24" s="473"/>
      <c r="J24" s="517"/>
      <c r="K24" s="586"/>
      <c r="L24" s="586"/>
      <c r="M24" s="586"/>
      <c r="N24" s="586"/>
      <c r="O24" s="586"/>
      <c r="P24" s="586"/>
      <c r="Q24" s="586"/>
    </row>
    <row r="25" spans="2:17">
      <c r="B25" s="511" t="s">
        <v>546</v>
      </c>
      <c r="C25" s="774">
        <v>11520</v>
      </c>
      <c r="D25" s="774">
        <v>1278</v>
      </c>
      <c r="E25" s="775">
        <v>6088</v>
      </c>
      <c r="F25" s="776">
        <v>1339</v>
      </c>
      <c r="G25" s="774">
        <v>5500</v>
      </c>
      <c r="H25" s="774">
        <v>7451</v>
      </c>
      <c r="I25" s="775">
        <v>12951</v>
      </c>
      <c r="J25" s="517"/>
      <c r="K25" s="586"/>
      <c r="L25" s="586"/>
      <c r="M25" s="586"/>
      <c r="N25" s="586"/>
      <c r="O25" s="586"/>
      <c r="P25" s="586"/>
      <c r="Q25" s="586"/>
    </row>
    <row r="26" spans="2:17">
      <c r="B26" s="489" t="s">
        <v>547</v>
      </c>
      <c r="C26" s="773">
        <v>28113</v>
      </c>
      <c r="D26" s="773">
        <v>1096</v>
      </c>
      <c r="E26" s="95">
        <v>8667</v>
      </c>
      <c r="F26" s="102">
        <v>1181</v>
      </c>
      <c r="G26" s="773">
        <v>8909</v>
      </c>
      <c r="H26" s="773">
        <v>27449</v>
      </c>
      <c r="I26" s="95">
        <v>36358</v>
      </c>
      <c r="J26" s="517"/>
      <c r="K26" s="586"/>
      <c r="L26" s="586"/>
      <c r="M26" s="586"/>
      <c r="N26" s="586"/>
      <c r="O26" s="586"/>
      <c r="P26" s="586"/>
      <c r="Q26" s="586"/>
    </row>
    <row r="27" spans="2:17">
      <c r="B27" s="488" t="s">
        <v>548</v>
      </c>
      <c r="C27" s="772">
        <v>2780</v>
      </c>
      <c r="D27" s="772">
        <v>139</v>
      </c>
      <c r="E27" s="90">
        <v>752</v>
      </c>
      <c r="F27" s="100">
        <v>161</v>
      </c>
      <c r="G27" s="772">
        <v>836</v>
      </c>
      <c r="H27" s="772">
        <v>3915</v>
      </c>
      <c r="I27" s="90">
        <v>4751</v>
      </c>
      <c r="J27" s="517"/>
      <c r="K27" s="586"/>
      <c r="L27" s="586"/>
      <c r="M27" s="586"/>
      <c r="N27" s="586"/>
      <c r="O27" s="586"/>
      <c r="P27" s="586"/>
      <c r="Q27" s="586"/>
    </row>
    <row r="28" spans="2:17" ht="13.5" thickBot="1">
      <c r="B28" s="518" t="s">
        <v>549</v>
      </c>
      <c r="C28" s="777">
        <v>691</v>
      </c>
      <c r="D28" s="777">
        <v>36</v>
      </c>
      <c r="E28" s="329">
        <v>186</v>
      </c>
      <c r="F28" s="300">
        <v>42</v>
      </c>
      <c r="G28" s="777">
        <v>249</v>
      </c>
      <c r="H28" s="777">
        <v>1249</v>
      </c>
      <c r="I28" s="329">
        <v>1498</v>
      </c>
      <c r="J28" s="517"/>
      <c r="K28" s="586"/>
      <c r="L28" s="586"/>
      <c r="M28" s="586"/>
      <c r="N28" s="586"/>
      <c r="O28" s="586"/>
      <c r="P28" s="586"/>
      <c r="Q28" s="586"/>
    </row>
    <row r="29" spans="2:17" ht="14.25" thickTop="1" thickBot="1">
      <c r="B29" s="1557" t="s">
        <v>90</v>
      </c>
      <c r="C29" s="1558">
        <f t="shared" ref="C29:I29" si="3">SUM(C25:C28)</f>
        <v>43104</v>
      </c>
      <c r="D29" s="1558">
        <f t="shared" si="3"/>
        <v>2549</v>
      </c>
      <c r="E29" s="1559">
        <f t="shared" si="3"/>
        <v>15693</v>
      </c>
      <c r="F29" s="1560">
        <f t="shared" si="3"/>
        <v>2723</v>
      </c>
      <c r="G29" s="1558">
        <f t="shared" si="3"/>
        <v>15494</v>
      </c>
      <c r="H29" s="1558">
        <f t="shared" si="3"/>
        <v>40064</v>
      </c>
      <c r="I29" s="1559">
        <f t="shared" si="3"/>
        <v>55558</v>
      </c>
      <c r="J29" s="517"/>
      <c r="K29" s="586"/>
      <c r="L29" s="586"/>
      <c r="M29" s="586"/>
      <c r="N29" s="586"/>
      <c r="O29" s="586"/>
      <c r="P29" s="586"/>
      <c r="Q29" s="586"/>
    </row>
    <row r="30" spans="2:17" s="2" customFormat="1" ht="15" customHeight="1" thickTop="1">
      <c r="B30" s="105" t="s">
        <v>92</v>
      </c>
      <c r="C30" s="10"/>
      <c r="D30" s="10"/>
      <c r="E30" s="10"/>
      <c r="F30" s="10"/>
      <c r="G30" s="10"/>
      <c r="H30" s="10"/>
      <c r="I30" s="10"/>
      <c r="J30" s="519"/>
    </row>
    <row r="31" spans="2:17">
      <c r="B31" s="520"/>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8">
    <pageSetUpPr fitToPage="1"/>
  </sheetPr>
  <dimension ref="A1:I54"/>
  <sheetViews>
    <sheetView showGridLines="0" zoomScaleNormal="100" workbookViewId="0">
      <pane ySplit="5" topLeftCell="A38" activePane="bottomLeft" state="frozen"/>
      <selection activeCell="N28" sqref="N28"/>
      <selection pane="bottomLeft" activeCell="B3" sqref="B3"/>
    </sheetView>
  </sheetViews>
  <sheetFormatPr baseColWidth="10" defaultColWidth="11.42578125" defaultRowHeight="12.75"/>
  <cols>
    <col min="1" max="1" width="1.7109375" customWidth="1"/>
    <col min="2" max="2" width="23.7109375" style="2" customWidth="1"/>
    <col min="3" max="4" width="9.7109375" style="662" customWidth="1"/>
    <col min="5" max="5" width="9.7109375" style="649" customWidth="1"/>
    <col min="6" max="6" width="9.7109375" style="662" customWidth="1"/>
    <col min="7" max="8" width="9.7109375" style="649" customWidth="1"/>
    <col min="9" max="9" width="9.7109375" style="662" customWidth="1"/>
    <col min="10" max="16384" width="11.42578125" style="2"/>
  </cols>
  <sheetData>
    <row r="1" spans="2:9" s="151" customFormat="1" ht="20.100000000000001" customHeight="1">
      <c r="B1" s="492" t="s">
        <v>553</v>
      </c>
      <c r="C1" s="655"/>
      <c r="D1" s="655"/>
      <c r="E1" s="643"/>
      <c r="F1" s="655"/>
      <c r="G1" s="644"/>
      <c r="H1" s="644"/>
      <c r="I1" s="656"/>
    </row>
    <row r="2" spans="2:9" s="151" customFormat="1" ht="20.100000000000001" customHeight="1">
      <c r="B2" s="492" t="s">
        <v>906</v>
      </c>
      <c r="C2" s="655"/>
      <c r="D2" s="655"/>
      <c r="E2" s="643"/>
      <c r="F2" s="655"/>
      <c r="G2" s="644"/>
      <c r="H2" s="644"/>
      <c r="I2" s="656"/>
    </row>
    <row r="3" spans="2:9" s="151" customFormat="1" ht="20.100000000000001" customHeight="1">
      <c r="B3" s="736" t="s">
        <v>996</v>
      </c>
      <c r="C3" s="657"/>
      <c r="D3" s="657"/>
      <c r="E3" s="645"/>
      <c r="F3" s="656"/>
      <c r="G3" s="644"/>
      <c r="H3" s="644"/>
      <c r="I3" s="656"/>
    </row>
    <row r="4" spans="2:9" s="151" customFormat="1" ht="20.100000000000001" customHeight="1">
      <c r="B4" s="2179" t="s">
        <v>519</v>
      </c>
      <c r="C4" s="2179"/>
      <c r="D4" s="2179"/>
      <c r="E4" s="2179"/>
      <c r="F4" s="2179"/>
      <c r="G4" s="2179"/>
      <c r="H4" s="2179"/>
      <c r="I4" s="2179"/>
    </row>
    <row r="5" spans="2:9" ht="50.1" customHeight="1">
      <c r="C5" s="658" t="s">
        <v>78</v>
      </c>
      <c r="D5" s="659" t="s">
        <v>79</v>
      </c>
      <c r="E5" s="647" t="s">
        <v>80</v>
      </c>
      <c r="F5" s="661" t="s">
        <v>81</v>
      </c>
      <c r="G5" s="648" t="s">
        <v>82</v>
      </c>
      <c r="H5" s="646" t="s">
        <v>83</v>
      </c>
      <c r="I5" s="660" t="s">
        <v>84</v>
      </c>
    </row>
    <row r="6" spans="2:9" ht="24.95" customHeight="1">
      <c r="B6" s="446" t="s">
        <v>86</v>
      </c>
    </row>
    <row r="7" spans="2:9">
      <c r="B7" s="488" t="s">
        <v>670</v>
      </c>
      <c r="C7" s="663">
        <v>0</v>
      </c>
      <c r="D7" s="663">
        <v>0</v>
      </c>
      <c r="E7" s="663">
        <v>0</v>
      </c>
      <c r="F7" s="663">
        <v>0</v>
      </c>
      <c r="G7" s="663">
        <v>0</v>
      </c>
      <c r="H7" s="663">
        <v>0</v>
      </c>
      <c r="I7" s="663">
        <v>0</v>
      </c>
    </row>
    <row r="8" spans="2:9" ht="12.6" customHeight="1">
      <c r="B8" s="489" t="s">
        <v>669</v>
      </c>
      <c r="C8" s="666">
        <v>0</v>
      </c>
      <c r="D8" s="666">
        <v>0</v>
      </c>
      <c r="E8" s="666">
        <v>0</v>
      </c>
      <c r="F8" s="666">
        <v>0</v>
      </c>
      <c r="G8" s="666">
        <v>0</v>
      </c>
      <c r="H8" s="666">
        <v>0</v>
      </c>
      <c r="I8" s="666">
        <v>0</v>
      </c>
    </row>
    <row r="9" spans="2:9" ht="12.6" customHeight="1">
      <c r="B9" s="488" t="s">
        <v>554</v>
      </c>
      <c r="C9" s="663">
        <v>2</v>
      </c>
      <c r="D9" s="663" t="s">
        <v>557</v>
      </c>
      <c r="E9" s="651">
        <v>1</v>
      </c>
      <c r="F9" s="665">
        <v>0</v>
      </c>
      <c r="G9" s="650">
        <v>1</v>
      </c>
      <c r="H9" s="650">
        <v>1</v>
      </c>
      <c r="I9" s="664">
        <v>2</v>
      </c>
    </row>
    <row r="10" spans="2:9">
      <c r="B10" s="489" t="s">
        <v>555</v>
      </c>
      <c r="C10" s="666">
        <v>261</v>
      </c>
      <c r="D10" s="666">
        <v>16</v>
      </c>
      <c r="E10" s="653">
        <v>87</v>
      </c>
      <c r="F10" s="668">
        <v>17</v>
      </c>
      <c r="G10" s="652">
        <v>76</v>
      </c>
      <c r="H10" s="652">
        <v>184</v>
      </c>
      <c r="I10" s="667">
        <v>260</v>
      </c>
    </row>
    <row r="11" spans="2:9">
      <c r="B11" s="488" t="s">
        <v>850</v>
      </c>
      <c r="C11" s="663">
        <v>857</v>
      </c>
      <c r="D11" s="663">
        <v>47</v>
      </c>
      <c r="E11" s="651">
        <v>268</v>
      </c>
      <c r="F11" s="665">
        <v>52</v>
      </c>
      <c r="G11" s="650">
        <v>287</v>
      </c>
      <c r="H11" s="650">
        <v>882</v>
      </c>
      <c r="I11" s="664">
        <v>1169</v>
      </c>
    </row>
    <row r="12" spans="2:9">
      <c r="B12" s="489" t="s">
        <v>851</v>
      </c>
      <c r="C12" s="666">
        <v>61</v>
      </c>
      <c r="D12" s="666">
        <v>5</v>
      </c>
      <c r="E12" s="653">
        <v>24</v>
      </c>
      <c r="F12" s="668">
        <v>5</v>
      </c>
      <c r="G12" s="652">
        <v>21</v>
      </c>
      <c r="H12" s="652">
        <v>50</v>
      </c>
      <c r="I12" s="667">
        <v>71</v>
      </c>
    </row>
    <row r="13" spans="2:9">
      <c r="B13" s="488" t="s">
        <v>852</v>
      </c>
      <c r="C13" s="663">
        <v>61</v>
      </c>
      <c r="D13" s="663">
        <v>11</v>
      </c>
      <c r="E13" s="651">
        <v>32</v>
      </c>
      <c r="F13" s="665">
        <v>11</v>
      </c>
      <c r="G13" s="650">
        <v>26</v>
      </c>
      <c r="H13" s="650">
        <v>29</v>
      </c>
      <c r="I13" s="664">
        <v>55</v>
      </c>
    </row>
    <row r="14" spans="2:9">
      <c r="B14" s="489" t="s">
        <v>853</v>
      </c>
      <c r="C14" s="666">
        <v>1</v>
      </c>
      <c r="D14" s="666" t="s">
        <v>557</v>
      </c>
      <c r="E14" s="653" t="s">
        <v>557</v>
      </c>
      <c r="F14" s="668">
        <v>0</v>
      </c>
      <c r="G14" s="652">
        <v>0</v>
      </c>
      <c r="H14" s="652">
        <v>5</v>
      </c>
      <c r="I14" s="667">
        <v>5</v>
      </c>
    </row>
    <row r="15" spans="2:9">
      <c r="B15" s="488" t="s">
        <v>910</v>
      </c>
      <c r="C15" s="1617">
        <v>2</v>
      </c>
      <c r="D15" s="1617" t="s">
        <v>557</v>
      </c>
      <c r="E15" s="1618" t="s">
        <v>557</v>
      </c>
      <c r="F15" s="1619">
        <v>0</v>
      </c>
      <c r="G15" s="1620">
        <v>0</v>
      </c>
      <c r="H15" s="1620">
        <v>2</v>
      </c>
      <c r="I15" s="1621">
        <v>2</v>
      </c>
    </row>
    <row r="16" spans="2:9" ht="13.5" thickBot="1">
      <c r="B16" s="489" t="s">
        <v>556</v>
      </c>
      <c r="C16" s="1612">
        <v>6</v>
      </c>
      <c r="D16" s="1612">
        <v>2</v>
      </c>
      <c r="E16" s="1613">
        <v>4</v>
      </c>
      <c r="F16" s="1614">
        <v>3</v>
      </c>
      <c r="G16" s="1615">
        <v>3</v>
      </c>
      <c r="H16" s="1615">
        <v>4</v>
      </c>
      <c r="I16" s="1616">
        <v>7</v>
      </c>
    </row>
    <row r="17" spans="2:9" ht="14.25" thickTop="1" thickBot="1">
      <c r="B17" s="1557" t="s">
        <v>90</v>
      </c>
      <c r="C17" s="1611">
        <f>SUM(C7:C16)</f>
        <v>1251</v>
      </c>
      <c r="D17" s="1611">
        <f>SUM(D7:D16)</f>
        <v>81</v>
      </c>
      <c r="E17" s="1559">
        <f>SUM(E7:E16)</f>
        <v>416</v>
      </c>
      <c r="F17" s="1610">
        <f>SUM(F7:F16)</f>
        <v>88</v>
      </c>
      <c r="G17" s="1558">
        <f>SUM(G8:G16)</f>
        <v>414</v>
      </c>
      <c r="H17" s="1558">
        <f>SUM(H8:H16)</f>
        <v>1157</v>
      </c>
      <c r="I17" s="1609">
        <f>SUM(I8:I16)</f>
        <v>1571</v>
      </c>
    </row>
    <row r="18" spans="2:9" ht="24.95" customHeight="1" thickTop="1">
      <c r="B18" s="466" t="s">
        <v>671</v>
      </c>
    </row>
    <row r="19" spans="2:9">
      <c r="B19" s="488" t="s">
        <v>670</v>
      </c>
      <c r="C19" s="663">
        <v>289</v>
      </c>
      <c r="D19" s="663">
        <v>12</v>
      </c>
      <c r="E19" s="651">
        <v>89</v>
      </c>
      <c r="F19" s="665">
        <v>12</v>
      </c>
      <c r="G19" s="650">
        <v>77</v>
      </c>
      <c r="H19" s="650">
        <v>206</v>
      </c>
      <c r="I19" s="664">
        <v>283</v>
      </c>
    </row>
    <row r="20" spans="2:9">
      <c r="B20" s="489" t="s">
        <v>669</v>
      </c>
      <c r="C20" s="666">
        <v>432</v>
      </c>
      <c r="D20" s="666">
        <v>36</v>
      </c>
      <c r="E20" s="653">
        <v>135</v>
      </c>
      <c r="F20" s="668">
        <v>36</v>
      </c>
      <c r="G20" s="652">
        <v>100</v>
      </c>
      <c r="H20" s="652">
        <v>306</v>
      </c>
      <c r="I20" s="667">
        <v>406</v>
      </c>
    </row>
    <row r="21" spans="2:9">
      <c r="B21" s="488" t="s">
        <v>554</v>
      </c>
      <c r="C21" s="663">
        <v>724</v>
      </c>
      <c r="D21" s="663">
        <v>20</v>
      </c>
      <c r="E21" s="651">
        <v>265</v>
      </c>
      <c r="F21" s="665">
        <v>21</v>
      </c>
      <c r="G21" s="650">
        <v>253</v>
      </c>
      <c r="H21" s="650">
        <v>510</v>
      </c>
      <c r="I21" s="664">
        <v>763</v>
      </c>
    </row>
    <row r="22" spans="2:9">
      <c r="B22" s="489" t="s">
        <v>555</v>
      </c>
      <c r="C22" s="666">
        <v>966</v>
      </c>
      <c r="D22" s="666">
        <v>95</v>
      </c>
      <c r="E22" s="653">
        <v>455</v>
      </c>
      <c r="F22" s="668">
        <v>95</v>
      </c>
      <c r="G22" s="652">
        <v>375</v>
      </c>
      <c r="H22" s="652">
        <v>557</v>
      </c>
      <c r="I22" s="667">
        <v>932</v>
      </c>
    </row>
    <row r="23" spans="2:9">
      <c r="B23" s="488" t="s">
        <v>850</v>
      </c>
      <c r="C23" s="663">
        <v>2118</v>
      </c>
      <c r="D23" s="663">
        <v>222</v>
      </c>
      <c r="E23" s="651">
        <v>817</v>
      </c>
      <c r="F23" s="665">
        <v>237</v>
      </c>
      <c r="G23" s="650">
        <v>743</v>
      </c>
      <c r="H23" s="650">
        <v>1836</v>
      </c>
      <c r="I23" s="664">
        <v>2579</v>
      </c>
    </row>
    <row r="24" spans="2:9">
      <c r="B24" s="489" t="s">
        <v>851</v>
      </c>
      <c r="C24" s="666">
        <v>140</v>
      </c>
      <c r="D24" s="666">
        <v>6</v>
      </c>
      <c r="E24" s="653">
        <v>42</v>
      </c>
      <c r="F24" s="668">
        <v>6</v>
      </c>
      <c r="G24" s="652">
        <v>37</v>
      </c>
      <c r="H24" s="652">
        <v>130</v>
      </c>
      <c r="I24" s="667">
        <v>167</v>
      </c>
    </row>
    <row r="25" spans="2:9">
      <c r="B25" s="488" t="s">
        <v>852</v>
      </c>
      <c r="C25" s="663">
        <v>19</v>
      </c>
      <c r="D25" s="663">
        <v>5</v>
      </c>
      <c r="E25" s="651">
        <v>9</v>
      </c>
      <c r="F25" s="665">
        <v>5</v>
      </c>
      <c r="G25" s="650">
        <v>6</v>
      </c>
      <c r="H25" s="650">
        <v>16</v>
      </c>
      <c r="I25" s="664">
        <v>22</v>
      </c>
    </row>
    <row r="26" spans="2:9">
      <c r="B26" s="489" t="s">
        <v>853</v>
      </c>
      <c r="C26" s="666">
        <v>27</v>
      </c>
      <c r="D26" s="666" t="s">
        <v>557</v>
      </c>
      <c r="E26" s="653">
        <v>4</v>
      </c>
      <c r="F26" s="668">
        <v>0</v>
      </c>
      <c r="G26" s="652">
        <v>4</v>
      </c>
      <c r="H26" s="652">
        <v>43</v>
      </c>
      <c r="I26" s="667">
        <v>47</v>
      </c>
    </row>
    <row r="27" spans="2:9">
      <c r="B27" s="488" t="s">
        <v>910</v>
      </c>
      <c r="C27" s="1617">
        <v>42</v>
      </c>
      <c r="D27" s="1617">
        <v>2</v>
      </c>
      <c r="E27" s="1618">
        <v>19</v>
      </c>
      <c r="F27" s="1619">
        <v>2</v>
      </c>
      <c r="G27" s="1620">
        <v>18</v>
      </c>
      <c r="H27" s="1620">
        <v>31</v>
      </c>
      <c r="I27" s="1621">
        <v>49</v>
      </c>
    </row>
    <row r="28" spans="2:9" ht="13.5" thickBot="1">
      <c r="B28" s="489" t="s">
        <v>556</v>
      </c>
      <c r="C28" s="1612">
        <v>84</v>
      </c>
      <c r="D28" s="1612">
        <v>11</v>
      </c>
      <c r="E28" s="1613">
        <v>57</v>
      </c>
      <c r="F28" s="1614">
        <v>11</v>
      </c>
      <c r="G28" s="1615">
        <v>48</v>
      </c>
      <c r="H28" s="1615">
        <v>49</v>
      </c>
      <c r="I28" s="1616">
        <v>97</v>
      </c>
    </row>
    <row r="29" spans="2:9" ht="14.25" thickTop="1" thickBot="1">
      <c r="B29" s="1557" t="s">
        <v>90</v>
      </c>
      <c r="C29" s="1611">
        <f t="shared" ref="C29:I29" si="0">SUM(C19:C28)</f>
        <v>4841</v>
      </c>
      <c r="D29" s="1611">
        <f t="shared" si="0"/>
        <v>409</v>
      </c>
      <c r="E29" s="1559">
        <f t="shared" si="0"/>
        <v>1892</v>
      </c>
      <c r="F29" s="1610">
        <f t="shared" si="0"/>
        <v>425</v>
      </c>
      <c r="G29" s="1558">
        <f t="shared" si="0"/>
        <v>1661</v>
      </c>
      <c r="H29" s="1558">
        <f t="shared" si="0"/>
        <v>3684</v>
      </c>
      <c r="I29" s="1609">
        <f t="shared" si="0"/>
        <v>5345</v>
      </c>
    </row>
    <row r="30" spans="2:9" ht="24.95" customHeight="1" thickTop="1">
      <c r="B30" s="455" t="s">
        <v>672</v>
      </c>
    </row>
    <row r="31" spans="2:9">
      <c r="B31" s="488" t="s">
        <v>670</v>
      </c>
      <c r="C31" s="663">
        <v>10</v>
      </c>
      <c r="D31" s="663" t="s">
        <v>557</v>
      </c>
      <c r="E31" s="651">
        <v>8</v>
      </c>
      <c r="F31" s="665">
        <v>0</v>
      </c>
      <c r="G31" s="650">
        <v>8</v>
      </c>
      <c r="H31" s="650">
        <v>2</v>
      </c>
      <c r="I31" s="664">
        <v>10</v>
      </c>
    </row>
    <row r="32" spans="2:9">
      <c r="B32" s="489" t="s">
        <v>669</v>
      </c>
      <c r="C32" s="666">
        <v>182</v>
      </c>
      <c r="D32" s="666">
        <v>53</v>
      </c>
      <c r="E32" s="653">
        <v>142</v>
      </c>
      <c r="F32" s="668">
        <v>53</v>
      </c>
      <c r="G32" s="652">
        <v>89</v>
      </c>
      <c r="H32" s="652">
        <v>40</v>
      </c>
      <c r="I32" s="667">
        <v>129</v>
      </c>
    </row>
    <row r="33" spans="2:9">
      <c r="B33" s="488" t="s">
        <v>554</v>
      </c>
      <c r="C33" s="663">
        <v>264</v>
      </c>
      <c r="D33" s="663">
        <v>15</v>
      </c>
      <c r="E33" s="651">
        <v>163</v>
      </c>
      <c r="F33" s="665">
        <v>15</v>
      </c>
      <c r="G33" s="650">
        <v>152</v>
      </c>
      <c r="H33" s="650">
        <v>116</v>
      </c>
      <c r="I33" s="664">
        <v>268</v>
      </c>
    </row>
    <row r="34" spans="2:9">
      <c r="B34" s="489" t="s">
        <v>555</v>
      </c>
      <c r="C34" s="666">
        <v>1231</v>
      </c>
      <c r="D34" s="666">
        <v>122</v>
      </c>
      <c r="E34" s="653">
        <v>913</v>
      </c>
      <c r="F34" s="668">
        <v>125</v>
      </c>
      <c r="G34" s="652">
        <v>815</v>
      </c>
      <c r="H34" s="652">
        <v>377</v>
      </c>
      <c r="I34" s="667">
        <v>1192</v>
      </c>
    </row>
    <row r="35" spans="2:9">
      <c r="B35" s="488" t="s">
        <v>850</v>
      </c>
      <c r="C35" s="663">
        <v>3270</v>
      </c>
      <c r="D35" s="663">
        <v>511</v>
      </c>
      <c r="E35" s="651">
        <v>2243</v>
      </c>
      <c r="F35" s="665">
        <v>544</v>
      </c>
      <c r="G35" s="650">
        <v>2099</v>
      </c>
      <c r="H35" s="650">
        <v>1840</v>
      </c>
      <c r="I35" s="664">
        <v>3939</v>
      </c>
    </row>
    <row r="36" spans="2:9">
      <c r="B36" s="489" t="s">
        <v>851</v>
      </c>
      <c r="C36" s="1612">
        <v>218</v>
      </c>
      <c r="D36" s="1612">
        <v>44</v>
      </c>
      <c r="E36" s="1613">
        <v>154</v>
      </c>
      <c r="F36" s="1614">
        <v>46</v>
      </c>
      <c r="G36" s="1615">
        <v>130</v>
      </c>
      <c r="H36" s="1615">
        <v>100</v>
      </c>
      <c r="I36" s="1616">
        <v>230</v>
      </c>
    </row>
    <row r="37" spans="2:9">
      <c r="B37" s="488" t="s">
        <v>852</v>
      </c>
      <c r="C37" s="1617">
        <v>98</v>
      </c>
      <c r="D37" s="1617">
        <v>14</v>
      </c>
      <c r="E37" s="1618">
        <v>45</v>
      </c>
      <c r="F37" s="1619">
        <v>14</v>
      </c>
      <c r="G37" s="1620">
        <v>32</v>
      </c>
      <c r="H37" s="1620">
        <v>61</v>
      </c>
      <c r="I37" s="1621">
        <v>93</v>
      </c>
    </row>
    <row r="38" spans="2:9">
      <c r="B38" s="489" t="s">
        <v>853</v>
      </c>
      <c r="C38" s="1612">
        <v>12</v>
      </c>
      <c r="D38" s="666">
        <v>1</v>
      </c>
      <c r="E38" s="653">
        <v>3</v>
      </c>
      <c r="F38" s="668">
        <v>1</v>
      </c>
      <c r="G38" s="652">
        <v>4</v>
      </c>
      <c r="H38" s="652">
        <v>21</v>
      </c>
      <c r="I38" s="667">
        <v>25</v>
      </c>
    </row>
    <row r="39" spans="2:9">
      <c r="B39" s="488" t="s">
        <v>910</v>
      </c>
      <c r="C39" s="1617">
        <v>22</v>
      </c>
      <c r="D39" s="1617">
        <v>5</v>
      </c>
      <c r="E39" s="1618">
        <v>10</v>
      </c>
      <c r="F39" s="1619">
        <v>5</v>
      </c>
      <c r="G39" s="1620">
        <v>6</v>
      </c>
      <c r="H39" s="1620">
        <v>16</v>
      </c>
      <c r="I39" s="1621">
        <v>22</v>
      </c>
    </row>
    <row r="40" spans="2:9" ht="13.5" thickBot="1">
      <c r="B40" s="489" t="s">
        <v>556</v>
      </c>
      <c r="C40" s="1612">
        <v>116</v>
      </c>
      <c r="D40" s="1612">
        <v>23</v>
      </c>
      <c r="E40" s="1613">
        <v>97</v>
      </c>
      <c r="F40" s="1614">
        <v>23</v>
      </c>
      <c r="G40" s="1615">
        <v>88</v>
      </c>
      <c r="H40" s="1615">
        <v>34</v>
      </c>
      <c r="I40" s="1616">
        <v>122</v>
      </c>
    </row>
    <row r="41" spans="2:9" ht="14.25" thickTop="1" thickBot="1">
      <c r="B41" s="1557" t="s">
        <v>90</v>
      </c>
      <c r="C41" s="1611">
        <f t="shared" ref="C41:I41" si="1">SUM(C31:C40)</f>
        <v>5423</v>
      </c>
      <c r="D41" s="1611">
        <f t="shared" si="1"/>
        <v>788</v>
      </c>
      <c r="E41" s="1559">
        <f t="shared" si="1"/>
        <v>3778</v>
      </c>
      <c r="F41" s="1610">
        <f t="shared" si="1"/>
        <v>826</v>
      </c>
      <c r="G41" s="1558">
        <f t="shared" si="1"/>
        <v>3423</v>
      </c>
      <c r="H41" s="1558">
        <f t="shared" si="1"/>
        <v>2607</v>
      </c>
      <c r="I41" s="1609">
        <f t="shared" si="1"/>
        <v>6030</v>
      </c>
    </row>
    <row r="42" spans="2:9" ht="24.95" customHeight="1" thickTop="1">
      <c r="B42" s="455" t="s">
        <v>480</v>
      </c>
    </row>
    <row r="43" spans="2:9">
      <c r="B43" s="488" t="s">
        <v>670</v>
      </c>
      <c r="C43" s="663">
        <f>SUM(C7,C31,C19)</f>
        <v>299</v>
      </c>
      <c r="D43" s="663">
        <f t="shared" ref="D43:H43" si="2">SUM(D7,D31,D19)</f>
        <v>12</v>
      </c>
      <c r="E43" s="651">
        <f t="shared" si="2"/>
        <v>97</v>
      </c>
      <c r="F43" s="665">
        <f t="shared" si="2"/>
        <v>12</v>
      </c>
      <c r="G43" s="650">
        <f t="shared" si="2"/>
        <v>85</v>
      </c>
      <c r="H43" s="650">
        <f t="shared" si="2"/>
        <v>208</v>
      </c>
      <c r="I43" s="664">
        <f>SUM(I7,I31,I19)</f>
        <v>293</v>
      </c>
    </row>
    <row r="44" spans="2:9">
      <c r="B44" s="489" t="s">
        <v>669</v>
      </c>
      <c r="C44" s="666">
        <f t="shared" ref="C44:I44" si="3">SUM(C8,C32,C20)</f>
        <v>614</v>
      </c>
      <c r="D44" s="666">
        <f t="shared" si="3"/>
        <v>89</v>
      </c>
      <c r="E44" s="653">
        <f t="shared" si="3"/>
        <v>277</v>
      </c>
      <c r="F44" s="668">
        <f t="shared" si="3"/>
        <v>89</v>
      </c>
      <c r="G44" s="652">
        <f t="shared" si="3"/>
        <v>189</v>
      </c>
      <c r="H44" s="652">
        <f t="shared" si="3"/>
        <v>346</v>
      </c>
      <c r="I44" s="667">
        <f t="shared" si="3"/>
        <v>535</v>
      </c>
    </row>
    <row r="45" spans="2:9">
      <c r="B45" s="488" t="s">
        <v>554</v>
      </c>
      <c r="C45" s="663">
        <f t="shared" ref="C45:I45" si="4">SUM(C9,C33,C21)</f>
        <v>990</v>
      </c>
      <c r="D45" s="663">
        <f t="shared" si="4"/>
        <v>35</v>
      </c>
      <c r="E45" s="651">
        <f t="shared" si="4"/>
        <v>429</v>
      </c>
      <c r="F45" s="665">
        <f t="shared" si="4"/>
        <v>36</v>
      </c>
      <c r="G45" s="650">
        <f t="shared" si="4"/>
        <v>406</v>
      </c>
      <c r="H45" s="650">
        <f t="shared" si="4"/>
        <v>627</v>
      </c>
      <c r="I45" s="664">
        <f t="shared" si="4"/>
        <v>1033</v>
      </c>
    </row>
    <row r="46" spans="2:9">
      <c r="B46" s="489" t="s">
        <v>555</v>
      </c>
      <c r="C46" s="666">
        <f t="shared" ref="C46:I46" si="5">SUM(C10,C34,C22)</f>
        <v>2458</v>
      </c>
      <c r="D46" s="666">
        <f t="shared" si="5"/>
        <v>233</v>
      </c>
      <c r="E46" s="653">
        <f t="shared" si="5"/>
        <v>1455</v>
      </c>
      <c r="F46" s="668">
        <f t="shared" si="5"/>
        <v>237</v>
      </c>
      <c r="G46" s="652">
        <f t="shared" si="5"/>
        <v>1266</v>
      </c>
      <c r="H46" s="652">
        <f t="shared" si="5"/>
        <v>1118</v>
      </c>
      <c r="I46" s="667">
        <f t="shared" si="5"/>
        <v>2384</v>
      </c>
    </row>
    <row r="47" spans="2:9">
      <c r="B47" s="488" t="s">
        <v>850</v>
      </c>
      <c r="C47" s="663">
        <f t="shared" ref="C47:I47" si="6">SUM(C11,C35,C23)</f>
        <v>6245</v>
      </c>
      <c r="D47" s="663">
        <f t="shared" si="6"/>
        <v>780</v>
      </c>
      <c r="E47" s="651">
        <f t="shared" si="6"/>
        <v>3328</v>
      </c>
      <c r="F47" s="665">
        <f t="shared" si="6"/>
        <v>833</v>
      </c>
      <c r="G47" s="650">
        <f t="shared" si="6"/>
        <v>3129</v>
      </c>
      <c r="H47" s="650">
        <f t="shared" si="6"/>
        <v>4558</v>
      </c>
      <c r="I47" s="664">
        <f t="shared" si="6"/>
        <v>7687</v>
      </c>
    </row>
    <row r="48" spans="2:9">
      <c r="B48" s="489" t="s">
        <v>851</v>
      </c>
      <c r="C48" s="1612">
        <f t="shared" ref="C48:I48" si="7">SUM(C12,C36,C24)</f>
        <v>419</v>
      </c>
      <c r="D48" s="1612">
        <f t="shared" si="7"/>
        <v>55</v>
      </c>
      <c r="E48" s="1613">
        <f t="shared" si="7"/>
        <v>220</v>
      </c>
      <c r="F48" s="1614">
        <f t="shared" si="7"/>
        <v>57</v>
      </c>
      <c r="G48" s="1615">
        <f t="shared" si="7"/>
        <v>188</v>
      </c>
      <c r="H48" s="1615">
        <f t="shared" si="7"/>
        <v>280</v>
      </c>
      <c r="I48" s="1616">
        <f t="shared" si="7"/>
        <v>468</v>
      </c>
    </row>
    <row r="49" spans="2:9">
      <c r="B49" s="488" t="s">
        <v>852</v>
      </c>
      <c r="C49" s="1617">
        <f t="shared" ref="C49:I49" si="8">SUM(C13,C37,C25)</f>
        <v>178</v>
      </c>
      <c r="D49" s="1617">
        <f t="shared" si="8"/>
        <v>30</v>
      </c>
      <c r="E49" s="1618">
        <f t="shared" si="8"/>
        <v>86</v>
      </c>
      <c r="F49" s="1619">
        <f t="shared" si="8"/>
        <v>30</v>
      </c>
      <c r="G49" s="1620">
        <f t="shared" si="8"/>
        <v>64</v>
      </c>
      <c r="H49" s="1620">
        <f t="shared" si="8"/>
        <v>106</v>
      </c>
      <c r="I49" s="1621">
        <f t="shared" si="8"/>
        <v>170</v>
      </c>
    </row>
    <row r="50" spans="2:9">
      <c r="B50" s="489" t="s">
        <v>853</v>
      </c>
      <c r="C50" s="1612">
        <f t="shared" ref="C50:I50" si="9">SUM(C14,C38,C26)</f>
        <v>40</v>
      </c>
      <c r="D50" s="666">
        <f t="shared" si="9"/>
        <v>1</v>
      </c>
      <c r="E50" s="653">
        <f t="shared" si="9"/>
        <v>7</v>
      </c>
      <c r="F50" s="668">
        <f t="shared" si="9"/>
        <v>1</v>
      </c>
      <c r="G50" s="652">
        <f t="shared" si="9"/>
        <v>8</v>
      </c>
      <c r="H50" s="652">
        <f t="shared" si="9"/>
        <v>69</v>
      </c>
      <c r="I50" s="667">
        <f t="shared" si="9"/>
        <v>77</v>
      </c>
    </row>
    <row r="51" spans="2:9">
      <c r="B51" s="488" t="s">
        <v>910</v>
      </c>
      <c r="C51" s="1617">
        <f t="shared" ref="C51:I51" si="10">SUM(C15,C39,C27)</f>
        <v>66</v>
      </c>
      <c r="D51" s="1617">
        <f t="shared" si="10"/>
        <v>7</v>
      </c>
      <c r="E51" s="1618">
        <f t="shared" si="10"/>
        <v>29</v>
      </c>
      <c r="F51" s="1619">
        <f t="shared" si="10"/>
        <v>7</v>
      </c>
      <c r="G51" s="1620">
        <f t="shared" si="10"/>
        <v>24</v>
      </c>
      <c r="H51" s="1620">
        <f t="shared" si="10"/>
        <v>49</v>
      </c>
      <c r="I51" s="1621">
        <f t="shared" si="10"/>
        <v>73</v>
      </c>
    </row>
    <row r="52" spans="2:9" ht="13.5" thickBot="1">
      <c r="B52" s="489" t="s">
        <v>556</v>
      </c>
      <c r="C52" s="1612">
        <f t="shared" ref="C52:I52" si="11">SUM(C16,C40,C28)</f>
        <v>206</v>
      </c>
      <c r="D52" s="1612">
        <f t="shared" si="11"/>
        <v>36</v>
      </c>
      <c r="E52" s="1613">
        <f t="shared" si="11"/>
        <v>158</v>
      </c>
      <c r="F52" s="1614">
        <f t="shared" si="11"/>
        <v>37</v>
      </c>
      <c r="G52" s="1615">
        <f t="shared" si="11"/>
        <v>139</v>
      </c>
      <c r="H52" s="1615">
        <f t="shared" si="11"/>
        <v>87</v>
      </c>
      <c r="I52" s="1616">
        <f t="shared" si="11"/>
        <v>226</v>
      </c>
    </row>
    <row r="53" spans="2:9" ht="14.25" thickTop="1" thickBot="1">
      <c r="B53" s="1557" t="s">
        <v>90</v>
      </c>
      <c r="C53" s="1611">
        <f>SUM(C43:C52)</f>
        <v>11515</v>
      </c>
      <c r="D53" s="1611">
        <f t="shared" ref="D53:I53" si="12">SUM(D43:D52)</f>
        <v>1278</v>
      </c>
      <c r="E53" s="1559">
        <f t="shared" si="12"/>
        <v>6086</v>
      </c>
      <c r="F53" s="1610">
        <f>SUM(F43:F52)</f>
        <v>1339</v>
      </c>
      <c r="G53" s="1558">
        <f t="shared" si="12"/>
        <v>5498</v>
      </c>
      <c r="H53" s="1558">
        <f t="shared" si="12"/>
        <v>7448</v>
      </c>
      <c r="I53" s="1609">
        <f t="shared" si="12"/>
        <v>12946</v>
      </c>
    </row>
    <row r="54" spans="2:9" s="2" customFormat="1" ht="15" customHeight="1" thickTop="1">
      <c r="B54" s="105" t="s">
        <v>92</v>
      </c>
      <c r="C54" s="669"/>
      <c r="D54" s="669"/>
      <c r="E54" s="654"/>
      <c r="F54" s="669"/>
      <c r="G54" s="654"/>
      <c r="H54" s="654"/>
      <c r="I54" s="669"/>
    </row>
  </sheetData>
  <mergeCells count="1">
    <mergeCell ref="B4:I4"/>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9">
    <pageSetUpPr fitToPage="1"/>
  </sheetPr>
  <dimension ref="B1:I46"/>
  <sheetViews>
    <sheetView showGridLines="0" zoomScaleNormal="100" workbookViewId="0">
      <pane ySplit="5" topLeftCell="A6" activePane="bottomLeft" state="frozen"/>
      <selection activeCell="N28" sqref="N28"/>
      <selection pane="bottomLeft" activeCell="C45" sqref="C45:G45"/>
    </sheetView>
  </sheetViews>
  <sheetFormatPr baseColWidth="10" defaultColWidth="10.7109375" defaultRowHeight="12.75"/>
  <cols>
    <col min="1" max="1" width="1.5703125" customWidth="1"/>
    <col min="2" max="2" width="31.7109375" customWidth="1"/>
    <col min="3" max="7" width="10.7109375" style="231" customWidth="1"/>
  </cols>
  <sheetData>
    <row r="1" spans="2:9" s="151" customFormat="1" ht="20.100000000000001" customHeight="1">
      <c r="B1" s="492" t="s">
        <v>628</v>
      </c>
      <c r="C1" s="493"/>
      <c r="D1" s="493"/>
      <c r="E1" s="493"/>
      <c r="F1" s="493"/>
    </row>
    <row r="2" spans="2:9" s="151" customFormat="1" ht="20.100000000000001" customHeight="1">
      <c r="B2" s="2191" t="s">
        <v>86</v>
      </c>
      <c r="C2" s="2191"/>
      <c r="D2" s="2191"/>
      <c r="E2" s="2191"/>
      <c r="F2" s="2191"/>
      <c r="G2" s="2191"/>
    </row>
    <row r="3" spans="2:9" s="151" customFormat="1" ht="20.100000000000001" customHeight="1">
      <c r="B3" s="736" t="s">
        <v>996</v>
      </c>
      <c r="C3" s="494"/>
      <c r="D3" s="494"/>
      <c r="E3" s="494"/>
    </row>
    <row r="4" spans="2:9" s="151" customFormat="1" ht="20.100000000000001" customHeight="1">
      <c r="B4" s="2179" t="s">
        <v>519</v>
      </c>
      <c r="C4" s="2179"/>
      <c r="D4" s="2179"/>
      <c r="E4" s="2179"/>
      <c r="F4" s="2179"/>
      <c r="G4" s="2179"/>
      <c r="H4" s="2179"/>
      <c r="I4" s="2179"/>
    </row>
    <row r="5" spans="2:9" s="88" customFormat="1" ht="50.1" customHeight="1">
      <c r="B5" s="521"/>
      <c r="C5" s="463" t="s">
        <v>880</v>
      </c>
      <c r="D5" s="496" t="s">
        <v>871</v>
      </c>
      <c r="E5" s="510" t="s">
        <v>82</v>
      </c>
      <c r="F5" s="465" t="s">
        <v>83</v>
      </c>
      <c r="G5" s="465" t="s">
        <v>872</v>
      </c>
      <c r="H5" s="199"/>
    </row>
    <row r="6" spans="2:9" s="88" customFormat="1" ht="5.0999999999999996" customHeight="1">
      <c r="C6" s="522"/>
      <c r="D6" s="523"/>
      <c r="E6" s="522"/>
      <c r="F6" s="522"/>
      <c r="G6" s="524"/>
      <c r="H6" s="199"/>
    </row>
    <row r="7" spans="2:9" s="88" customFormat="1" ht="12">
      <c r="B7" s="488" t="s">
        <v>776</v>
      </c>
      <c r="C7" s="427">
        <v>146</v>
      </c>
      <c r="D7" s="477">
        <v>14</v>
      </c>
      <c r="E7" s="429">
        <v>34</v>
      </c>
      <c r="F7" s="429">
        <v>61</v>
      </c>
      <c r="G7" s="427">
        <v>95</v>
      </c>
      <c r="H7" s="199"/>
    </row>
    <row r="8" spans="2:9" s="88" customFormat="1" ht="12">
      <c r="B8" s="489" t="s">
        <v>777</v>
      </c>
      <c r="C8" s="433">
        <v>23</v>
      </c>
      <c r="D8" s="490">
        <v>5</v>
      </c>
      <c r="E8" s="435">
        <v>15</v>
      </c>
      <c r="F8" s="435">
        <v>15</v>
      </c>
      <c r="G8" s="433">
        <v>30</v>
      </c>
      <c r="H8" s="199"/>
    </row>
    <row r="9" spans="2:9" s="88" customFormat="1" ht="12">
      <c r="B9" s="488" t="s">
        <v>778</v>
      </c>
      <c r="C9" s="427">
        <v>614</v>
      </c>
      <c r="D9" s="477">
        <v>52</v>
      </c>
      <c r="E9" s="429">
        <v>176</v>
      </c>
      <c r="F9" s="429">
        <v>447</v>
      </c>
      <c r="G9" s="427">
        <v>623</v>
      </c>
      <c r="H9" s="199"/>
    </row>
    <row r="10" spans="2:9" s="88" customFormat="1" ht="12">
      <c r="B10" s="489" t="s">
        <v>558</v>
      </c>
      <c r="C10" s="433">
        <v>793</v>
      </c>
      <c r="D10" s="490">
        <v>30</v>
      </c>
      <c r="E10" s="435">
        <v>149</v>
      </c>
      <c r="F10" s="435">
        <v>673</v>
      </c>
      <c r="G10" s="433">
        <v>822</v>
      </c>
      <c r="H10" s="199"/>
    </row>
    <row r="11" spans="2:9" s="88" customFormat="1" ht="12">
      <c r="B11" s="488" t="s">
        <v>559</v>
      </c>
      <c r="C11" s="427">
        <v>28</v>
      </c>
      <c r="D11" s="477">
        <v>2</v>
      </c>
      <c r="E11" s="429">
        <v>8</v>
      </c>
      <c r="F11" s="429">
        <v>24</v>
      </c>
      <c r="G11" s="427">
        <v>32</v>
      </c>
      <c r="H11" s="199"/>
    </row>
    <row r="12" spans="2:9" s="88" customFormat="1" ht="12">
      <c r="B12" s="489" t="s">
        <v>779</v>
      </c>
      <c r="C12" s="433">
        <v>34</v>
      </c>
      <c r="D12" s="490">
        <v>2</v>
      </c>
      <c r="E12" s="435">
        <v>17</v>
      </c>
      <c r="F12" s="435">
        <v>23</v>
      </c>
      <c r="G12" s="433">
        <v>40</v>
      </c>
      <c r="H12" s="199"/>
    </row>
    <row r="13" spans="2:9" s="88" customFormat="1" ht="12">
      <c r="B13" s="488" t="s">
        <v>780</v>
      </c>
      <c r="C13" s="427">
        <v>14</v>
      </c>
      <c r="D13" s="477">
        <v>0</v>
      </c>
      <c r="E13" s="429">
        <v>3</v>
      </c>
      <c r="F13" s="429">
        <v>24</v>
      </c>
      <c r="G13" s="427">
        <v>27</v>
      </c>
      <c r="H13" s="199"/>
    </row>
    <row r="14" spans="2:9" s="88" customFormat="1" ht="12">
      <c r="B14" s="489" t="s">
        <v>560</v>
      </c>
      <c r="C14" s="433">
        <v>8</v>
      </c>
      <c r="D14" s="490">
        <v>1</v>
      </c>
      <c r="E14" s="435">
        <v>3</v>
      </c>
      <c r="F14" s="435">
        <v>4</v>
      </c>
      <c r="G14" s="433">
        <v>7</v>
      </c>
      <c r="H14" s="199"/>
    </row>
    <row r="15" spans="2:9" s="88" customFormat="1" ht="12">
      <c r="B15" s="488" t="s">
        <v>561</v>
      </c>
      <c r="C15" s="427">
        <v>2</v>
      </c>
      <c r="D15" s="477">
        <v>1</v>
      </c>
      <c r="E15" s="429">
        <v>3</v>
      </c>
      <c r="F15" s="429">
        <v>2</v>
      </c>
      <c r="G15" s="427">
        <v>5</v>
      </c>
      <c r="H15" s="199"/>
    </row>
    <row r="16" spans="2:9" s="88" customFormat="1" ht="12">
      <c r="B16" s="489" t="s">
        <v>562</v>
      </c>
      <c r="C16" s="433">
        <v>10</v>
      </c>
      <c r="D16" s="490">
        <v>2</v>
      </c>
      <c r="E16" s="435">
        <v>0</v>
      </c>
      <c r="F16" s="435">
        <v>17</v>
      </c>
      <c r="G16" s="433">
        <v>17</v>
      </c>
      <c r="H16" s="199"/>
    </row>
    <row r="17" spans="2:8" s="88" customFormat="1" ht="12">
      <c r="B17" s="488" t="s">
        <v>781</v>
      </c>
      <c r="C17" s="427">
        <v>11</v>
      </c>
      <c r="D17" s="477">
        <v>3</v>
      </c>
      <c r="E17" s="429">
        <v>6</v>
      </c>
      <c r="F17" s="429">
        <v>5</v>
      </c>
      <c r="G17" s="427">
        <v>11</v>
      </c>
      <c r="H17" s="199"/>
    </row>
    <row r="18" spans="2:8" s="88" customFormat="1" ht="12">
      <c r="B18" s="489" t="s">
        <v>563</v>
      </c>
      <c r="C18" s="433">
        <v>12</v>
      </c>
      <c r="D18" s="490">
        <v>1</v>
      </c>
      <c r="E18" s="435">
        <v>4</v>
      </c>
      <c r="F18" s="435">
        <v>8</v>
      </c>
      <c r="G18" s="433">
        <v>12</v>
      </c>
      <c r="H18" s="199"/>
    </row>
    <row r="19" spans="2:8" s="88" customFormat="1" ht="12">
      <c r="B19" s="488" t="s">
        <v>782</v>
      </c>
      <c r="C19" s="427">
        <v>99</v>
      </c>
      <c r="D19" s="477">
        <v>7</v>
      </c>
      <c r="E19" s="429">
        <v>64</v>
      </c>
      <c r="F19" s="429">
        <v>83</v>
      </c>
      <c r="G19" s="427">
        <v>147</v>
      </c>
      <c r="H19" s="199"/>
    </row>
    <row r="20" spans="2:8" s="88" customFormat="1" ht="12">
      <c r="B20" s="489" t="s">
        <v>783</v>
      </c>
      <c r="C20" s="433">
        <v>92</v>
      </c>
      <c r="D20" s="490">
        <v>4</v>
      </c>
      <c r="E20" s="435">
        <v>19</v>
      </c>
      <c r="F20" s="435">
        <v>44</v>
      </c>
      <c r="G20" s="433">
        <v>63</v>
      </c>
      <c r="H20" s="199"/>
    </row>
    <row r="21" spans="2:8" s="88" customFormat="1" ht="12">
      <c r="B21" s="488" t="s">
        <v>784</v>
      </c>
      <c r="C21" s="427">
        <v>19</v>
      </c>
      <c r="D21" s="477">
        <v>1</v>
      </c>
      <c r="E21" s="429">
        <v>10</v>
      </c>
      <c r="F21" s="429">
        <v>13</v>
      </c>
      <c r="G21" s="427">
        <v>23</v>
      </c>
      <c r="H21" s="199"/>
    </row>
    <row r="22" spans="2:8" s="88" customFormat="1" thickBot="1">
      <c r="B22" s="518" t="s">
        <v>564</v>
      </c>
      <c r="C22" s="456">
        <v>4</v>
      </c>
      <c r="D22" s="537">
        <v>1</v>
      </c>
      <c r="E22" s="540">
        <v>5</v>
      </c>
      <c r="F22" s="540">
        <v>1</v>
      </c>
      <c r="G22" s="456">
        <v>6</v>
      </c>
      <c r="H22" s="199"/>
    </row>
    <row r="23" spans="2:8" s="88" customFormat="1" ht="14.25" thickTop="1" thickBot="1">
      <c r="B23" s="1566" t="s">
        <v>565</v>
      </c>
      <c r="C23" s="1567">
        <f>SUM(C7:C22)</f>
        <v>1909</v>
      </c>
      <c r="D23" s="1568">
        <f>SUM(D7:D22)</f>
        <v>126</v>
      </c>
      <c r="E23" s="1558">
        <f>SUM(E7:E22)</f>
        <v>516</v>
      </c>
      <c r="F23" s="1558">
        <f>SUM(F7:F22)</f>
        <v>1444</v>
      </c>
      <c r="G23" s="1559">
        <f>SUM(G7:G22)</f>
        <v>1960</v>
      </c>
      <c r="H23" s="199"/>
    </row>
    <row r="24" spans="2:8" s="88" customFormat="1" ht="5.0999999999999996" customHeight="1" thickTop="1" thickBot="1">
      <c r="B24" s="1561"/>
      <c r="C24" s="1562">
        <v>36</v>
      </c>
      <c r="D24" s="1563">
        <v>2</v>
      </c>
      <c r="E24" s="1564">
        <v>12</v>
      </c>
      <c r="F24" s="1565">
        <v>33</v>
      </c>
      <c r="G24" s="1565">
        <v>45</v>
      </c>
      <c r="H24" s="199"/>
    </row>
    <row r="25" spans="2:8" s="88" customFormat="1" ht="14.25" thickTop="1" thickBot="1">
      <c r="B25" s="1566" t="s">
        <v>785</v>
      </c>
      <c r="C25" s="1567">
        <v>26</v>
      </c>
      <c r="D25" s="1568">
        <v>2</v>
      </c>
      <c r="E25" s="1558">
        <v>9</v>
      </c>
      <c r="F25" s="1558">
        <v>21</v>
      </c>
      <c r="G25" s="1559">
        <v>30</v>
      </c>
      <c r="H25" s="199"/>
    </row>
    <row r="26" spans="2:8" s="88" customFormat="1" ht="24.95" customHeight="1" thickTop="1">
      <c r="B26" s="530" t="s">
        <v>566</v>
      </c>
      <c r="C26" s="531"/>
      <c r="D26" s="532"/>
      <c r="E26" s="531"/>
      <c r="F26" s="107"/>
      <c r="G26" s="107"/>
      <c r="H26" s="199"/>
    </row>
    <row r="27" spans="2:8" s="88" customFormat="1" ht="12">
      <c r="B27" s="488" t="s">
        <v>776</v>
      </c>
      <c r="C27" s="427">
        <v>4</v>
      </c>
      <c r="D27" s="477">
        <v>2</v>
      </c>
      <c r="E27" s="429">
        <v>1</v>
      </c>
      <c r="F27" s="429">
        <v>3</v>
      </c>
      <c r="G27" s="427">
        <v>4</v>
      </c>
      <c r="H27" s="879"/>
    </row>
    <row r="28" spans="2:8" s="88" customFormat="1" ht="12">
      <c r="B28" s="489" t="s">
        <v>777</v>
      </c>
      <c r="C28" s="433">
        <v>23</v>
      </c>
      <c r="D28" s="490">
        <v>5</v>
      </c>
      <c r="E28" s="435">
        <v>15</v>
      </c>
      <c r="F28" s="435">
        <v>15</v>
      </c>
      <c r="G28" s="433">
        <v>30</v>
      </c>
      <c r="H28" s="199"/>
    </row>
    <row r="29" spans="2:8" s="88" customFormat="1" ht="0.95" customHeight="1">
      <c r="B29" s="488" t="s">
        <v>778</v>
      </c>
      <c r="C29" s="427">
        <v>308</v>
      </c>
      <c r="D29" s="477">
        <v>30</v>
      </c>
      <c r="E29" s="429">
        <v>109</v>
      </c>
      <c r="F29" s="429">
        <v>250</v>
      </c>
      <c r="G29" s="427">
        <v>359</v>
      </c>
      <c r="H29" s="199"/>
    </row>
    <row r="30" spans="2:8" s="88" customFormat="1" ht="12">
      <c r="B30" s="489" t="s">
        <v>558</v>
      </c>
      <c r="C30" s="433">
        <v>412</v>
      </c>
      <c r="D30" s="490">
        <v>21</v>
      </c>
      <c r="E30" s="435">
        <v>100</v>
      </c>
      <c r="F30" s="435">
        <v>429</v>
      </c>
      <c r="G30" s="433">
        <v>529</v>
      </c>
      <c r="H30" s="199"/>
    </row>
    <row r="31" spans="2:8" s="88" customFormat="1" ht="12">
      <c r="B31" s="488" t="s">
        <v>559</v>
      </c>
      <c r="C31" s="427">
        <v>18</v>
      </c>
      <c r="D31" s="477">
        <v>2</v>
      </c>
      <c r="E31" s="429">
        <v>6</v>
      </c>
      <c r="F31" s="429">
        <v>12</v>
      </c>
      <c r="G31" s="427">
        <v>18</v>
      </c>
      <c r="H31" s="199"/>
    </row>
    <row r="32" spans="2:8" s="88" customFormat="1" ht="12">
      <c r="B32" s="489" t="s">
        <v>779</v>
      </c>
      <c r="C32" s="433">
        <v>29</v>
      </c>
      <c r="D32" s="490">
        <v>2</v>
      </c>
      <c r="E32" s="435">
        <v>15</v>
      </c>
      <c r="F32" s="435">
        <v>22</v>
      </c>
      <c r="G32" s="433">
        <v>37</v>
      </c>
      <c r="H32" s="199"/>
    </row>
    <row r="33" spans="2:8" s="88" customFormat="1" ht="12">
      <c r="B33" s="488" t="s">
        <v>780</v>
      </c>
      <c r="C33" s="427">
        <v>11</v>
      </c>
      <c r="D33" s="477">
        <v>0</v>
      </c>
      <c r="E33" s="429">
        <v>3</v>
      </c>
      <c r="F33" s="429">
        <v>17</v>
      </c>
      <c r="G33" s="427">
        <v>20</v>
      </c>
      <c r="H33" s="199"/>
    </row>
    <row r="34" spans="2:8" s="88" customFormat="1" ht="12">
      <c r="B34" s="489" t="s">
        <v>560</v>
      </c>
      <c r="C34" s="433">
        <v>6</v>
      </c>
      <c r="D34" s="490">
        <v>0</v>
      </c>
      <c r="E34" s="435">
        <v>3</v>
      </c>
      <c r="F34" s="435">
        <v>3</v>
      </c>
      <c r="G34" s="433">
        <v>6</v>
      </c>
      <c r="H34" s="199"/>
    </row>
    <row r="35" spans="2:8" s="88" customFormat="1" ht="12">
      <c r="B35" s="488" t="s">
        <v>561</v>
      </c>
      <c r="C35" s="427">
        <v>2</v>
      </c>
      <c r="D35" s="477">
        <v>1</v>
      </c>
      <c r="E35" s="429">
        <v>3</v>
      </c>
      <c r="F35" s="429">
        <v>2</v>
      </c>
      <c r="G35" s="427">
        <v>5</v>
      </c>
      <c r="H35" s="199"/>
    </row>
    <row r="36" spans="2:8" s="88" customFormat="1" ht="12">
      <c r="B36" s="489" t="s">
        <v>562</v>
      </c>
      <c r="C36" s="433">
        <v>7</v>
      </c>
      <c r="D36" s="490">
        <v>2</v>
      </c>
      <c r="E36" s="435">
        <v>0</v>
      </c>
      <c r="F36" s="435">
        <v>12</v>
      </c>
      <c r="G36" s="433">
        <v>12</v>
      </c>
      <c r="H36" s="199"/>
    </row>
    <row r="37" spans="2:8" s="88" customFormat="1" ht="12">
      <c r="B37" s="488" t="s">
        <v>781</v>
      </c>
      <c r="C37" s="427">
        <v>9</v>
      </c>
      <c r="D37" s="477">
        <v>2</v>
      </c>
      <c r="E37" s="429">
        <v>5</v>
      </c>
      <c r="F37" s="429">
        <v>5</v>
      </c>
      <c r="G37" s="427">
        <v>10</v>
      </c>
      <c r="H37" s="199"/>
    </row>
    <row r="38" spans="2:8" s="88" customFormat="1" ht="12">
      <c r="B38" s="489" t="s">
        <v>563</v>
      </c>
      <c r="C38" s="433">
        <v>8</v>
      </c>
      <c r="D38" s="490">
        <v>1</v>
      </c>
      <c r="E38" s="435">
        <v>3</v>
      </c>
      <c r="F38" s="435">
        <v>6</v>
      </c>
      <c r="G38" s="433">
        <v>9</v>
      </c>
      <c r="H38" s="199"/>
    </row>
    <row r="39" spans="2:8" s="88" customFormat="1" ht="12">
      <c r="B39" s="488" t="s">
        <v>782</v>
      </c>
      <c r="C39" s="427">
        <v>83</v>
      </c>
      <c r="D39" s="477">
        <v>7</v>
      </c>
      <c r="E39" s="429">
        <v>58</v>
      </c>
      <c r="F39" s="429">
        <v>71</v>
      </c>
      <c r="G39" s="427">
        <v>129</v>
      </c>
      <c r="H39" s="199"/>
    </row>
    <row r="40" spans="2:8" s="88" customFormat="1" ht="12">
      <c r="B40" s="489" t="s">
        <v>783</v>
      </c>
      <c r="C40" s="433">
        <v>24</v>
      </c>
      <c r="D40" s="490">
        <v>1</v>
      </c>
      <c r="E40" s="435">
        <v>9</v>
      </c>
      <c r="F40" s="435">
        <v>18</v>
      </c>
      <c r="G40" s="433">
        <v>27</v>
      </c>
      <c r="H40" s="199"/>
    </row>
    <row r="41" spans="2:8" s="88" customFormat="1" ht="12">
      <c r="B41" s="488" t="s">
        <v>784</v>
      </c>
      <c r="C41" s="427">
        <v>15</v>
      </c>
      <c r="D41" s="477">
        <v>1</v>
      </c>
      <c r="E41" s="429">
        <v>10</v>
      </c>
      <c r="F41" s="429">
        <v>12</v>
      </c>
      <c r="G41" s="427">
        <v>22</v>
      </c>
      <c r="H41" s="199"/>
    </row>
    <row r="42" spans="2:8" s="88" customFormat="1" thickBot="1">
      <c r="B42" s="489" t="s">
        <v>564</v>
      </c>
      <c r="C42" s="433">
        <v>4</v>
      </c>
      <c r="D42" s="490">
        <v>1</v>
      </c>
      <c r="E42" s="435">
        <v>5</v>
      </c>
      <c r="F42" s="435">
        <v>1</v>
      </c>
      <c r="G42" s="433">
        <v>6</v>
      </c>
      <c r="H42" s="199"/>
    </row>
    <row r="43" spans="2:8" s="88" customFormat="1" ht="14.25" thickTop="1" thickBot="1">
      <c r="B43" s="1566" t="s">
        <v>565</v>
      </c>
      <c r="C43" s="1567">
        <f>SUM(C27:C42)</f>
        <v>963</v>
      </c>
      <c r="D43" s="1568">
        <f t="shared" ref="D43:G43" si="0">SUM(D27:D42)</f>
        <v>78</v>
      </c>
      <c r="E43" s="1558">
        <f t="shared" si="0"/>
        <v>345</v>
      </c>
      <c r="F43" s="1558">
        <f t="shared" si="0"/>
        <v>878</v>
      </c>
      <c r="G43" s="1559">
        <f t="shared" si="0"/>
        <v>1223</v>
      </c>
      <c r="H43" s="199"/>
    </row>
    <row r="44" spans="2:8" s="88" customFormat="1" ht="6" customHeight="1" thickTop="1" thickBot="1">
      <c r="B44" s="525"/>
      <c r="C44" s="526"/>
      <c r="D44" s="527"/>
      <c r="E44" s="528"/>
      <c r="F44" s="529"/>
      <c r="G44" s="529"/>
      <c r="H44" s="199"/>
    </row>
    <row r="45" spans="2:8" s="88" customFormat="1" ht="14.25" thickTop="1" thickBot="1">
      <c r="B45" s="1566" t="s">
        <v>785</v>
      </c>
      <c r="C45" s="1567">
        <v>21</v>
      </c>
      <c r="D45" s="1568">
        <v>2</v>
      </c>
      <c r="E45" s="1558">
        <v>7</v>
      </c>
      <c r="F45" s="1558">
        <v>19</v>
      </c>
      <c r="G45" s="1559">
        <v>26</v>
      </c>
      <c r="H45" s="199"/>
    </row>
    <row r="46" spans="2:8" s="2" customFormat="1" ht="15" customHeight="1" thickTop="1">
      <c r="B46" s="105" t="s">
        <v>92</v>
      </c>
      <c r="C46" s="483"/>
      <c r="D46" s="483"/>
      <c r="E46" s="483"/>
      <c r="F46" s="483"/>
      <c r="G46" s="483"/>
      <c r="H46" s="334"/>
    </row>
  </sheetData>
  <mergeCells count="2">
    <mergeCell ref="B2:G2"/>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I47"/>
  <sheetViews>
    <sheetView showGridLines="0" zoomScaleNormal="100" workbookViewId="0">
      <selection activeCell="F7" sqref="F7:F35"/>
    </sheetView>
  </sheetViews>
  <sheetFormatPr baseColWidth="10" defaultColWidth="9.140625" defaultRowHeight="12.75"/>
  <cols>
    <col min="1" max="1" width="1.7109375" customWidth="1"/>
    <col min="2" max="2" width="53.7109375" customWidth="1"/>
    <col min="3" max="9" width="10.7109375" customWidth="1"/>
  </cols>
  <sheetData>
    <row r="1" spans="1:9" s="870" customFormat="1" ht="20.100000000000001" customHeight="1">
      <c r="A1" s="869"/>
      <c r="B1" s="912" t="s">
        <v>924</v>
      </c>
      <c r="C1" s="911"/>
      <c r="D1" s="911"/>
      <c r="E1" s="911"/>
      <c r="F1" s="911"/>
      <c r="G1" s="911"/>
      <c r="H1" s="911"/>
      <c r="I1" s="911"/>
    </row>
    <row r="2" spans="1:9" s="909" customFormat="1" ht="20.100000000000001" customHeight="1">
      <c r="B2" s="1163" t="s">
        <v>792</v>
      </c>
      <c r="C2" s="910"/>
      <c r="D2" s="910"/>
      <c r="E2" s="910"/>
      <c r="G2" s="910"/>
      <c r="H2" s="910"/>
      <c r="I2" s="910"/>
    </row>
    <row r="3" spans="1:9" ht="20.100000000000001" customHeight="1">
      <c r="A3" s="1"/>
      <c r="B3" s="73" t="s">
        <v>980</v>
      </c>
      <c r="C3" s="74"/>
      <c r="D3" s="74"/>
      <c r="E3" s="74"/>
      <c r="F3" s="69"/>
      <c r="G3" s="69"/>
      <c r="H3" s="69"/>
      <c r="I3" s="69"/>
    </row>
    <row r="4" spans="1:9" s="108" customFormat="1" ht="32.25" customHeight="1">
      <c r="A4" s="1623"/>
      <c r="B4" s="979" t="s">
        <v>44</v>
      </c>
      <c r="C4" s="1624"/>
      <c r="D4" s="1624"/>
      <c r="E4" s="1624"/>
      <c r="F4" s="1624"/>
      <c r="G4" s="1624"/>
      <c r="H4" s="1624"/>
      <c r="I4" s="1624"/>
    </row>
    <row r="5" spans="1:9" s="636" customFormat="1" ht="50.1" customHeight="1">
      <c r="B5" s="1441"/>
      <c r="C5" s="1442" t="s">
        <v>888</v>
      </c>
      <c r="D5" s="1442" t="s">
        <v>889</v>
      </c>
      <c r="E5" s="1443" t="s">
        <v>80</v>
      </c>
      <c r="F5" s="1444" t="s">
        <v>871</v>
      </c>
      <c r="G5" s="1445" t="s">
        <v>82</v>
      </c>
      <c r="H5" s="1442" t="s">
        <v>83</v>
      </c>
      <c r="I5" s="1443" t="s">
        <v>872</v>
      </c>
    </row>
    <row r="6" spans="1:9" s="123" customFormat="1" ht="30" customHeight="1">
      <c r="B6" s="114" t="s">
        <v>50</v>
      </c>
      <c r="C6" s="87"/>
      <c r="D6" s="87"/>
      <c r="E6" s="87"/>
      <c r="F6" s="87"/>
      <c r="G6" s="87"/>
      <c r="H6" s="87"/>
      <c r="I6" s="124"/>
    </row>
    <row r="7" spans="1:9">
      <c r="B7" s="1866" t="s">
        <v>931</v>
      </c>
      <c r="C7" s="1745">
        <v>5011</v>
      </c>
      <c r="D7" s="1136">
        <v>244</v>
      </c>
      <c r="E7" s="1137">
        <v>1204</v>
      </c>
      <c r="F7" s="2029">
        <v>269</v>
      </c>
      <c r="G7" s="1136">
        <v>1188</v>
      </c>
      <c r="H7" s="1136">
        <v>5854</v>
      </c>
      <c r="I7" s="1747">
        <v>7042</v>
      </c>
    </row>
    <row r="8" spans="1:9">
      <c r="B8" s="1867" t="s">
        <v>881</v>
      </c>
      <c r="C8" s="1141">
        <v>2468</v>
      </c>
      <c r="D8" s="1139">
        <v>168</v>
      </c>
      <c r="E8" s="1142">
        <v>851</v>
      </c>
      <c r="F8" s="2078">
        <v>192</v>
      </c>
      <c r="G8" s="1139">
        <v>884</v>
      </c>
      <c r="H8" s="1139">
        <v>2623</v>
      </c>
      <c r="I8" s="1142">
        <v>3507</v>
      </c>
    </row>
    <row r="9" spans="1:9">
      <c r="B9" s="1866" t="s">
        <v>933</v>
      </c>
      <c r="C9" s="1135">
        <v>15598</v>
      </c>
      <c r="D9" s="1136">
        <v>1729</v>
      </c>
      <c r="E9" s="1137">
        <v>9548</v>
      </c>
      <c r="F9" s="2029">
        <v>1840</v>
      </c>
      <c r="G9" s="1136">
        <v>9282</v>
      </c>
      <c r="H9" s="1136">
        <v>11049</v>
      </c>
      <c r="I9" s="1137">
        <v>20331</v>
      </c>
    </row>
    <row r="10" spans="1:9">
      <c r="B10" s="1867" t="s">
        <v>934</v>
      </c>
      <c r="C10" s="1141">
        <v>18571</v>
      </c>
      <c r="D10" s="1139">
        <v>350</v>
      </c>
      <c r="E10" s="1142">
        <v>3283</v>
      </c>
      <c r="F10" s="2078">
        <v>365</v>
      </c>
      <c r="G10" s="1139">
        <v>3281</v>
      </c>
      <c r="H10" s="1139">
        <v>18959</v>
      </c>
      <c r="I10" s="1142">
        <v>22240</v>
      </c>
    </row>
    <row r="11" spans="1:9">
      <c r="B11" s="1866" t="s">
        <v>932</v>
      </c>
      <c r="C11" s="1135">
        <v>9356</v>
      </c>
      <c r="D11" s="1136">
        <v>451</v>
      </c>
      <c r="E11" s="1137">
        <v>3410</v>
      </c>
      <c r="F11" s="2029">
        <v>457</v>
      </c>
      <c r="G11" s="1136">
        <v>3188</v>
      </c>
      <c r="H11" s="1136">
        <v>7669</v>
      </c>
      <c r="I11" s="1137">
        <v>10857</v>
      </c>
    </row>
    <row r="12" spans="1:9">
      <c r="B12" s="1867" t="s">
        <v>882</v>
      </c>
      <c r="C12" s="1141">
        <v>399</v>
      </c>
      <c r="D12" s="1139">
        <v>19</v>
      </c>
      <c r="E12" s="1142">
        <v>157</v>
      </c>
      <c r="F12" s="2078">
        <v>19</v>
      </c>
      <c r="G12" s="1139">
        <v>141</v>
      </c>
      <c r="H12" s="1139">
        <v>287</v>
      </c>
      <c r="I12" s="1142">
        <v>428</v>
      </c>
    </row>
    <row r="13" spans="1:9">
      <c r="B13" s="1866" t="s">
        <v>99</v>
      </c>
      <c r="C13" s="1135">
        <v>59</v>
      </c>
      <c r="D13" s="1136">
        <v>5</v>
      </c>
      <c r="E13" s="1137">
        <v>28</v>
      </c>
      <c r="F13" s="2029">
        <v>5</v>
      </c>
      <c r="G13" s="1136">
        <v>24</v>
      </c>
      <c r="H13" s="1136">
        <v>39</v>
      </c>
      <c r="I13" s="1137">
        <v>63</v>
      </c>
    </row>
    <row r="14" spans="1:9">
      <c r="B14" s="792" t="s">
        <v>800</v>
      </c>
      <c r="C14" s="1799">
        <v>179</v>
      </c>
      <c r="D14" s="1800">
        <v>18</v>
      </c>
      <c r="E14" s="1801">
        <v>76</v>
      </c>
      <c r="F14" s="2078">
        <v>20</v>
      </c>
      <c r="G14" s="1800">
        <v>63</v>
      </c>
      <c r="H14" s="1800">
        <v>143</v>
      </c>
      <c r="I14" s="1801">
        <v>206</v>
      </c>
    </row>
    <row r="15" spans="1:9">
      <c r="B15" s="621" t="s">
        <v>90</v>
      </c>
      <c r="C15" s="905">
        <v>51641</v>
      </c>
      <c r="D15" s="902">
        <v>2984</v>
      </c>
      <c r="E15" s="1704">
        <v>18557</v>
      </c>
      <c r="F15" s="904">
        <v>3167</v>
      </c>
      <c r="G15" s="903">
        <v>18051</v>
      </c>
      <c r="H15" s="902">
        <v>46623</v>
      </c>
      <c r="I15" s="901">
        <v>64674</v>
      </c>
    </row>
    <row r="16" spans="1:9" s="123" customFormat="1" ht="30" customHeight="1">
      <c r="B16" s="125" t="s">
        <v>9</v>
      </c>
      <c r="C16" s="788"/>
      <c r="D16" s="789"/>
      <c r="E16" s="789"/>
      <c r="F16" s="790"/>
      <c r="G16" s="789"/>
      <c r="H16" s="789"/>
      <c r="I16" s="906"/>
    </row>
    <row r="17" spans="2:9">
      <c r="B17" s="89" t="s">
        <v>931</v>
      </c>
      <c r="C17" s="1745">
        <v>81</v>
      </c>
      <c r="D17" s="1746">
        <v>1</v>
      </c>
      <c r="E17" s="1137">
        <v>15</v>
      </c>
      <c r="F17" s="2029">
        <v>1</v>
      </c>
      <c r="G17" s="1136">
        <v>17</v>
      </c>
      <c r="H17" s="1136">
        <v>103</v>
      </c>
      <c r="I17" s="1747">
        <v>120</v>
      </c>
    </row>
    <row r="18" spans="2:9">
      <c r="B18" s="94" t="s">
        <v>881</v>
      </c>
      <c r="C18" s="1141">
        <v>882</v>
      </c>
      <c r="D18" s="1139">
        <v>71</v>
      </c>
      <c r="E18" s="1142">
        <v>370</v>
      </c>
      <c r="F18" s="2078">
        <v>78</v>
      </c>
      <c r="G18" s="1139">
        <v>376</v>
      </c>
      <c r="H18" s="1139">
        <v>856</v>
      </c>
      <c r="I18" s="1142">
        <v>1232</v>
      </c>
    </row>
    <row r="19" spans="2:9">
      <c r="B19" s="1866" t="s">
        <v>920</v>
      </c>
      <c r="C19" s="1135">
        <v>827</v>
      </c>
      <c r="D19" s="1136">
        <v>28</v>
      </c>
      <c r="E19" s="1137">
        <v>266</v>
      </c>
      <c r="F19" s="2029">
        <v>28</v>
      </c>
      <c r="G19" s="1136">
        <v>276</v>
      </c>
      <c r="H19" s="1136">
        <v>810</v>
      </c>
      <c r="I19" s="1137">
        <v>1086</v>
      </c>
    </row>
    <row r="20" spans="2:9">
      <c r="B20" s="1867" t="s">
        <v>921</v>
      </c>
      <c r="C20" s="1631"/>
      <c r="D20" s="1632"/>
      <c r="E20" s="1633"/>
      <c r="F20" s="2078"/>
      <c r="G20" s="1632"/>
      <c r="H20" s="1632"/>
      <c r="I20" s="1633"/>
    </row>
    <row r="21" spans="2:9">
      <c r="B21" s="1866" t="s">
        <v>932</v>
      </c>
      <c r="C21" s="1135">
        <v>898</v>
      </c>
      <c r="D21" s="1136">
        <v>22</v>
      </c>
      <c r="E21" s="1137">
        <v>235</v>
      </c>
      <c r="F21" s="2029">
        <v>22</v>
      </c>
      <c r="G21" s="1136">
        <v>236</v>
      </c>
      <c r="H21" s="1136">
        <v>890</v>
      </c>
      <c r="I21" s="1137">
        <v>1126</v>
      </c>
    </row>
    <row r="22" spans="2:9">
      <c r="B22" s="1867" t="s">
        <v>882</v>
      </c>
      <c r="C22" s="1141">
        <v>11</v>
      </c>
      <c r="D22" s="1139">
        <v>1</v>
      </c>
      <c r="E22" s="1142">
        <v>3</v>
      </c>
      <c r="F22" s="2078">
        <v>2</v>
      </c>
      <c r="G22" s="1139">
        <v>2</v>
      </c>
      <c r="H22" s="1139">
        <v>10</v>
      </c>
      <c r="I22" s="1142">
        <v>12</v>
      </c>
    </row>
    <row r="23" spans="2:9">
      <c r="B23" s="1866" t="s">
        <v>99</v>
      </c>
      <c r="C23" s="1135">
        <v>5</v>
      </c>
      <c r="D23" s="1136">
        <v>1</v>
      </c>
      <c r="E23" s="1137">
        <v>2</v>
      </c>
      <c r="F23" s="2029">
        <v>1</v>
      </c>
      <c r="G23" s="1136">
        <v>1</v>
      </c>
      <c r="H23" s="1136">
        <v>6</v>
      </c>
      <c r="I23" s="1137">
        <v>7</v>
      </c>
    </row>
    <row r="24" spans="2:9">
      <c r="B24" s="792" t="s">
        <v>800</v>
      </c>
      <c r="C24" s="1799">
        <v>36</v>
      </c>
      <c r="D24" s="1800">
        <v>3</v>
      </c>
      <c r="E24" s="1801">
        <v>22</v>
      </c>
      <c r="F24" s="2078">
        <v>3</v>
      </c>
      <c r="G24" s="1800">
        <v>22</v>
      </c>
      <c r="H24" s="1800">
        <v>22</v>
      </c>
      <c r="I24" s="1801">
        <v>44</v>
      </c>
    </row>
    <row r="25" spans="2:9">
      <c r="B25" s="621" t="s">
        <v>90</v>
      </c>
      <c r="C25" s="905">
        <v>2740</v>
      </c>
      <c r="D25" s="902">
        <v>127</v>
      </c>
      <c r="E25" s="1704">
        <v>913</v>
      </c>
      <c r="F25" s="904">
        <v>135</v>
      </c>
      <c r="G25" s="903">
        <v>930</v>
      </c>
      <c r="H25" s="902">
        <v>2697</v>
      </c>
      <c r="I25" s="901">
        <v>3627</v>
      </c>
    </row>
    <row r="26" spans="2:9" s="123" customFormat="1" ht="30" customHeight="1">
      <c r="B26" s="622" t="s">
        <v>98</v>
      </c>
      <c r="C26" s="908"/>
      <c r="D26" s="907"/>
      <c r="E26" s="907"/>
      <c r="F26" s="907"/>
      <c r="G26" s="907"/>
      <c r="H26" s="907"/>
      <c r="I26" s="907"/>
    </row>
    <row r="27" spans="2:9">
      <c r="B27" s="89" t="s">
        <v>931</v>
      </c>
      <c r="C27" s="1135">
        <v>17</v>
      </c>
      <c r="D27" s="1136">
        <v>5</v>
      </c>
      <c r="E27" s="1137">
        <v>12</v>
      </c>
      <c r="F27" s="2029">
        <v>5</v>
      </c>
      <c r="G27" s="1136">
        <v>8</v>
      </c>
      <c r="H27" s="1136">
        <v>34</v>
      </c>
      <c r="I27" s="1137">
        <v>42</v>
      </c>
    </row>
    <row r="28" spans="2:9">
      <c r="B28" s="1867" t="s">
        <v>881</v>
      </c>
      <c r="C28" s="1141">
        <v>222</v>
      </c>
      <c r="D28" s="1139">
        <v>41</v>
      </c>
      <c r="E28" s="1142">
        <v>179</v>
      </c>
      <c r="F28" s="2078">
        <v>42</v>
      </c>
      <c r="G28" s="1139">
        <v>177</v>
      </c>
      <c r="H28" s="1139">
        <v>99</v>
      </c>
      <c r="I28" s="1142">
        <v>276</v>
      </c>
    </row>
    <row r="29" spans="2:9">
      <c r="B29" s="1866" t="s">
        <v>933</v>
      </c>
      <c r="C29" s="1135">
        <v>55</v>
      </c>
      <c r="D29" s="1136">
        <v>13</v>
      </c>
      <c r="E29" s="1137">
        <v>42</v>
      </c>
      <c r="F29" s="2029">
        <v>16</v>
      </c>
      <c r="G29" s="1136">
        <v>47</v>
      </c>
      <c r="H29" s="1136">
        <v>37</v>
      </c>
      <c r="I29" s="1137">
        <v>84</v>
      </c>
    </row>
    <row r="30" spans="2:9">
      <c r="B30" s="1867" t="s">
        <v>934</v>
      </c>
      <c r="C30" s="1141"/>
      <c r="D30" s="1139"/>
      <c r="E30" s="1142"/>
      <c r="F30" s="2078"/>
      <c r="G30" s="1139"/>
      <c r="H30" s="1139"/>
      <c r="I30" s="1142"/>
    </row>
    <row r="31" spans="2:9">
      <c r="B31" s="1866" t="s">
        <v>932</v>
      </c>
      <c r="C31" s="1135">
        <v>137</v>
      </c>
      <c r="D31" s="1136">
        <v>29</v>
      </c>
      <c r="E31" s="1137">
        <v>73</v>
      </c>
      <c r="F31" s="2029">
        <v>29</v>
      </c>
      <c r="G31" s="1136">
        <v>53</v>
      </c>
      <c r="H31" s="1136">
        <v>111</v>
      </c>
      <c r="I31" s="1137">
        <v>164</v>
      </c>
    </row>
    <row r="32" spans="2:9">
      <c r="B32" s="1867" t="s">
        <v>882</v>
      </c>
      <c r="C32" s="1141"/>
      <c r="D32" s="1139"/>
      <c r="E32" s="1142"/>
      <c r="F32" s="2078"/>
      <c r="G32" s="1139"/>
      <c r="H32" s="1139"/>
      <c r="I32" s="1142"/>
    </row>
    <row r="33" spans="1:9">
      <c r="B33" s="89" t="s">
        <v>99</v>
      </c>
      <c r="C33" s="1135">
        <v>2</v>
      </c>
      <c r="D33" s="1136">
        <v>2</v>
      </c>
      <c r="E33" s="1137">
        <v>2</v>
      </c>
      <c r="F33" s="2029">
        <v>2</v>
      </c>
      <c r="G33" s="1136">
        <v>0</v>
      </c>
      <c r="H33" s="1136">
        <v>0</v>
      </c>
      <c r="I33" s="1137">
        <v>0</v>
      </c>
    </row>
    <row r="34" spans="1:9">
      <c r="B34" s="792" t="s">
        <v>800</v>
      </c>
      <c r="C34" s="1799">
        <v>8</v>
      </c>
      <c r="D34" s="1800">
        <v>2</v>
      </c>
      <c r="E34" s="1801">
        <v>7</v>
      </c>
      <c r="F34" s="2078">
        <v>2</v>
      </c>
      <c r="G34" s="1800">
        <v>5</v>
      </c>
      <c r="H34" s="1800">
        <v>2</v>
      </c>
      <c r="I34" s="1801">
        <v>7</v>
      </c>
    </row>
    <row r="35" spans="1:9">
      <c r="B35" s="621" t="s">
        <v>90</v>
      </c>
      <c r="C35" s="905">
        <f t="shared" ref="C35:E35" si="0">SUM(C27:C34)</f>
        <v>441</v>
      </c>
      <c r="D35" s="902">
        <f t="shared" si="0"/>
        <v>92</v>
      </c>
      <c r="E35" s="1704">
        <f t="shared" si="0"/>
        <v>315</v>
      </c>
      <c r="F35" s="904">
        <f t="shared" ref="F35:I35" si="1">SUM(F27:F34)</f>
        <v>96</v>
      </c>
      <c r="G35" s="903">
        <f t="shared" si="1"/>
        <v>290</v>
      </c>
      <c r="H35" s="902">
        <f t="shared" si="1"/>
        <v>283</v>
      </c>
      <c r="I35" s="902">
        <f t="shared" si="1"/>
        <v>573</v>
      </c>
    </row>
    <row r="36" spans="1:9" s="123" customFormat="1" ht="30" customHeight="1">
      <c r="B36" s="622" t="s">
        <v>15</v>
      </c>
      <c r="C36" s="788"/>
      <c r="D36" s="789"/>
      <c r="E36" s="789"/>
      <c r="F36" s="790"/>
      <c r="G36" s="789"/>
      <c r="H36" s="789"/>
      <c r="I36" s="906"/>
    </row>
    <row r="37" spans="1:9">
      <c r="B37" s="89" t="s">
        <v>931</v>
      </c>
      <c r="C37" s="1745">
        <v>5109</v>
      </c>
      <c r="D37" s="1136">
        <v>250</v>
      </c>
      <c r="E37" s="1136">
        <v>1231</v>
      </c>
      <c r="F37" s="1136">
        <v>275</v>
      </c>
      <c r="G37" s="1136">
        <v>1213</v>
      </c>
      <c r="H37" s="1136">
        <v>5991</v>
      </c>
      <c r="I37" s="1747">
        <v>7204</v>
      </c>
    </row>
    <row r="38" spans="1:9">
      <c r="B38" s="1867" t="s">
        <v>881</v>
      </c>
      <c r="C38" s="1141">
        <v>3572</v>
      </c>
      <c r="D38" s="1139">
        <v>280</v>
      </c>
      <c r="E38" s="1139">
        <v>1400</v>
      </c>
      <c r="F38" s="1139">
        <v>312</v>
      </c>
      <c r="G38" s="1139">
        <v>1437</v>
      </c>
      <c r="H38" s="1139">
        <v>3578</v>
      </c>
      <c r="I38" s="1142">
        <v>5015</v>
      </c>
    </row>
    <row r="39" spans="1:9">
      <c r="B39" s="1866" t="s">
        <v>920</v>
      </c>
      <c r="C39" s="1135">
        <v>16480</v>
      </c>
      <c r="D39" s="1136">
        <v>1770</v>
      </c>
      <c r="E39" s="1136">
        <v>9856</v>
      </c>
      <c r="F39" s="1136">
        <v>1884</v>
      </c>
      <c r="G39" s="1136">
        <v>9605</v>
      </c>
      <c r="H39" s="1136">
        <v>11896</v>
      </c>
      <c r="I39" s="1137">
        <v>21501</v>
      </c>
    </row>
    <row r="40" spans="1:9">
      <c r="B40" s="1867" t="s">
        <v>921</v>
      </c>
      <c r="C40" s="1141">
        <v>18571</v>
      </c>
      <c r="D40" s="1139">
        <v>350</v>
      </c>
      <c r="E40" s="1139">
        <v>3283</v>
      </c>
      <c r="F40" s="1139">
        <v>365</v>
      </c>
      <c r="G40" s="1139">
        <v>3281</v>
      </c>
      <c r="H40" s="1139">
        <v>18959</v>
      </c>
      <c r="I40" s="1142">
        <v>22240</v>
      </c>
    </row>
    <row r="41" spans="1:9">
      <c r="B41" s="1866" t="s">
        <v>932</v>
      </c>
      <c r="C41" s="1135">
        <v>10391</v>
      </c>
      <c r="D41" s="1136">
        <v>502</v>
      </c>
      <c r="E41" s="1136">
        <v>3718</v>
      </c>
      <c r="F41" s="1136">
        <v>508</v>
      </c>
      <c r="G41" s="1136">
        <v>3477</v>
      </c>
      <c r="H41" s="1136">
        <v>8670</v>
      </c>
      <c r="I41" s="1137">
        <v>12147</v>
      </c>
    </row>
    <row r="42" spans="1:9">
      <c r="B42" s="94" t="s">
        <v>882</v>
      </c>
      <c r="C42" s="1141">
        <v>410</v>
      </c>
      <c r="D42" s="1139">
        <v>20</v>
      </c>
      <c r="E42" s="1139">
        <v>160</v>
      </c>
      <c r="F42" s="1139">
        <v>21</v>
      </c>
      <c r="G42" s="1139">
        <v>143</v>
      </c>
      <c r="H42" s="1139">
        <v>297</v>
      </c>
      <c r="I42" s="1142">
        <v>440</v>
      </c>
    </row>
    <row r="43" spans="1:9">
      <c r="B43" s="89" t="s">
        <v>99</v>
      </c>
      <c r="C43" s="1135">
        <v>66</v>
      </c>
      <c r="D43" s="1136">
        <v>8</v>
      </c>
      <c r="E43" s="1136">
        <v>32</v>
      </c>
      <c r="F43" s="1136">
        <v>8</v>
      </c>
      <c r="G43" s="1136">
        <v>25</v>
      </c>
      <c r="H43" s="1136">
        <v>45</v>
      </c>
      <c r="I43" s="1137">
        <v>70</v>
      </c>
    </row>
    <row r="44" spans="1:9">
      <c r="B44" s="792" t="s">
        <v>800</v>
      </c>
      <c r="C44" s="1799">
        <v>223</v>
      </c>
      <c r="D44" s="1800">
        <v>23</v>
      </c>
      <c r="E44" s="1800">
        <v>105</v>
      </c>
      <c r="F44" s="1800">
        <v>25</v>
      </c>
      <c r="G44" s="1800">
        <v>90</v>
      </c>
      <c r="H44" s="1800">
        <v>167</v>
      </c>
      <c r="I44" s="1801">
        <v>257</v>
      </c>
    </row>
    <row r="45" spans="1:9">
      <c r="B45" s="621" t="s">
        <v>90</v>
      </c>
      <c r="C45" s="905">
        <f t="shared" ref="C45:H45" si="2">SUM(C37:C44)</f>
        <v>54822</v>
      </c>
      <c r="D45" s="902">
        <f t="shared" si="2"/>
        <v>3203</v>
      </c>
      <c r="E45" s="903">
        <f t="shared" si="2"/>
        <v>19785</v>
      </c>
      <c r="F45" s="902">
        <f t="shared" ref="F45" si="3">SUM(F37:F44)</f>
        <v>3398</v>
      </c>
      <c r="G45" s="902">
        <f t="shared" si="2"/>
        <v>19271</v>
      </c>
      <c r="H45" s="902">
        <f t="shared" si="2"/>
        <v>49603</v>
      </c>
      <c r="I45" s="901">
        <f>I15+I25+I35</f>
        <v>68874</v>
      </c>
    </row>
    <row r="46" spans="1:9" s="88" customFormat="1" ht="20.100000000000001" customHeight="1">
      <c r="A46" s="83"/>
      <c r="B46" s="105" t="s">
        <v>92</v>
      </c>
      <c r="C46" s="106"/>
      <c r="D46" s="107"/>
      <c r="E46" s="106"/>
      <c r="F46" s="106"/>
      <c r="G46" s="107"/>
      <c r="H46" s="107"/>
      <c r="I46" s="106"/>
    </row>
    <row r="47" spans="1:9" ht="76.5" customHeight="1">
      <c r="B47" s="2105" t="s">
        <v>922</v>
      </c>
      <c r="C47" s="2106"/>
      <c r="D47" s="2106"/>
      <c r="E47" s="2106"/>
      <c r="F47" s="2106"/>
      <c r="G47" s="2106"/>
      <c r="H47" s="2106"/>
      <c r="I47" s="2106"/>
    </row>
  </sheetData>
  <mergeCells count="1">
    <mergeCell ref="B47:I47"/>
  </mergeCells>
  <printOptions horizontalCentered="1"/>
  <pageMargins left="0.47244094488188981" right="0.47244094488188981" top="0.59055118110236227" bottom="0.39370078740157483" header="0.51181102362204722" footer="0.31496062992125984"/>
  <pageSetup paperSize="9" scale="74" firstPageNumber="0" orientation="portrait" r:id="rId1"/>
  <headerFooter>
    <oddFooter>&amp;C&amp;F&amp;R&amp;A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0">
    <pageSetUpPr fitToPage="1"/>
  </sheetPr>
  <dimension ref="A1:H46"/>
  <sheetViews>
    <sheetView showGridLines="0" zoomScaleNormal="100" workbookViewId="0">
      <pane ySplit="5" topLeftCell="A7" activePane="bottomLeft" state="frozen"/>
      <selection activeCell="N28" sqref="N28"/>
      <selection pane="bottomLeft" activeCell="C45" sqref="C45:G45"/>
    </sheetView>
  </sheetViews>
  <sheetFormatPr baseColWidth="10" defaultColWidth="10.7109375" defaultRowHeight="12.75"/>
  <cols>
    <col min="1" max="1" width="1.5703125" style="1" customWidth="1"/>
    <col min="2" max="2" width="31.7109375" customWidth="1"/>
    <col min="3" max="7" width="10.7109375" style="231" customWidth="1"/>
    <col min="8" max="8" width="10.7109375" style="1" customWidth="1"/>
  </cols>
  <sheetData>
    <row r="1" spans="1:8" s="151" customFormat="1" ht="20.100000000000001" customHeight="1">
      <c r="A1" s="175"/>
      <c r="B1" s="492" t="s">
        <v>628</v>
      </c>
      <c r="C1" s="493"/>
      <c r="D1" s="493"/>
      <c r="E1" s="493"/>
      <c r="F1" s="493"/>
      <c r="H1" s="175"/>
    </row>
    <row r="2" spans="1:8" s="151" customFormat="1" ht="20.100000000000001" customHeight="1">
      <c r="A2" s="175"/>
      <c r="B2" s="2192" t="s">
        <v>671</v>
      </c>
      <c r="C2" s="2193"/>
      <c r="D2" s="2193"/>
      <c r="E2" s="2193"/>
      <c r="F2" s="2193"/>
      <c r="G2" s="2193"/>
      <c r="H2" s="175"/>
    </row>
    <row r="3" spans="1:8" s="533" customFormat="1" ht="20.100000000000001" customHeight="1">
      <c r="A3" s="1769"/>
      <c r="B3" s="737" t="s">
        <v>996</v>
      </c>
      <c r="C3" s="494"/>
      <c r="D3" s="494"/>
      <c r="E3" s="494"/>
      <c r="H3" s="1769"/>
    </row>
    <row r="4" spans="1:8" s="533" customFormat="1" ht="20.100000000000001" customHeight="1">
      <c r="A4" s="1769"/>
      <c r="B4" s="2194" t="s">
        <v>519</v>
      </c>
      <c r="C4" s="2194"/>
      <c r="D4" s="2194"/>
      <c r="E4" s="2194"/>
      <c r="F4" s="2194"/>
      <c r="G4" s="2194"/>
      <c r="H4" s="1769"/>
    </row>
    <row r="5" spans="1:8" s="88" customFormat="1" ht="50.1" customHeight="1">
      <c r="A5" s="83"/>
      <c r="B5" s="1770"/>
      <c r="C5" s="463" t="s">
        <v>880</v>
      </c>
      <c r="D5" s="496" t="s">
        <v>871</v>
      </c>
      <c r="E5" s="510" t="s">
        <v>82</v>
      </c>
      <c r="F5" s="465" t="s">
        <v>83</v>
      </c>
      <c r="G5" s="463" t="s">
        <v>872</v>
      </c>
      <c r="H5" s="83"/>
    </row>
    <row r="6" spans="1:8" s="88" customFormat="1" ht="5.0999999999999996" customHeight="1">
      <c r="A6" s="83"/>
      <c r="H6" s="83"/>
    </row>
    <row r="7" spans="1:8" s="88" customFormat="1" ht="12">
      <c r="A7" s="83"/>
      <c r="B7" s="554" t="s">
        <v>776</v>
      </c>
      <c r="C7" s="427">
        <v>1725</v>
      </c>
      <c r="D7" s="477">
        <v>44</v>
      </c>
      <c r="E7" s="429">
        <v>235</v>
      </c>
      <c r="F7" s="429">
        <v>1105</v>
      </c>
      <c r="G7" s="427">
        <v>1340</v>
      </c>
      <c r="H7" s="83"/>
    </row>
    <row r="8" spans="1:8" s="88" customFormat="1" ht="12">
      <c r="A8" s="83"/>
      <c r="B8" s="431" t="s">
        <v>777</v>
      </c>
      <c r="C8" s="433">
        <v>339</v>
      </c>
      <c r="D8" s="490">
        <v>58</v>
      </c>
      <c r="E8" s="435">
        <v>181</v>
      </c>
      <c r="F8" s="435">
        <v>241</v>
      </c>
      <c r="G8" s="433">
        <v>422</v>
      </c>
      <c r="H8" s="83"/>
    </row>
    <row r="9" spans="1:8" s="88" customFormat="1" ht="12">
      <c r="A9" s="83"/>
      <c r="B9" s="425" t="s">
        <v>778</v>
      </c>
      <c r="C9" s="427">
        <v>96</v>
      </c>
      <c r="D9" s="477">
        <v>5</v>
      </c>
      <c r="E9" s="429">
        <v>19</v>
      </c>
      <c r="F9" s="429">
        <v>74</v>
      </c>
      <c r="G9" s="427">
        <v>93</v>
      </c>
      <c r="H9" s="83"/>
    </row>
    <row r="10" spans="1:8" s="88" customFormat="1" ht="12">
      <c r="A10" s="83"/>
      <c r="B10" s="431" t="s">
        <v>558</v>
      </c>
      <c r="C10" s="433">
        <v>179</v>
      </c>
      <c r="D10" s="490">
        <v>12</v>
      </c>
      <c r="E10" s="435">
        <v>34</v>
      </c>
      <c r="F10" s="435">
        <v>160</v>
      </c>
      <c r="G10" s="433">
        <v>194</v>
      </c>
      <c r="H10" s="83"/>
    </row>
    <row r="11" spans="1:8" s="88" customFormat="1" ht="12">
      <c r="A11" s="83"/>
      <c r="B11" s="425" t="s">
        <v>559</v>
      </c>
      <c r="C11" s="427">
        <v>53</v>
      </c>
      <c r="D11" s="477">
        <v>7</v>
      </c>
      <c r="E11" s="429">
        <v>15</v>
      </c>
      <c r="F11" s="429">
        <v>36</v>
      </c>
      <c r="G11" s="427">
        <v>51</v>
      </c>
      <c r="H11" s="83"/>
    </row>
    <row r="12" spans="1:8" s="88" customFormat="1" ht="12">
      <c r="A12" s="83"/>
      <c r="B12" s="431" t="s">
        <v>779</v>
      </c>
      <c r="C12" s="433">
        <v>660</v>
      </c>
      <c r="D12" s="490">
        <v>85</v>
      </c>
      <c r="E12" s="435">
        <v>332</v>
      </c>
      <c r="F12" s="435">
        <v>407</v>
      </c>
      <c r="G12" s="433">
        <v>739</v>
      </c>
      <c r="H12" s="83"/>
    </row>
    <row r="13" spans="1:8" s="88" customFormat="1" ht="12">
      <c r="A13" s="83"/>
      <c r="B13" s="425" t="s">
        <v>780</v>
      </c>
      <c r="C13" s="427">
        <v>102</v>
      </c>
      <c r="D13" s="477">
        <v>14</v>
      </c>
      <c r="E13" s="429">
        <v>23</v>
      </c>
      <c r="F13" s="429">
        <v>69</v>
      </c>
      <c r="G13" s="427">
        <v>92</v>
      </c>
      <c r="H13" s="83"/>
    </row>
    <row r="14" spans="1:8" s="88" customFormat="1" ht="12">
      <c r="A14" s="83"/>
      <c r="B14" s="431" t="s">
        <v>560</v>
      </c>
      <c r="C14" s="433">
        <v>671</v>
      </c>
      <c r="D14" s="490">
        <v>58</v>
      </c>
      <c r="E14" s="435">
        <v>196</v>
      </c>
      <c r="F14" s="435">
        <v>481</v>
      </c>
      <c r="G14" s="433">
        <v>677</v>
      </c>
      <c r="H14" s="83"/>
    </row>
    <row r="15" spans="1:8" s="88" customFormat="1" ht="12">
      <c r="A15" s="83"/>
      <c r="B15" s="425" t="s">
        <v>561</v>
      </c>
      <c r="C15" s="427">
        <v>398</v>
      </c>
      <c r="D15" s="477">
        <v>19</v>
      </c>
      <c r="E15" s="429">
        <v>88</v>
      </c>
      <c r="F15" s="429">
        <v>275</v>
      </c>
      <c r="G15" s="427">
        <v>363</v>
      </c>
      <c r="H15" s="83"/>
    </row>
    <row r="16" spans="1:8" s="88" customFormat="1" ht="12">
      <c r="A16" s="83"/>
      <c r="B16" s="431" t="s">
        <v>562</v>
      </c>
      <c r="C16" s="433">
        <v>40</v>
      </c>
      <c r="D16" s="490">
        <v>7</v>
      </c>
      <c r="E16" s="435">
        <v>13</v>
      </c>
      <c r="F16" s="435">
        <v>25</v>
      </c>
      <c r="G16" s="433">
        <v>38</v>
      </c>
      <c r="H16" s="83"/>
    </row>
    <row r="17" spans="1:8" s="88" customFormat="1" ht="12">
      <c r="A17" s="83"/>
      <c r="B17" s="425" t="s">
        <v>781</v>
      </c>
      <c r="C17" s="427">
        <v>99</v>
      </c>
      <c r="D17" s="477">
        <v>4</v>
      </c>
      <c r="E17" s="429">
        <v>38</v>
      </c>
      <c r="F17" s="429">
        <v>69</v>
      </c>
      <c r="G17" s="427">
        <v>107</v>
      </c>
      <c r="H17" s="83"/>
    </row>
    <row r="18" spans="1:8" s="88" customFormat="1" ht="12">
      <c r="A18" s="83"/>
      <c r="B18" s="431" t="s">
        <v>563</v>
      </c>
      <c r="C18" s="433">
        <v>631</v>
      </c>
      <c r="D18" s="490">
        <v>32</v>
      </c>
      <c r="E18" s="435">
        <v>179</v>
      </c>
      <c r="F18" s="435">
        <v>426</v>
      </c>
      <c r="G18" s="433">
        <v>605</v>
      </c>
      <c r="H18" s="83"/>
    </row>
    <row r="19" spans="1:8" s="88" customFormat="1" ht="12">
      <c r="A19" s="83"/>
      <c r="B19" s="425" t="s">
        <v>782</v>
      </c>
      <c r="C19" s="427">
        <v>150</v>
      </c>
      <c r="D19" s="477">
        <v>14</v>
      </c>
      <c r="E19" s="429">
        <v>67</v>
      </c>
      <c r="F19" s="429">
        <v>87</v>
      </c>
      <c r="G19" s="427">
        <v>154</v>
      </c>
      <c r="H19" s="83"/>
    </row>
    <row r="20" spans="1:8" s="88" customFormat="1" ht="12">
      <c r="A20" s="83"/>
      <c r="B20" s="431" t="s">
        <v>783</v>
      </c>
      <c r="C20" s="433">
        <v>421</v>
      </c>
      <c r="D20" s="490">
        <v>18</v>
      </c>
      <c r="E20" s="435">
        <v>87</v>
      </c>
      <c r="F20" s="435">
        <v>258</v>
      </c>
      <c r="G20" s="433">
        <v>345</v>
      </c>
      <c r="H20" s="83"/>
    </row>
    <row r="21" spans="1:8" s="88" customFormat="1" ht="12">
      <c r="A21" s="83"/>
      <c r="B21" s="425" t="s">
        <v>784</v>
      </c>
      <c r="C21" s="427">
        <v>267</v>
      </c>
      <c r="D21" s="477">
        <v>20</v>
      </c>
      <c r="E21" s="429">
        <v>73</v>
      </c>
      <c r="F21" s="429">
        <v>165</v>
      </c>
      <c r="G21" s="427">
        <v>238</v>
      </c>
      <c r="H21" s="83"/>
    </row>
    <row r="22" spans="1:8" s="88" customFormat="1" thickBot="1">
      <c r="A22" s="83"/>
      <c r="B22" s="431" t="s">
        <v>564</v>
      </c>
      <c r="C22" s="433">
        <v>14</v>
      </c>
      <c r="D22" s="490">
        <v>0</v>
      </c>
      <c r="E22" s="435">
        <v>12</v>
      </c>
      <c r="F22" s="435">
        <v>3</v>
      </c>
      <c r="G22" s="433">
        <v>15</v>
      </c>
      <c r="H22" s="83"/>
    </row>
    <row r="23" spans="1:8" s="88" customFormat="1" ht="14.25" thickTop="1" thickBot="1">
      <c r="A23" s="83"/>
      <c r="B23" s="1771" t="s">
        <v>565</v>
      </c>
      <c r="C23" s="1567">
        <f>SUM(C7:C22)</f>
        <v>5845</v>
      </c>
      <c r="D23" s="1568">
        <f t="shared" ref="D23:G23" si="0">SUM(D7:D22)</f>
        <v>397</v>
      </c>
      <c r="E23" s="1558">
        <f t="shared" si="0"/>
        <v>1592</v>
      </c>
      <c r="F23" s="1558">
        <f t="shared" si="0"/>
        <v>3881</v>
      </c>
      <c r="G23" s="1559">
        <f t="shared" si="0"/>
        <v>5473</v>
      </c>
      <c r="H23" s="83"/>
    </row>
    <row r="24" spans="1:8" s="88" customFormat="1" ht="5.0999999999999996" customHeight="1" thickTop="1" thickBot="1">
      <c r="A24" s="83"/>
      <c r="B24" s="1772"/>
      <c r="C24" s="526"/>
      <c r="D24" s="527"/>
      <c r="E24" s="528"/>
      <c r="F24" s="529"/>
      <c r="G24" s="1768"/>
      <c r="H24" s="83"/>
    </row>
    <row r="25" spans="1:8" s="88" customFormat="1" ht="14.25" thickTop="1" thickBot="1">
      <c r="A25" s="83"/>
      <c r="B25" s="1771" t="s">
        <v>785</v>
      </c>
      <c r="C25" s="1567">
        <v>140</v>
      </c>
      <c r="D25" s="1568">
        <v>10</v>
      </c>
      <c r="E25" s="1558">
        <v>26</v>
      </c>
      <c r="F25" s="1558">
        <v>83</v>
      </c>
      <c r="G25" s="1559">
        <v>109</v>
      </c>
      <c r="H25" s="83"/>
    </row>
    <row r="26" spans="1:8" s="88" customFormat="1" ht="24.95" customHeight="1" thickTop="1">
      <c r="A26" s="83"/>
      <c r="B26" s="1773" t="s">
        <v>566</v>
      </c>
      <c r="C26" s="535"/>
      <c r="D26" s="536"/>
      <c r="E26" s="535"/>
      <c r="F26" s="104"/>
      <c r="G26" s="104"/>
      <c r="H26" s="83"/>
    </row>
    <row r="27" spans="1:8" s="88" customFormat="1" ht="12">
      <c r="A27" s="83"/>
      <c r="B27" s="425" t="s">
        <v>776</v>
      </c>
      <c r="C27" s="427">
        <v>621</v>
      </c>
      <c r="D27" s="477">
        <v>32</v>
      </c>
      <c r="E27" s="429">
        <v>136</v>
      </c>
      <c r="F27" s="429">
        <v>524</v>
      </c>
      <c r="G27" s="427">
        <v>660</v>
      </c>
      <c r="H27" s="83"/>
    </row>
    <row r="28" spans="1:8" s="88" customFormat="1" ht="12">
      <c r="A28" s="83"/>
      <c r="B28" s="431" t="s">
        <v>777</v>
      </c>
      <c r="C28" s="433">
        <v>278</v>
      </c>
      <c r="D28" s="490">
        <v>56</v>
      </c>
      <c r="E28" s="435">
        <v>160</v>
      </c>
      <c r="F28" s="435">
        <v>203</v>
      </c>
      <c r="G28" s="433">
        <v>363</v>
      </c>
      <c r="H28" s="83"/>
    </row>
    <row r="29" spans="1:8" s="88" customFormat="1" ht="12">
      <c r="A29" s="83"/>
      <c r="B29" s="425" t="s">
        <v>778</v>
      </c>
      <c r="C29" s="427">
        <v>51</v>
      </c>
      <c r="D29" s="477">
        <v>5</v>
      </c>
      <c r="E29" s="429">
        <v>11</v>
      </c>
      <c r="F29" s="429">
        <v>49</v>
      </c>
      <c r="G29" s="427">
        <v>60</v>
      </c>
      <c r="H29" s="83"/>
    </row>
    <row r="30" spans="1:8" s="88" customFormat="1" ht="12">
      <c r="A30" s="83"/>
      <c r="B30" s="431" t="s">
        <v>558</v>
      </c>
      <c r="C30" s="433">
        <v>108</v>
      </c>
      <c r="D30" s="490">
        <v>9</v>
      </c>
      <c r="E30" s="435">
        <v>23</v>
      </c>
      <c r="F30" s="435">
        <v>107</v>
      </c>
      <c r="G30" s="433">
        <v>130</v>
      </c>
      <c r="H30" s="83"/>
    </row>
    <row r="31" spans="1:8" s="88" customFormat="1" ht="12">
      <c r="A31" s="83"/>
      <c r="B31" s="425" t="s">
        <v>559</v>
      </c>
      <c r="C31" s="427">
        <v>35</v>
      </c>
      <c r="D31" s="477">
        <v>5</v>
      </c>
      <c r="E31" s="429">
        <v>12</v>
      </c>
      <c r="F31" s="429">
        <v>26</v>
      </c>
      <c r="G31" s="427">
        <v>38</v>
      </c>
      <c r="H31" s="83"/>
    </row>
    <row r="32" spans="1:8" s="88" customFormat="1" ht="12">
      <c r="A32" s="83"/>
      <c r="B32" s="431" t="s">
        <v>779</v>
      </c>
      <c r="C32" s="433">
        <v>502</v>
      </c>
      <c r="D32" s="490">
        <v>77</v>
      </c>
      <c r="E32" s="435">
        <v>289</v>
      </c>
      <c r="F32" s="435">
        <v>321</v>
      </c>
      <c r="G32" s="433">
        <v>610</v>
      </c>
      <c r="H32" s="83"/>
    </row>
    <row r="33" spans="1:8" s="88" customFormat="1" ht="12">
      <c r="A33" s="83"/>
      <c r="B33" s="425" t="s">
        <v>780</v>
      </c>
      <c r="C33" s="427">
        <v>55</v>
      </c>
      <c r="D33" s="477">
        <v>10</v>
      </c>
      <c r="E33" s="429">
        <v>20</v>
      </c>
      <c r="F33" s="429">
        <v>36</v>
      </c>
      <c r="G33" s="427">
        <v>56</v>
      </c>
      <c r="H33" s="83"/>
    </row>
    <row r="34" spans="1:8" s="88" customFormat="1" ht="12">
      <c r="A34" s="83"/>
      <c r="B34" s="431" t="s">
        <v>560</v>
      </c>
      <c r="C34" s="433">
        <v>415</v>
      </c>
      <c r="D34" s="490">
        <v>57</v>
      </c>
      <c r="E34" s="435">
        <v>148</v>
      </c>
      <c r="F34" s="435">
        <v>312</v>
      </c>
      <c r="G34" s="433">
        <v>460</v>
      </c>
      <c r="H34" s="83"/>
    </row>
    <row r="35" spans="1:8" s="88" customFormat="1" ht="12">
      <c r="A35" s="83"/>
      <c r="B35" s="425" t="s">
        <v>561</v>
      </c>
      <c r="C35" s="427">
        <v>215</v>
      </c>
      <c r="D35" s="477">
        <v>18</v>
      </c>
      <c r="E35" s="429">
        <v>69</v>
      </c>
      <c r="F35" s="429">
        <v>174</v>
      </c>
      <c r="G35" s="427">
        <v>243</v>
      </c>
      <c r="H35" s="83"/>
    </row>
    <row r="36" spans="1:8" s="88" customFormat="1" ht="12">
      <c r="A36" s="83"/>
      <c r="B36" s="431" t="s">
        <v>562</v>
      </c>
      <c r="C36" s="433">
        <v>27</v>
      </c>
      <c r="D36" s="490">
        <v>6</v>
      </c>
      <c r="E36" s="435">
        <v>11</v>
      </c>
      <c r="F36" s="435">
        <v>18</v>
      </c>
      <c r="G36" s="433">
        <v>29</v>
      </c>
      <c r="H36" s="83"/>
    </row>
    <row r="37" spans="1:8" s="88" customFormat="1" ht="12">
      <c r="A37" s="83"/>
      <c r="B37" s="425" t="s">
        <v>781</v>
      </c>
      <c r="C37" s="427">
        <v>66</v>
      </c>
      <c r="D37" s="477">
        <v>3</v>
      </c>
      <c r="E37" s="429">
        <v>32</v>
      </c>
      <c r="F37" s="429">
        <v>49</v>
      </c>
      <c r="G37" s="427">
        <v>81</v>
      </c>
      <c r="H37" s="83"/>
    </row>
    <row r="38" spans="1:8" s="88" customFormat="1" ht="12">
      <c r="A38" s="83"/>
      <c r="B38" s="431" t="s">
        <v>563</v>
      </c>
      <c r="C38" s="433">
        <v>415</v>
      </c>
      <c r="D38" s="490">
        <v>26</v>
      </c>
      <c r="E38" s="435">
        <v>148</v>
      </c>
      <c r="F38" s="435">
        <v>305</v>
      </c>
      <c r="G38" s="433">
        <v>453</v>
      </c>
      <c r="H38" s="83"/>
    </row>
    <row r="39" spans="1:8" s="88" customFormat="1" ht="12">
      <c r="A39" s="83"/>
      <c r="B39" s="425" t="s">
        <v>782</v>
      </c>
      <c r="C39" s="427">
        <v>130</v>
      </c>
      <c r="D39" s="477">
        <v>14</v>
      </c>
      <c r="E39" s="429">
        <v>60</v>
      </c>
      <c r="F39" s="429">
        <v>79</v>
      </c>
      <c r="G39" s="427">
        <v>139</v>
      </c>
      <c r="H39" s="83"/>
    </row>
    <row r="40" spans="1:8" s="88" customFormat="1" ht="12">
      <c r="A40" s="83"/>
      <c r="B40" s="431" t="s">
        <v>783</v>
      </c>
      <c r="C40" s="433">
        <v>208</v>
      </c>
      <c r="D40" s="490">
        <v>17</v>
      </c>
      <c r="E40" s="435">
        <v>66</v>
      </c>
      <c r="F40" s="435">
        <v>163</v>
      </c>
      <c r="G40" s="433">
        <v>229</v>
      </c>
      <c r="H40" s="83"/>
    </row>
    <row r="41" spans="1:8" s="88" customFormat="1" ht="12">
      <c r="A41" s="83"/>
      <c r="B41" s="425" t="s">
        <v>784</v>
      </c>
      <c r="C41" s="427">
        <v>167</v>
      </c>
      <c r="D41" s="477">
        <v>17</v>
      </c>
      <c r="E41" s="429">
        <v>55</v>
      </c>
      <c r="F41" s="429">
        <v>121</v>
      </c>
      <c r="G41" s="427">
        <v>176</v>
      </c>
      <c r="H41" s="83"/>
    </row>
    <row r="42" spans="1:8" s="88" customFormat="1" thickBot="1">
      <c r="A42" s="83"/>
      <c r="B42" s="431" t="s">
        <v>564</v>
      </c>
      <c r="C42" s="433">
        <v>14</v>
      </c>
      <c r="D42" s="490">
        <v>0</v>
      </c>
      <c r="E42" s="435">
        <v>12</v>
      </c>
      <c r="F42" s="435">
        <v>3</v>
      </c>
      <c r="G42" s="433">
        <v>15</v>
      </c>
      <c r="H42" s="83"/>
    </row>
    <row r="43" spans="1:8" s="88" customFormat="1" ht="14.25" thickTop="1" thickBot="1">
      <c r="A43" s="83"/>
      <c r="B43" s="1771" t="s">
        <v>565</v>
      </c>
      <c r="C43" s="1567">
        <f>SUM(C27:C42)</f>
        <v>3307</v>
      </c>
      <c r="D43" s="1568">
        <f t="shared" ref="D43:G43" si="1">SUM(D27:D42)</f>
        <v>352</v>
      </c>
      <c r="E43" s="1558">
        <f t="shared" si="1"/>
        <v>1252</v>
      </c>
      <c r="F43" s="1558">
        <f t="shared" si="1"/>
        <v>2490</v>
      </c>
      <c r="G43" s="1559">
        <f t="shared" si="1"/>
        <v>3742</v>
      </c>
      <c r="H43" s="83"/>
    </row>
    <row r="44" spans="1:8" s="88" customFormat="1" ht="5.0999999999999996" customHeight="1" thickTop="1" thickBot="1">
      <c r="A44" s="83"/>
      <c r="B44" s="567"/>
      <c r="C44" s="107"/>
      <c r="D44" s="537"/>
      <c r="E44" s="107"/>
      <c r="F44" s="107"/>
      <c r="G44" s="107"/>
      <c r="H44" s="83"/>
    </row>
    <row r="45" spans="1:8" s="88" customFormat="1" ht="14.25" thickTop="1" thickBot="1">
      <c r="A45" s="83"/>
      <c r="B45" s="1771" t="s">
        <v>785</v>
      </c>
      <c r="C45" s="1567">
        <v>63</v>
      </c>
      <c r="D45" s="1568">
        <v>10</v>
      </c>
      <c r="E45" s="1558">
        <v>19</v>
      </c>
      <c r="F45" s="1558">
        <v>52</v>
      </c>
      <c r="G45" s="1559">
        <v>71</v>
      </c>
      <c r="H45" s="83"/>
    </row>
    <row r="46" spans="1:8" s="2" customFormat="1" ht="20.100000000000001" customHeight="1" thickTop="1">
      <c r="B46" s="105" t="s">
        <v>92</v>
      </c>
    </row>
  </sheetData>
  <mergeCells count="2">
    <mergeCell ref="B2:G2"/>
    <mergeCell ref="B4:G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1">
    <pageSetUpPr fitToPage="1"/>
  </sheetPr>
  <dimension ref="A1:I46"/>
  <sheetViews>
    <sheetView showGridLines="0" zoomScaleNormal="100" workbookViewId="0">
      <pane xSplit="1" ySplit="5" topLeftCell="B6" activePane="bottomRight" state="frozen"/>
      <selection activeCell="N28" sqref="N28"/>
      <selection pane="topRight" activeCell="N28" sqref="N28"/>
      <selection pane="bottomLeft" activeCell="N28" sqref="N28"/>
      <selection pane="bottomRight" activeCell="J38" sqref="J37:J38"/>
    </sheetView>
  </sheetViews>
  <sheetFormatPr baseColWidth="10" defaultColWidth="10.7109375" defaultRowHeight="12.75"/>
  <cols>
    <col min="1" max="1" width="1.5703125" style="1" customWidth="1"/>
    <col min="2" max="2" width="31.7109375" customWidth="1"/>
    <col min="3" max="7" width="10.7109375" style="231" customWidth="1"/>
    <col min="8" max="8" width="10.7109375" style="1" customWidth="1"/>
    <col min="9" max="9" width="4.7109375" customWidth="1"/>
  </cols>
  <sheetData>
    <row r="1" spans="1:9" s="533" customFormat="1" ht="20.100000000000001" customHeight="1">
      <c r="A1" s="1769"/>
      <c r="B1" s="492" t="s">
        <v>628</v>
      </c>
      <c r="C1" s="493"/>
      <c r="D1" s="493"/>
      <c r="E1" s="493"/>
      <c r="F1" s="493"/>
      <c r="H1" s="1769"/>
    </row>
    <row r="2" spans="1:9" s="533" customFormat="1" ht="20.100000000000001" customHeight="1">
      <c r="A2" s="1769"/>
      <c r="B2" s="2195" t="s">
        <v>672</v>
      </c>
      <c r="C2" s="2196"/>
      <c r="D2" s="2196"/>
      <c r="E2" s="2196"/>
      <c r="F2" s="2196"/>
      <c r="G2" s="2196"/>
      <c r="H2" s="1769"/>
    </row>
    <row r="3" spans="1:9" s="533" customFormat="1" ht="20.100000000000001" customHeight="1">
      <c r="A3" s="1769"/>
      <c r="B3" s="737" t="s">
        <v>996</v>
      </c>
      <c r="C3" s="494"/>
      <c r="D3" s="494"/>
      <c r="E3" s="494"/>
      <c r="H3" s="1769"/>
    </row>
    <row r="4" spans="1:9" s="533" customFormat="1" ht="20.100000000000001" customHeight="1">
      <c r="A4" s="1769"/>
      <c r="B4" s="556" t="s">
        <v>519</v>
      </c>
      <c r="C4" s="778"/>
      <c r="D4" s="778"/>
      <c r="E4" s="778"/>
      <c r="F4" s="778"/>
      <c r="G4" s="778"/>
      <c r="H4" s="1637"/>
      <c r="I4" s="778"/>
    </row>
    <row r="5" spans="1:9" s="88" customFormat="1" ht="50.1" customHeight="1">
      <c r="A5" s="83"/>
      <c r="B5" s="1774"/>
      <c r="C5" s="463" t="s">
        <v>880</v>
      </c>
      <c r="D5" s="496" t="s">
        <v>871</v>
      </c>
      <c r="E5" s="510" t="s">
        <v>82</v>
      </c>
      <c r="F5" s="465" t="s">
        <v>83</v>
      </c>
      <c r="G5" s="463" t="s">
        <v>872</v>
      </c>
      <c r="H5" s="197"/>
    </row>
    <row r="6" spans="1:9" s="88" customFormat="1" ht="5.0999999999999996" customHeight="1">
      <c r="A6" s="83"/>
      <c r="B6" s="446"/>
      <c r="C6" s="524"/>
      <c r="D6" s="538"/>
      <c r="E6" s="539"/>
      <c r="F6" s="539"/>
      <c r="G6" s="539"/>
      <c r="H6" s="197"/>
    </row>
    <row r="7" spans="1:9" s="88" customFormat="1" ht="12">
      <c r="A7" s="83"/>
      <c r="B7" s="425" t="s">
        <v>776</v>
      </c>
      <c r="C7" s="427">
        <v>221</v>
      </c>
      <c r="D7" s="477">
        <v>14</v>
      </c>
      <c r="E7" s="429">
        <v>67</v>
      </c>
      <c r="F7" s="429">
        <v>118</v>
      </c>
      <c r="G7" s="427">
        <v>185</v>
      </c>
      <c r="H7" s="197"/>
    </row>
    <row r="8" spans="1:9" s="88" customFormat="1" ht="12">
      <c r="A8" s="83"/>
      <c r="B8" s="431" t="s">
        <v>777</v>
      </c>
      <c r="C8" s="433">
        <v>1031</v>
      </c>
      <c r="D8" s="490">
        <v>287</v>
      </c>
      <c r="E8" s="435">
        <v>728</v>
      </c>
      <c r="F8" s="435">
        <v>398</v>
      </c>
      <c r="G8" s="433">
        <v>1126</v>
      </c>
      <c r="H8" s="197"/>
    </row>
    <row r="9" spans="1:9" s="88" customFormat="1" ht="12">
      <c r="A9" s="83"/>
      <c r="B9" s="425" t="s">
        <v>778</v>
      </c>
      <c r="C9" s="427">
        <v>518</v>
      </c>
      <c r="D9" s="477">
        <v>55</v>
      </c>
      <c r="E9" s="429">
        <v>225</v>
      </c>
      <c r="F9" s="429">
        <v>291</v>
      </c>
      <c r="G9" s="427">
        <v>516</v>
      </c>
      <c r="H9" s="197"/>
    </row>
    <row r="10" spans="1:9" s="88" customFormat="1" ht="12">
      <c r="A10" s="83"/>
      <c r="B10" s="431" t="s">
        <v>558</v>
      </c>
      <c r="C10" s="433">
        <v>347</v>
      </c>
      <c r="D10" s="490">
        <v>23</v>
      </c>
      <c r="E10" s="435">
        <v>89</v>
      </c>
      <c r="F10" s="435">
        <v>285</v>
      </c>
      <c r="G10" s="433">
        <v>374</v>
      </c>
      <c r="H10" s="197"/>
    </row>
    <row r="11" spans="1:9" s="88" customFormat="1" ht="12">
      <c r="A11" s="83"/>
      <c r="B11" s="425" t="s">
        <v>559</v>
      </c>
      <c r="C11" s="427">
        <v>78</v>
      </c>
      <c r="D11" s="477">
        <v>11</v>
      </c>
      <c r="E11" s="429">
        <v>39</v>
      </c>
      <c r="F11" s="429">
        <v>41</v>
      </c>
      <c r="G11" s="427">
        <v>80</v>
      </c>
      <c r="H11" s="197"/>
    </row>
    <row r="12" spans="1:9" s="88" customFormat="1" ht="12">
      <c r="A12" s="83"/>
      <c r="B12" s="431" t="s">
        <v>779</v>
      </c>
      <c r="C12" s="433">
        <v>329</v>
      </c>
      <c r="D12" s="490">
        <v>49</v>
      </c>
      <c r="E12" s="435">
        <v>207</v>
      </c>
      <c r="F12" s="435">
        <v>160</v>
      </c>
      <c r="G12" s="433">
        <v>367</v>
      </c>
      <c r="H12" s="197"/>
    </row>
    <row r="13" spans="1:9" s="88" customFormat="1" ht="12">
      <c r="A13" s="83"/>
      <c r="B13" s="425" t="s">
        <v>780</v>
      </c>
      <c r="C13" s="427">
        <v>152</v>
      </c>
      <c r="D13" s="477">
        <v>12</v>
      </c>
      <c r="E13" s="429">
        <v>92</v>
      </c>
      <c r="F13" s="429">
        <v>66</v>
      </c>
      <c r="G13" s="427">
        <v>158</v>
      </c>
      <c r="H13" s="197"/>
    </row>
    <row r="14" spans="1:9" s="88" customFormat="1" ht="12">
      <c r="A14" s="83"/>
      <c r="B14" s="431" t="s">
        <v>560</v>
      </c>
      <c r="C14" s="433">
        <v>348</v>
      </c>
      <c r="D14" s="490">
        <v>47</v>
      </c>
      <c r="E14" s="435">
        <v>206</v>
      </c>
      <c r="F14" s="435">
        <v>178</v>
      </c>
      <c r="G14" s="433">
        <v>384</v>
      </c>
      <c r="H14" s="197"/>
    </row>
    <row r="15" spans="1:9" s="88" customFormat="1" ht="12">
      <c r="A15" s="83"/>
      <c r="B15" s="425" t="s">
        <v>561</v>
      </c>
      <c r="C15" s="427">
        <v>43</v>
      </c>
      <c r="D15" s="477">
        <v>3</v>
      </c>
      <c r="E15" s="429">
        <v>15</v>
      </c>
      <c r="F15" s="429">
        <v>28</v>
      </c>
      <c r="G15" s="427">
        <v>43</v>
      </c>
      <c r="H15" s="197"/>
    </row>
    <row r="16" spans="1:9" s="88" customFormat="1" ht="12">
      <c r="A16" s="83"/>
      <c r="B16" s="431" t="s">
        <v>562</v>
      </c>
      <c r="C16" s="433">
        <v>52</v>
      </c>
      <c r="D16" s="490">
        <v>15</v>
      </c>
      <c r="E16" s="435">
        <v>29</v>
      </c>
      <c r="F16" s="435">
        <v>21</v>
      </c>
      <c r="G16" s="433">
        <v>50</v>
      </c>
      <c r="H16" s="197"/>
    </row>
    <row r="17" spans="1:8" s="88" customFormat="1" ht="12">
      <c r="A17" s="83"/>
      <c r="B17" s="425" t="s">
        <v>781</v>
      </c>
      <c r="C17" s="427">
        <v>37</v>
      </c>
      <c r="D17" s="477">
        <v>4</v>
      </c>
      <c r="E17" s="429">
        <v>19</v>
      </c>
      <c r="F17" s="429">
        <v>15</v>
      </c>
      <c r="G17" s="427">
        <v>34</v>
      </c>
      <c r="H17" s="197"/>
    </row>
    <row r="18" spans="1:8" s="88" customFormat="1" ht="12">
      <c r="A18" s="83"/>
      <c r="B18" s="431" t="s">
        <v>563</v>
      </c>
      <c r="C18" s="433">
        <v>129</v>
      </c>
      <c r="D18" s="490">
        <v>7</v>
      </c>
      <c r="E18" s="435">
        <v>69</v>
      </c>
      <c r="F18" s="435">
        <v>74</v>
      </c>
      <c r="G18" s="433">
        <v>143</v>
      </c>
      <c r="H18" s="197"/>
    </row>
    <row r="19" spans="1:8" s="88" customFormat="1" ht="12">
      <c r="A19" s="83"/>
      <c r="B19" s="425" t="s">
        <v>782</v>
      </c>
      <c r="C19" s="427">
        <v>1400</v>
      </c>
      <c r="D19" s="477">
        <v>151</v>
      </c>
      <c r="E19" s="429">
        <v>903</v>
      </c>
      <c r="F19" s="429">
        <v>678</v>
      </c>
      <c r="G19" s="427">
        <v>1581</v>
      </c>
      <c r="H19" s="197"/>
    </row>
    <row r="20" spans="1:8" s="88" customFormat="1" ht="12">
      <c r="A20" s="83"/>
      <c r="B20" s="431" t="s">
        <v>783</v>
      </c>
      <c r="C20" s="433">
        <v>141</v>
      </c>
      <c r="D20" s="490">
        <v>14</v>
      </c>
      <c r="E20" s="435">
        <v>51</v>
      </c>
      <c r="F20" s="435">
        <v>61</v>
      </c>
      <c r="G20" s="433">
        <v>112</v>
      </c>
      <c r="H20" s="197"/>
    </row>
    <row r="21" spans="1:8" s="88" customFormat="1" ht="12">
      <c r="A21" s="83"/>
      <c r="B21" s="425" t="s">
        <v>784</v>
      </c>
      <c r="C21" s="427">
        <v>193</v>
      </c>
      <c r="D21" s="477">
        <v>25</v>
      </c>
      <c r="E21" s="429">
        <v>117</v>
      </c>
      <c r="F21" s="429">
        <v>92</v>
      </c>
      <c r="G21" s="427">
        <v>209</v>
      </c>
      <c r="H21" s="197"/>
    </row>
    <row r="22" spans="1:8" s="88" customFormat="1" ht="12">
      <c r="A22" s="83"/>
      <c r="B22" s="431" t="s">
        <v>564</v>
      </c>
      <c r="C22" s="456">
        <v>80</v>
      </c>
      <c r="D22" s="537">
        <v>15</v>
      </c>
      <c r="E22" s="540">
        <v>58</v>
      </c>
      <c r="F22" s="540">
        <v>29</v>
      </c>
      <c r="G22" s="456">
        <v>87</v>
      </c>
      <c r="H22" s="197"/>
    </row>
    <row r="23" spans="1:8" s="88" customFormat="1" ht="12">
      <c r="A23" s="83"/>
      <c r="B23" s="1775" t="s">
        <v>565</v>
      </c>
      <c r="C23" s="541">
        <f>SUM(C7:C22)</f>
        <v>5099</v>
      </c>
      <c r="D23" s="534">
        <f t="shared" ref="D23:G23" si="0">SUM(D7:D22)</f>
        <v>732</v>
      </c>
      <c r="E23" s="542">
        <f t="shared" si="0"/>
        <v>2914</v>
      </c>
      <c r="F23" s="543">
        <f t="shared" si="0"/>
        <v>2535</v>
      </c>
      <c r="G23" s="544">
        <f t="shared" si="0"/>
        <v>5449</v>
      </c>
      <c r="H23" s="197"/>
    </row>
    <row r="24" spans="1:8" s="88" customFormat="1" ht="5.0999999999999996" customHeight="1">
      <c r="A24" s="83"/>
      <c r="B24" s="567"/>
      <c r="C24" s="107"/>
      <c r="D24" s="537"/>
      <c r="E24" s="107"/>
      <c r="F24" s="107"/>
      <c r="G24" s="107"/>
      <c r="H24" s="197"/>
    </row>
    <row r="25" spans="1:8" s="88" customFormat="1" ht="12">
      <c r="A25" s="83"/>
      <c r="B25" s="1775" t="s">
        <v>785</v>
      </c>
      <c r="C25" s="541">
        <v>238</v>
      </c>
      <c r="D25" s="534">
        <v>26</v>
      </c>
      <c r="E25" s="542">
        <v>140</v>
      </c>
      <c r="F25" s="543">
        <v>138</v>
      </c>
      <c r="G25" s="544">
        <v>278</v>
      </c>
      <c r="H25" s="197"/>
    </row>
    <row r="26" spans="1:8" s="88" customFormat="1" ht="24.95" customHeight="1">
      <c r="A26" s="83"/>
      <c r="B26" s="1773" t="s">
        <v>566</v>
      </c>
      <c r="C26" s="545"/>
      <c r="D26" s="546"/>
      <c r="E26" s="545"/>
      <c r="F26" s="107"/>
      <c r="G26" s="107"/>
      <c r="H26" s="197"/>
    </row>
    <row r="27" spans="1:8" s="88" customFormat="1" ht="12">
      <c r="A27" s="83"/>
      <c r="B27" s="425" t="s">
        <v>776</v>
      </c>
      <c r="C27" s="427">
        <v>45</v>
      </c>
      <c r="D27" s="477">
        <v>6</v>
      </c>
      <c r="E27" s="429">
        <v>24</v>
      </c>
      <c r="F27" s="429">
        <v>29</v>
      </c>
      <c r="G27" s="427">
        <v>53</v>
      </c>
      <c r="H27" s="197"/>
    </row>
    <row r="28" spans="1:8" s="88" customFormat="1" ht="12">
      <c r="A28" s="83"/>
      <c r="B28" s="431" t="s">
        <v>777</v>
      </c>
      <c r="C28" s="433">
        <v>966</v>
      </c>
      <c r="D28" s="490">
        <v>279</v>
      </c>
      <c r="E28" s="435">
        <v>695</v>
      </c>
      <c r="F28" s="435">
        <v>359</v>
      </c>
      <c r="G28" s="433">
        <v>1054</v>
      </c>
      <c r="H28" s="197"/>
    </row>
    <row r="29" spans="1:8" s="88" customFormat="1" ht="12">
      <c r="A29" s="83"/>
      <c r="B29" s="425" t="s">
        <v>778</v>
      </c>
      <c r="C29" s="427">
        <v>269</v>
      </c>
      <c r="D29" s="477">
        <v>36</v>
      </c>
      <c r="E29" s="429">
        <v>127</v>
      </c>
      <c r="F29" s="429">
        <v>168</v>
      </c>
      <c r="G29" s="427">
        <v>295</v>
      </c>
      <c r="H29" s="197"/>
    </row>
    <row r="30" spans="1:8" s="88" customFormat="1" ht="12">
      <c r="A30" s="83"/>
      <c r="B30" s="431" t="s">
        <v>558</v>
      </c>
      <c r="C30" s="433">
        <v>230</v>
      </c>
      <c r="D30" s="490">
        <v>21</v>
      </c>
      <c r="E30" s="435">
        <v>61</v>
      </c>
      <c r="F30" s="435">
        <v>193</v>
      </c>
      <c r="G30" s="433">
        <v>254</v>
      </c>
      <c r="H30" s="197"/>
    </row>
    <row r="31" spans="1:8" s="88" customFormat="1" ht="12">
      <c r="A31" s="83"/>
      <c r="B31" s="425" t="s">
        <v>559</v>
      </c>
      <c r="C31" s="427">
        <v>55</v>
      </c>
      <c r="D31" s="477">
        <v>9</v>
      </c>
      <c r="E31" s="429">
        <v>33</v>
      </c>
      <c r="F31" s="429">
        <v>27</v>
      </c>
      <c r="G31" s="427">
        <v>60</v>
      </c>
      <c r="H31" s="197"/>
    </row>
    <row r="32" spans="1:8" s="88" customFormat="1" ht="12">
      <c r="A32" s="83"/>
      <c r="B32" s="431" t="s">
        <v>779</v>
      </c>
      <c r="C32" s="433">
        <v>261</v>
      </c>
      <c r="D32" s="490">
        <v>46</v>
      </c>
      <c r="E32" s="435">
        <v>179</v>
      </c>
      <c r="F32" s="435">
        <v>110</v>
      </c>
      <c r="G32" s="433">
        <v>289</v>
      </c>
      <c r="H32" s="197"/>
    </row>
    <row r="33" spans="1:8" s="88" customFormat="1" ht="12">
      <c r="A33" s="83"/>
      <c r="B33" s="425" t="s">
        <v>780</v>
      </c>
      <c r="C33" s="427">
        <v>88</v>
      </c>
      <c r="D33" s="477">
        <v>7</v>
      </c>
      <c r="E33" s="429">
        <v>63</v>
      </c>
      <c r="F33" s="429">
        <v>33</v>
      </c>
      <c r="G33" s="427">
        <v>96</v>
      </c>
      <c r="H33" s="197"/>
    </row>
    <row r="34" spans="1:8" s="88" customFormat="1" ht="12">
      <c r="A34" s="83"/>
      <c r="B34" s="431" t="s">
        <v>560</v>
      </c>
      <c r="C34" s="433">
        <v>249</v>
      </c>
      <c r="D34" s="490">
        <v>39</v>
      </c>
      <c r="E34" s="435">
        <v>166</v>
      </c>
      <c r="F34" s="435">
        <v>112</v>
      </c>
      <c r="G34" s="433">
        <v>278</v>
      </c>
      <c r="H34" s="197"/>
    </row>
    <row r="35" spans="1:8" s="88" customFormat="1" ht="12">
      <c r="A35" s="83"/>
      <c r="B35" s="425" t="s">
        <v>561</v>
      </c>
      <c r="C35" s="427">
        <v>30</v>
      </c>
      <c r="D35" s="477">
        <v>3</v>
      </c>
      <c r="E35" s="429">
        <v>11</v>
      </c>
      <c r="F35" s="429">
        <v>21</v>
      </c>
      <c r="G35" s="427">
        <v>32</v>
      </c>
      <c r="H35" s="197"/>
    </row>
    <row r="36" spans="1:8" s="88" customFormat="1" ht="12">
      <c r="A36" s="83"/>
      <c r="B36" s="431" t="s">
        <v>562</v>
      </c>
      <c r="C36" s="433">
        <v>39</v>
      </c>
      <c r="D36" s="490">
        <v>13</v>
      </c>
      <c r="E36" s="435">
        <v>24</v>
      </c>
      <c r="F36" s="435">
        <v>18</v>
      </c>
      <c r="G36" s="433">
        <v>42</v>
      </c>
      <c r="H36" s="197"/>
    </row>
    <row r="37" spans="1:8" s="88" customFormat="1" ht="12">
      <c r="A37" s="83"/>
      <c r="B37" s="425" t="s">
        <v>781</v>
      </c>
      <c r="C37" s="427">
        <v>21</v>
      </c>
      <c r="D37" s="477">
        <v>3</v>
      </c>
      <c r="E37" s="429">
        <v>15</v>
      </c>
      <c r="F37" s="429">
        <v>6</v>
      </c>
      <c r="G37" s="427">
        <v>21</v>
      </c>
      <c r="H37" s="197"/>
    </row>
    <row r="38" spans="1:8" s="88" customFormat="1" ht="12">
      <c r="A38" s="83"/>
      <c r="B38" s="431" t="s">
        <v>563</v>
      </c>
      <c r="C38" s="433">
        <v>90</v>
      </c>
      <c r="D38" s="490">
        <v>7</v>
      </c>
      <c r="E38" s="435">
        <v>59</v>
      </c>
      <c r="F38" s="435">
        <v>43</v>
      </c>
      <c r="G38" s="433">
        <v>102</v>
      </c>
      <c r="H38" s="197"/>
    </row>
    <row r="39" spans="1:8" s="88" customFormat="1" ht="12">
      <c r="A39" s="83"/>
      <c r="B39" s="425" t="s">
        <v>782</v>
      </c>
      <c r="C39" s="427">
        <v>1136</v>
      </c>
      <c r="D39" s="477">
        <v>133</v>
      </c>
      <c r="E39" s="429">
        <v>785</v>
      </c>
      <c r="F39" s="429">
        <v>548</v>
      </c>
      <c r="G39" s="427">
        <v>1333</v>
      </c>
      <c r="H39" s="197"/>
    </row>
    <row r="40" spans="1:8" s="88" customFormat="1" ht="12">
      <c r="A40" s="83"/>
      <c r="B40" s="431" t="s">
        <v>783</v>
      </c>
      <c r="C40" s="433">
        <v>74</v>
      </c>
      <c r="D40" s="490">
        <v>11</v>
      </c>
      <c r="E40" s="435">
        <v>38</v>
      </c>
      <c r="F40" s="435">
        <v>38</v>
      </c>
      <c r="G40" s="433">
        <v>76</v>
      </c>
      <c r="H40" s="197"/>
    </row>
    <row r="41" spans="1:8" s="88" customFormat="1" ht="12">
      <c r="A41" s="83"/>
      <c r="B41" s="425" t="s">
        <v>784</v>
      </c>
      <c r="C41" s="427">
        <v>150</v>
      </c>
      <c r="D41" s="477">
        <v>24</v>
      </c>
      <c r="E41" s="429">
        <v>100</v>
      </c>
      <c r="F41" s="429">
        <v>67</v>
      </c>
      <c r="G41" s="427">
        <v>167</v>
      </c>
      <c r="H41" s="197"/>
    </row>
    <row r="42" spans="1:8" s="88" customFormat="1" ht="12">
      <c r="A42" s="83"/>
      <c r="B42" s="431" t="s">
        <v>564</v>
      </c>
      <c r="C42" s="433">
        <v>77</v>
      </c>
      <c r="D42" s="490">
        <v>15</v>
      </c>
      <c r="E42" s="435">
        <v>53</v>
      </c>
      <c r="F42" s="435">
        <v>28</v>
      </c>
      <c r="G42" s="433">
        <v>81</v>
      </c>
      <c r="H42" s="197"/>
    </row>
    <row r="43" spans="1:8" s="88" customFormat="1" ht="12">
      <c r="A43" s="83"/>
      <c r="B43" s="1775" t="s">
        <v>565</v>
      </c>
      <c r="C43" s="541">
        <f>SUM(C27:C42)</f>
        <v>3780</v>
      </c>
      <c r="D43" s="534">
        <f t="shared" ref="D43:G43" si="1">SUM(D27:D42)</f>
        <v>652</v>
      </c>
      <c r="E43" s="542">
        <f t="shared" si="1"/>
        <v>2433</v>
      </c>
      <c r="F43" s="543">
        <f t="shared" si="1"/>
        <v>1800</v>
      </c>
      <c r="G43" s="544">
        <f t="shared" si="1"/>
        <v>4233</v>
      </c>
      <c r="H43" s="197"/>
    </row>
    <row r="44" spans="1:8" s="88" customFormat="1" ht="5.0999999999999996" customHeight="1">
      <c r="A44" s="83"/>
      <c r="B44" s="567"/>
      <c r="C44" s="107"/>
      <c r="D44" s="537"/>
      <c r="E44" s="107"/>
      <c r="F44" s="107"/>
      <c r="G44" s="107"/>
      <c r="H44" s="197"/>
    </row>
    <row r="45" spans="1:8" s="88" customFormat="1" ht="12">
      <c r="A45" s="83"/>
      <c r="B45" s="1775" t="s">
        <v>785</v>
      </c>
      <c r="C45" s="541">
        <v>178</v>
      </c>
      <c r="D45" s="534">
        <v>18</v>
      </c>
      <c r="E45" s="542">
        <v>119</v>
      </c>
      <c r="F45" s="543">
        <v>99</v>
      </c>
      <c r="G45" s="544">
        <v>218</v>
      </c>
      <c r="H45" s="197"/>
    </row>
    <row r="46" spans="1:8" s="2" customFormat="1" ht="15" customHeight="1">
      <c r="B46" s="105" t="s">
        <v>92</v>
      </c>
    </row>
  </sheetData>
  <mergeCells count="1">
    <mergeCell ref="B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2">
    <pageSetUpPr fitToPage="1"/>
  </sheetPr>
  <dimension ref="A1:H44"/>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I35" sqref="I35"/>
    </sheetView>
  </sheetViews>
  <sheetFormatPr baseColWidth="10" defaultColWidth="9.140625" defaultRowHeight="12.75"/>
  <cols>
    <col min="1" max="1" width="1.5703125" style="1" customWidth="1"/>
    <col min="2" max="2" width="36.7109375" customWidth="1"/>
    <col min="3" max="7" width="10.7109375" style="231" customWidth="1"/>
    <col min="8" max="8" width="9.140625" style="1"/>
  </cols>
  <sheetData>
    <row r="1" spans="1:8" s="547" customFormat="1" ht="20.100000000000001" customHeight="1">
      <c r="A1" s="1776"/>
      <c r="B1" s="2197" t="s">
        <v>629</v>
      </c>
      <c r="C1" s="2197"/>
      <c r="D1" s="2197"/>
      <c r="E1" s="2197"/>
      <c r="F1" s="2197"/>
      <c r="G1" s="2197"/>
      <c r="H1" s="1776"/>
    </row>
    <row r="2" spans="1:8" s="547" customFormat="1" ht="20.100000000000001" customHeight="1">
      <c r="A2" s="1776"/>
      <c r="B2" s="549" t="s">
        <v>567</v>
      </c>
      <c r="C2" s="549"/>
      <c r="D2" s="549"/>
      <c r="E2" s="549"/>
      <c r="F2" s="2198" t="s">
        <v>630</v>
      </c>
      <c r="G2" s="2199"/>
      <c r="H2" s="1776"/>
    </row>
    <row r="3" spans="1:8" s="88" customFormat="1" ht="20.100000000000001" customHeight="1">
      <c r="A3" s="83"/>
      <c r="B3" s="737" t="s">
        <v>996</v>
      </c>
      <c r="C3" s="382"/>
      <c r="D3" s="382"/>
      <c r="E3" s="382"/>
      <c r="F3" s="382"/>
      <c r="G3" s="382"/>
      <c r="H3" s="83"/>
    </row>
    <row r="4" spans="1:8" s="88" customFormat="1" ht="20.100000000000001" customHeight="1">
      <c r="A4" s="83"/>
      <c r="B4" s="556" t="s">
        <v>44</v>
      </c>
      <c r="C4" s="556"/>
      <c r="D4" s="556"/>
      <c r="E4" s="556"/>
      <c r="F4" s="556"/>
      <c r="G4" s="556"/>
      <c r="H4" s="83"/>
    </row>
    <row r="5" spans="1:8" s="88" customFormat="1" ht="50.1" customHeight="1">
      <c r="A5" s="83"/>
      <c r="C5" s="463" t="s">
        <v>880</v>
      </c>
      <c r="D5" s="496" t="s">
        <v>871</v>
      </c>
      <c r="E5" s="510" t="s">
        <v>82</v>
      </c>
      <c r="F5" s="465" t="s">
        <v>83</v>
      </c>
      <c r="G5" s="463" t="s">
        <v>872</v>
      </c>
      <c r="H5" s="83"/>
    </row>
    <row r="6" spans="1:8" s="550" customFormat="1" ht="24.95" customHeight="1">
      <c r="A6" s="784"/>
      <c r="B6" s="1777" t="s">
        <v>690</v>
      </c>
      <c r="C6" s="551"/>
      <c r="D6" s="552"/>
      <c r="E6" s="551"/>
      <c r="F6" s="553"/>
      <c r="G6" s="553"/>
      <c r="H6" s="784"/>
    </row>
    <row r="7" spans="1:8" s="88" customFormat="1" ht="12">
      <c r="A7" s="83"/>
      <c r="B7" s="554" t="s">
        <v>674</v>
      </c>
      <c r="C7" s="427">
        <v>3680</v>
      </c>
      <c r="D7" s="477">
        <v>64</v>
      </c>
      <c r="E7" s="429">
        <v>420</v>
      </c>
      <c r="F7" s="429">
        <v>2189</v>
      </c>
      <c r="G7" s="427">
        <v>2609</v>
      </c>
      <c r="H7" s="83"/>
    </row>
    <row r="8" spans="1:8" s="88" customFormat="1" ht="12">
      <c r="A8" s="83"/>
      <c r="B8" s="431" t="s">
        <v>675</v>
      </c>
      <c r="C8" s="433">
        <v>2866</v>
      </c>
      <c r="D8" s="490">
        <v>38</v>
      </c>
      <c r="E8" s="435">
        <v>238</v>
      </c>
      <c r="F8" s="435">
        <v>1617</v>
      </c>
      <c r="G8" s="433">
        <v>1855</v>
      </c>
      <c r="H8" s="83"/>
    </row>
    <row r="9" spans="1:8" s="88" customFormat="1" ht="12">
      <c r="A9" s="83"/>
      <c r="B9" s="554" t="s">
        <v>676</v>
      </c>
      <c r="C9" s="427">
        <v>556</v>
      </c>
      <c r="D9" s="477">
        <v>8</v>
      </c>
      <c r="E9" s="429">
        <v>70</v>
      </c>
      <c r="F9" s="429">
        <v>481</v>
      </c>
      <c r="G9" s="427">
        <v>551</v>
      </c>
      <c r="H9" s="83"/>
    </row>
    <row r="10" spans="1:8" s="88" customFormat="1" ht="12">
      <c r="A10" s="83"/>
      <c r="B10" s="431" t="s">
        <v>677</v>
      </c>
      <c r="C10" s="433">
        <v>6</v>
      </c>
      <c r="D10" s="490">
        <v>0</v>
      </c>
      <c r="E10" s="435">
        <v>0</v>
      </c>
      <c r="F10" s="435">
        <v>4</v>
      </c>
      <c r="G10" s="433">
        <v>4</v>
      </c>
      <c r="H10" s="83"/>
    </row>
    <row r="11" spans="1:8" s="88" customFormat="1" ht="12">
      <c r="A11" s="83"/>
      <c r="B11" s="554" t="s">
        <v>678</v>
      </c>
      <c r="C11" s="427">
        <v>39</v>
      </c>
      <c r="D11" s="477">
        <v>8</v>
      </c>
      <c r="E11" s="429">
        <v>14</v>
      </c>
      <c r="F11" s="429">
        <v>19</v>
      </c>
      <c r="G11" s="427">
        <v>33</v>
      </c>
      <c r="H11" s="83"/>
    </row>
    <row r="12" spans="1:8" s="88" customFormat="1" ht="12">
      <c r="A12" s="83"/>
      <c r="B12" s="431" t="s">
        <v>679</v>
      </c>
      <c r="C12" s="433">
        <v>10</v>
      </c>
      <c r="D12" s="490">
        <v>1</v>
      </c>
      <c r="E12" s="435">
        <v>6</v>
      </c>
      <c r="F12" s="435">
        <v>5</v>
      </c>
      <c r="G12" s="433">
        <v>11</v>
      </c>
      <c r="H12" s="83"/>
    </row>
    <row r="13" spans="1:8" s="88" customFormat="1" ht="12">
      <c r="A13" s="83"/>
      <c r="B13" s="554" t="s">
        <v>689</v>
      </c>
      <c r="C13" s="427">
        <v>1</v>
      </c>
      <c r="D13" s="477">
        <v>0</v>
      </c>
      <c r="E13" s="429">
        <v>1</v>
      </c>
      <c r="F13" s="429">
        <v>0</v>
      </c>
      <c r="G13" s="427">
        <v>1</v>
      </c>
      <c r="H13" s="83"/>
    </row>
    <row r="14" spans="1:8" s="88" customFormat="1" ht="12">
      <c r="A14" s="83"/>
      <c r="B14" s="431" t="s">
        <v>830</v>
      </c>
      <c r="C14" s="433"/>
      <c r="D14" s="490"/>
      <c r="E14" s="435"/>
      <c r="F14" s="435"/>
      <c r="G14" s="433"/>
      <c r="H14" s="83"/>
    </row>
    <row r="15" spans="1:8" s="88" customFormat="1" ht="12">
      <c r="A15" s="83"/>
      <c r="B15" s="554" t="s">
        <v>568</v>
      </c>
      <c r="C15" s="427">
        <v>105</v>
      </c>
      <c r="D15" s="477">
        <v>5</v>
      </c>
      <c r="E15" s="429">
        <v>14</v>
      </c>
      <c r="F15" s="429">
        <v>63</v>
      </c>
      <c r="G15" s="427">
        <v>77</v>
      </c>
      <c r="H15" s="83"/>
    </row>
    <row r="16" spans="1:8" s="88" customFormat="1" ht="12">
      <c r="A16" s="83"/>
      <c r="B16" s="431" t="s">
        <v>680</v>
      </c>
      <c r="C16" s="433">
        <v>4</v>
      </c>
      <c r="D16" s="490">
        <v>0</v>
      </c>
      <c r="E16" s="435">
        <v>0</v>
      </c>
      <c r="F16" s="435">
        <v>1</v>
      </c>
      <c r="G16" s="433">
        <v>1</v>
      </c>
      <c r="H16" s="83"/>
    </row>
    <row r="17" spans="1:8" s="550" customFormat="1" ht="24.95" customHeight="1">
      <c r="A17" s="784"/>
      <c r="B17" s="1777" t="s">
        <v>691</v>
      </c>
      <c r="C17" s="551"/>
      <c r="D17" s="552"/>
      <c r="E17" s="551"/>
      <c r="F17" s="553"/>
      <c r="G17" s="553"/>
      <c r="H17" s="784"/>
    </row>
    <row r="18" spans="1:8" s="88" customFormat="1" ht="12">
      <c r="A18" s="83"/>
      <c r="B18" s="425" t="s">
        <v>692</v>
      </c>
      <c r="C18" s="427">
        <v>384</v>
      </c>
      <c r="D18" s="477">
        <v>7</v>
      </c>
      <c r="E18" s="429">
        <v>23</v>
      </c>
      <c r="F18" s="429">
        <v>92</v>
      </c>
      <c r="G18" s="427">
        <v>115</v>
      </c>
      <c r="H18" s="83"/>
    </row>
    <row r="19" spans="1:8" s="88" customFormat="1" ht="12">
      <c r="A19" s="83"/>
      <c r="B19" s="431" t="s">
        <v>693</v>
      </c>
      <c r="C19" s="433">
        <v>495</v>
      </c>
      <c r="D19" s="490">
        <v>6</v>
      </c>
      <c r="E19" s="435">
        <v>37</v>
      </c>
      <c r="F19" s="435">
        <v>138</v>
      </c>
      <c r="G19" s="433">
        <v>175</v>
      </c>
      <c r="H19" s="83"/>
    </row>
    <row r="20" spans="1:8" s="550" customFormat="1" ht="24.95" customHeight="1">
      <c r="A20" s="784"/>
      <c r="B20" s="1777" t="s">
        <v>694</v>
      </c>
      <c r="C20" s="551"/>
      <c r="D20" s="552"/>
      <c r="E20" s="551"/>
      <c r="F20" s="553"/>
      <c r="G20" s="553"/>
      <c r="H20" s="784"/>
    </row>
    <row r="21" spans="1:8" s="88" customFormat="1" ht="12">
      <c r="A21" s="83"/>
      <c r="B21" s="425" t="s">
        <v>692</v>
      </c>
      <c r="C21" s="427">
        <v>203</v>
      </c>
      <c r="D21" s="477">
        <v>9</v>
      </c>
      <c r="E21" s="429">
        <v>34</v>
      </c>
      <c r="F21" s="429">
        <v>118</v>
      </c>
      <c r="G21" s="427">
        <v>152</v>
      </c>
      <c r="H21" s="83"/>
    </row>
    <row r="22" spans="1:8" s="88" customFormat="1" ht="12">
      <c r="A22" s="83"/>
      <c r="B22" s="431" t="s">
        <v>693</v>
      </c>
      <c r="C22" s="433">
        <v>305</v>
      </c>
      <c r="D22" s="490">
        <v>19</v>
      </c>
      <c r="E22" s="435">
        <v>74</v>
      </c>
      <c r="F22" s="435">
        <v>184</v>
      </c>
      <c r="G22" s="433">
        <v>258</v>
      </c>
      <c r="H22" s="83"/>
    </row>
    <row r="23" spans="1:8" s="550" customFormat="1" ht="24.95" customHeight="1">
      <c r="A23" s="784"/>
      <c r="B23" s="1777" t="s">
        <v>695</v>
      </c>
      <c r="C23" s="551"/>
      <c r="D23" s="552"/>
      <c r="E23" s="551"/>
      <c r="F23" s="553"/>
      <c r="G23" s="553"/>
      <c r="H23" s="784"/>
    </row>
    <row r="24" spans="1:8" s="88" customFormat="1" ht="12">
      <c r="A24" s="83"/>
      <c r="B24" s="425" t="s">
        <v>692</v>
      </c>
      <c r="C24" s="427">
        <v>31</v>
      </c>
      <c r="D24" s="477">
        <v>0</v>
      </c>
      <c r="E24" s="429">
        <v>2</v>
      </c>
      <c r="F24" s="429">
        <v>19</v>
      </c>
      <c r="G24" s="427">
        <v>21</v>
      </c>
      <c r="H24" s="83"/>
    </row>
    <row r="25" spans="1:8" s="88" customFormat="1" ht="12">
      <c r="A25" s="83"/>
      <c r="B25" s="431" t="s">
        <v>693</v>
      </c>
      <c r="C25" s="433">
        <v>32</v>
      </c>
      <c r="D25" s="490">
        <v>1</v>
      </c>
      <c r="E25" s="435">
        <v>8</v>
      </c>
      <c r="F25" s="435">
        <v>25</v>
      </c>
      <c r="G25" s="433">
        <v>33</v>
      </c>
      <c r="H25" s="83"/>
    </row>
    <row r="26" spans="1:8" s="550" customFormat="1" ht="24.95" customHeight="1">
      <c r="A26" s="784"/>
      <c r="B26" s="1777" t="s">
        <v>696</v>
      </c>
      <c r="C26" s="551"/>
      <c r="D26" s="552"/>
      <c r="E26" s="551"/>
      <c r="F26" s="553"/>
      <c r="G26" s="553"/>
      <c r="H26" s="784"/>
    </row>
    <row r="27" spans="1:8" s="88" customFormat="1" ht="12">
      <c r="A27" s="83"/>
      <c r="B27" s="425" t="s">
        <v>692</v>
      </c>
      <c r="C27" s="427">
        <v>126</v>
      </c>
      <c r="D27" s="477">
        <v>9</v>
      </c>
      <c r="E27" s="429">
        <v>34</v>
      </c>
      <c r="F27" s="429">
        <v>75</v>
      </c>
      <c r="G27" s="427">
        <v>109</v>
      </c>
      <c r="H27" s="83"/>
    </row>
    <row r="28" spans="1:8" s="88" customFormat="1" ht="12">
      <c r="A28" s="83"/>
      <c r="B28" s="431" t="s">
        <v>693</v>
      </c>
      <c r="C28" s="433">
        <v>33</v>
      </c>
      <c r="D28" s="490">
        <v>1</v>
      </c>
      <c r="E28" s="435">
        <v>3</v>
      </c>
      <c r="F28" s="435">
        <v>25</v>
      </c>
      <c r="G28" s="433">
        <v>28</v>
      </c>
      <c r="H28" s="83"/>
    </row>
    <row r="29" spans="1:8" s="550" customFormat="1" ht="24.95" customHeight="1">
      <c r="A29" s="784"/>
      <c r="B29" s="1777" t="s">
        <v>697</v>
      </c>
      <c r="C29" s="551"/>
      <c r="D29" s="552"/>
      <c r="E29" s="551"/>
      <c r="F29" s="553"/>
      <c r="G29" s="553"/>
      <c r="H29" s="784"/>
    </row>
    <row r="30" spans="1:8" s="88" customFormat="1" ht="12">
      <c r="A30" s="83"/>
      <c r="B30" s="554" t="s">
        <v>681</v>
      </c>
      <c r="C30" s="427">
        <v>18</v>
      </c>
      <c r="D30" s="477">
        <v>3</v>
      </c>
      <c r="E30" s="429">
        <v>1</v>
      </c>
      <c r="F30" s="429">
        <v>10</v>
      </c>
      <c r="G30" s="427">
        <v>11</v>
      </c>
      <c r="H30" s="83"/>
    </row>
    <row r="31" spans="1:8" s="88" customFormat="1" ht="12">
      <c r="A31" s="83"/>
      <c r="B31" s="431" t="s">
        <v>682</v>
      </c>
      <c r="C31" s="433">
        <v>1</v>
      </c>
      <c r="D31" s="490">
        <v>0</v>
      </c>
      <c r="E31" s="435">
        <v>1</v>
      </c>
      <c r="F31" s="435">
        <v>0</v>
      </c>
      <c r="G31" s="433">
        <v>1</v>
      </c>
      <c r="H31" s="83"/>
    </row>
    <row r="32" spans="1:8" s="88" customFormat="1" ht="12">
      <c r="A32" s="83"/>
      <c r="B32" s="554" t="s">
        <v>683</v>
      </c>
      <c r="C32" s="427">
        <v>182</v>
      </c>
      <c r="D32" s="477">
        <v>1</v>
      </c>
      <c r="E32" s="429">
        <v>20</v>
      </c>
      <c r="F32" s="429">
        <v>133</v>
      </c>
      <c r="G32" s="427">
        <v>153</v>
      </c>
      <c r="H32" s="83"/>
    </row>
    <row r="33" spans="1:8" s="88" customFormat="1" ht="12">
      <c r="A33" s="83"/>
      <c r="B33" s="431" t="s">
        <v>684</v>
      </c>
      <c r="C33" s="433">
        <v>1</v>
      </c>
      <c r="D33" s="490">
        <v>0</v>
      </c>
      <c r="E33" s="435">
        <v>0</v>
      </c>
      <c r="F33" s="435">
        <v>0</v>
      </c>
      <c r="G33" s="433">
        <v>0</v>
      </c>
      <c r="H33" s="83"/>
    </row>
    <row r="34" spans="1:8" s="88" customFormat="1" ht="12">
      <c r="A34" s="83"/>
      <c r="B34" s="554" t="s">
        <v>685</v>
      </c>
      <c r="C34" s="427">
        <v>261</v>
      </c>
      <c r="D34" s="477">
        <v>7</v>
      </c>
      <c r="E34" s="429">
        <v>24</v>
      </c>
      <c r="F34" s="429">
        <v>115</v>
      </c>
      <c r="G34" s="427">
        <v>139</v>
      </c>
      <c r="H34" s="83"/>
    </row>
    <row r="35" spans="1:8" s="88" customFormat="1" ht="12">
      <c r="A35" s="83"/>
      <c r="B35" s="431" t="s">
        <v>686</v>
      </c>
      <c r="C35" s="433">
        <v>38</v>
      </c>
      <c r="D35" s="490">
        <v>1</v>
      </c>
      <c r="E35" s="435">
        <v>6</v>
      </c>
      <c r="F35" s="435">
        <v>8</v>
      </c>
      <c r="G35" s="433">
        <v>14</v>
      </c>
      <c r="H35" s="83"/>
    </row>
    <row r="36" spans="1:8" s="88" customFormat="1" ht="12">
      <c r="A36" s="83"/>
      <c r="B36" s="554" t="s">
        <v>687</v>
      </c>
      <c r="C36" s="427">
        <v>187</v>
      </c>
      <c r="D36" s="477">
        <v>6</v>
      </c>
      <c r="E36" s="429">
        <v>36</v>
      </c>
      <c r="F36" s="429">
        <v>131</v>
      </c>
      <c r="G36" s="427">
        <v>167</v>
      </c>
      <c r="H36" s="83"/>
    </row>
    <row r="37" spans="1:8" s="88" customFormat="1" ht="20.100000000000001" customHeight="1">
      <c r="A37" s="83"/>
      <c r="B37" s="105" t="s">
        <v>92</v>
      </c>
      <c r="C37" s="334"/>
      <c r="D37" s="334"/>
      <c r="E37" s="334"/>
      <c r="F37" s="334"/>
      <c r="G37" s="334"/>
      <c r="H37" s="83"/>
    </row>
    <row r="38" spans="1:8" s="88" customFormat="1">
      <c r="A38" s="83"/>
      <c r="B38"/>
      <c r="C38" s="231"/>
      <c r="D38" s="337"/>
      <c r="E38" s="231"/>
      <c r="F38" s="231"/>
      <c r="G38" s="231"/>
      <c r="H38" s="83"/>
    </row>
    <row r="39" spans="1:8" s="88" customFormat="1">
      <c r="A39" s="83"/>
      <c r="B39"/>
      <c r="C39" s="231"/>
      <c r="D39" s="231"/>
      <c r="E39" s="231"/>
      <c r="F39" s="231"/>
      <c r="G39" s="231"/>
      <c r="H39" s="83"/>
    </row>
    <row r="40" spans="1:8" s="88" customFormat="1">
      <c r="A40" s="83"/>
      <c r="B40"/>
      <c r="C40" s="231"/>
      <c r="D40" s="231"/>
      <c r="E40" s="231"/>
      <c r="F40" s="231"/>
      <c r="G40" s="231"/>
      <c r="H40" s="83"/>
    </row>
    <row r="41" spans="1:8" s="88" customFormat="1">
      <c r="A41" s="83"/>
      <c r="B41"/>
      <c r="C41" s="231"/>
      <c r="D41" s="231"/>
      <c r="E41" s="231"/>
      <c r="F41" s="231"/>
      <c r="G41" s="231"/>
      <c r="H41" s="83"/>
    </row>
    <row r="42" spans="1:8" s="88" customFormat="1">
      <c r="A42" s="83"/>
      <c r="B42"/>
      <c r="C42" s="231"/>
      <c r="D42" s="231"/>
      <c r="E42" s="231"/>
      <c r="F42" s="231"/>
      <c r="G42" s="231"/>
      <c r="H42" s="83"/>
    </row>
    <row r="43" spans="1:8" s="88" customFormat="1">
      <c r="A43" s="83"/>
      <c r="B43"/>
      <c r="C43" s="231"/>
      <c r="D43" s="231"/>
      <c r="E43" s="231"/>
      <c r="F43" s="231"/>
      <c r="G43" s="231"/>
      <c r="H43" s="83"/>
    </row>
    <row r="44" spans="1:8" s="2" customFormat="1" ht="20.100000000000001" customHeight="1">
      <c r="B44"/>
      <c r="C44" s="231"/>
      <c r="D44" s="231"/>
      <c r="E44" s="231"/>
      <c r="F44" s="231"/>
      <c r="G44" s="231"/>
    </row>
  </sheetData>
  <mergeCells count="2">
    <mergeCell ref="B1:G1"/>
    <mergeCell ref="F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3">
    <pageSetUpPr fitToPage="1"/>
  </sheetPr>
  <dimension ref="A1:H47"/>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M32" sqref="M32"/>
    </sheetView>
  </sheetViews>
  <sheetFormatPr baseColWidth="10" defaultColWidth="10.7109375" defaultRowHeight="12.75"/>
  <cols>
    <col min="1" max="1" width="1.5703125" style="1" customWidth="1"/>
    <col min="2" max="2" width="36.7109375" customWidth="1"/>
    <col min="3" max="7" width="10.7109375" style="231" customWidth="1"/>
    <col min="8" max="8" width="10.7109375" style="1" customWidth="1"/>
  </cols>
  <sheetData>
    <row r="1" spans="1:8" s="547" customFormat="1" ht="20.100000000000001" customHeight="1">
      <c r="A1" s="1776"/>
      <c r="B1" s="2197" t="s">
        <v>631</v>
      </c>
      <c r="C1" s="2197"/>
      <c r="D1" s="2197"/>
      <c r="E1" s="2197"/>
      <c r="F1" s="2197"/>
      <c r="G1" s="2197"/>
      <c r="H1" s="1776"/>
    </row>
    <row r="2" spans="1:8" s="547" customFormat="1" ht="20.100000000000001" customHeight="1">
      <c r="A2" s="1776"/>
      <c r="B2" s="555" t="s">
        <v>567</v>
      </c>
      <c r="C2" s="2200" t="s">
        <v>671</v>
      </c>
      <c r="D2" s="2200"/>
      <c r="E2" s="2200"/>
      <c r="F2" s="2200"/>
      <c r="G2" s="2200"/>
      <c r="H2" s="1776"/>
    </row>
    <row r="3" spans="1:8" s="88" customFormat="1" ht="20.100000000000001" customHeight="1">
      <c r="A3" s="83"/>
      <c r="B3" s="737" t="s">
        <v>996</v>
      </c>
      <c r="C3" s="382"/>
      <c r="D3" s="382"/>
      <c r="E3" s="382"/>
      <c r="F3" s="382"/>
      <c r="G3" s="382"/>
      <c r="H3" s="83"/>
    </row>
    <row r="4" spans="1:8" s="88" customFormat="1" ht="20.100000000000001" customHeight="1">
      <c r="A4" s="83"/>
      <c r="B4" s="556" t="s">
        <v>44</v>
      </c>
      <c r="C4" s="327"/>
      <c r="D4" s="327"/>
      <c r="E4" s="327"/>
      <c r="F4" s="327"/>
      <c r="G4" s="327"/>
      <c r="H4" s="83"/>
    </row>
    <row r="5" spans="1:8" s="88" customFormat="1" ht="50.1" customHeight="1">
      <c r="A5" s="83"/>
      <c r="C5" s="463" t="s">
        <v>880</v>
      </c>
      <c r="D5" s="496" t="s">
        <v>871</v>
      </c>
      <c r="E5" s="510" t="s">
        <v>82</v>
      </c>
      <c r="F5" s="465" t="s">
        <v>83</v>
      </c>
      <c r="G5" s="463" t="s">
        <v>872</v>
      </c>
      <c r="H5" s="83"/>
    </row>
    <row r="6" spans="1:8" s="557" customFormat="1" ht="24.95" customHeight="1">
      <c r="A6" s="1778"/>
      <c r="B6" s="1777" t="s">
        <v>690</v>
      </c>
      <c r="C6" s="551"/>
      <c r="D6" s="552"/>
      <c r="E6" s="551"/>
      <c r="F6" s="558"/>
      <c r="G6" s="558"/>
      <c r="H6" s="1778"/>
    </row>
    <row r="7" spans="1:8" s="88" customFormat="1" ht="12">
      <c r="A7" s="83"/>
      <c r="B7" s="554" t="s">
        <v>674</v>
      </c>
      <c r="C7" s="427">
        <v>22192</v>
      </c>
      <c r="D7" s="477">
        <v>292</v>
      </c>
      <c r="E7" s="429">
        <v>2797</v>
      </c>
      <c r="F7" s="429">
        <v>11196</v>
      </c>
      <c r="G7" s="427">
        <v>13993</v>
      </c>
      <c r="H7" s="83"/>
    </row>
    <row r="8" spans="1:8" s="88" customFormat="1" ht="12">
      <c r="A8" s="83"/>
      <c r="B8" s="431" t="s">
        <v>675</v>
      </c>
      <c r="C8" s="433">
        <v>4831</v>
      </c>
      <c r="D8" s="490">
        <v>33</v>
      </c>
      <c r="E8" s="435">
        <v>380</v>
      </c>
      <c r="F8" s="435">
        <v>2463</v>
      </c>
      <c r="G8" s="433">
        <v>2843</v>
      </c>
      <c r="H8" s="83"/>
    </row>
    <row r="9" spans="1:8" s="88" customFormat="1" ht="12">
      <c r="A9" s="83"/>
      <c r="B9" s="554" t="s">
        <v>676</v>
      </c>
      <c r="C9" s="427">
        <v>503</v>
      </c>
      <c r="D9" s="477">
        <v>7</v>
      </c>
      <c r="E9" s="429">
        <v>54</v>
      </c>
      <c r="F9" s="429">
        <v>417</v>
      </c>
      <c r="G9" s="427">
        <v>471</v>
      </c>
      <c r="H9" s="83"/>
    </row>
    <row r="10" spans="1:8" s="88" customFormat="1" ht="12">
      <c r="A10" s="83"/>
      <c r="B10" s="431" t="s">
        <v>677</v>
      </c>
      <c r="C10" s="433">
        <v>398</v>
      </c>
      <c r="D10" s="490">
        <v>3</v>
      </c>
      <c r="E10" s="435">
        <v>3</v>
      </c>
      <c r="F10" s="435">
        <v>25</v>
      </c>
      <c r="G10" s="433">
        <v>28</v>
      </c>
      <c r="H10" s="83"/>
    </row>
    <row r="11" spans="1:8" s="88" customFormat="1" ht="12">
      <c r="A11" s="83"/>
      <c r="B11" s="554" t="s">
        <v>678</v>
      </c>
      <c r="C11" s="427">
        <v>699</v>
      </c>
      <c r="D11" s="477">
        <v>14</v>
      </c>
      <c r="E11" s="429">
        <v>135</v>
      </c>
      <c r="F11" s="429">
        <v>395</v>
      </c>
      <c r="G11" s="427">
        <v>530</v>
      </c>
      <c r="H11" s="83"/>
    </row>
    <row r="12" spans="1:8" s="88" customFormat="1" ht="12">
      <c r="A12" s="83"/>
      <c r="B12" s="431" t="s">
        <v>679</v>
      </c>
      <c r="C12" s="433">
        <v>91</v>
      </c>
      <c r="D12" s="490">
        <v>8</v>
      </c>
      <c r="E12" s="435">
        <v>18</v>
      </c>
      <c r="F12" s="435">
        <v>57</v>
      </c>
      <c r="G12" s="433">
        <v>75</v>
      </c>
      <c r="H12" s="83"/>
    </row>
    <row r="13" spans="1:8" s="88" customFormat="1" ht="12">
      <c r="A13" s="83"/>
      <c r="B13" s="554" t="s">
        <v>689</v>
      </c>
      <c r="C13" s="427">
        <v>146</v>
      </c>
      <c r="D13" s="477">
        <v>0</v>
      </c>
      <c r="E13" s="429">
        <v>14</v>
      </c>
      <c r="F13" s="429">
        <v>88</v>
      </c>
      <c r="G13" s="427">
        <v>102</v>
      </c>
      <c r="H13" s="83"/>
    </row>
    <row r="14" spans="1:8" s="88" customFormat="1" ht="12">
      <c r="A14" s="83"/>
      <c r="B14" s="431" t="s">
        <v>830</v>
      </c>
      <c r="C14" s="433">
        <v>21</v>
      </c>
      <c r="D14" s="490">
        <v>1</v>
      </c>
      <c r="E14" s="435">
        <v>3</v>
      </c>
      <c r="F14" s="435">
        <v>14</v>
      </c>
      <c r="G14" s="433">
        <v>17</v>
      </c>
      <c r="H14" s="83"/>
    </row>
    <row r="15" spans="1:8" s="88" customFormat="1" ht="12">
      <c r="A15" s="83"/>
      <c r="B15" s="554" t="s">
        <v>568</v>
      </c>
      <c r="C15" s="427">
        <v>1879</v>
      </c>
      <c r="D15" s="477">
        <v>13</v>
      </c>
      <c r="E15" s="429">
        <v>112</v>
      </c>
      <c r="F15" s="429">
        <v>538</v>
      </c>
      <c r="G15" s="427">
        <v>650</v>
      </c>
      <c r="H15" s="83"/>
    </row>
    <row r="16" spans="1:8" s="88" customFormat="1" ht="12">
      <c r="A16" s="83"/>
      <c r="B16" s="431" t="s">
        <v>680</v>
      </c>
      <c r="C16" s="433">
        <v>472</v>
      </c>
      <c r="D16" s="490">
        <v>2</v>
      </c>
      <c r="E16" s="435">
        <v>29</v>
      </c>
      <c r="F16" s="435">
        <v>92</v>
      </c>
      <c r="G16" s="433">
        <v>121</v>
      </c>
      <c r="H16" s="83"/>
    </row>
    <row r="17" spans="1:8" s="557" customFormat="1" ht="24.95" customHeight="1">
      <c r="A17" s="1778"/>
      <c r="B17" s="1777" t="s">
        <v>691</v>
      </c>
      <c r="C17" s="551"/>
      <c r="D17" s="552"/>
      <c r="E17" s="551"/>
      <c r="F17" s="558"/>
      <c r="G17" s="558"/>
      <c r="H17" s="1778"/>
    </row>
    <row r="18" spans="1:8" s="88" customFormat="1" ht="12">
      <c r="A18" s="83"/>
      <c r="B18" s="425" t="s">
        <v>692</v>
      </c>
      <c r="C18" s="427">
        <v>496</v>
      </c>
      <c r="D18" s="477">
        <v>1</v>
      </c>
      <c r="E18" s="429">
        <v>26</v>
      </c>
      <c r="F18" s="429">
        <v>156</v>
      </c>
      <c r="G18" s="427">
        <v>182</v>
      </c>
      <c r="H18" s="83"/>
    </row>
    <row r="19" spans="1:8" s="88" customFormat="1" ht="12">
      <c r="A19" s="83"/>
      <c r="B19" s="431" t="s">
        <v>693</v>
      </c>
      <c r="C19" s="433">
        <v>350</v>
      </c>
      <c r="D19" s="490">
        <v>1</v>
      </c>
      <c r="E19" s="435">
        <v>16</v>
      </c>
      <c r="F19" s="435">
        <v>89</v>
      </c>
      <c r="G19" s="433">
        <v>105</v>
      </c>
      <c r="H19" s="83"/>
    </row>
    <row r="20" spans="1:8" s="557" customFormat="1" ht="24.95" customHeight="1">
      <c r="A20" s="1778"/>
      <c r="B20" s="1777" t="s">
        <v>694</v>
      </c>
      <c r="C20" s="551"/>
      <c r="D20" s="552"/>
      <c r="E20" s="551"/>
      <c r="F20" s="558"/>
      <c r="G20" s="558"/>
      <c r="H20" s="1778"/>
    </row>
    <row r="21" spans="1:8" s="88" customFormat="1" ht="12">
      <c r="A21" s="83"/>
      <c r="B21" s="425" t="s">
        <v>692</v>
      </c>
      <c r="C21" s="427">
        <v>1546</v>
      </c>
      <c r="D21" s="477">
        <v>71</v>
      </c>
      <c r="E21" s="429">
        <v>331</v>
      </c>
      <c r="F21" s="429">
        <v>816</v>
      </c>
      <c r="G21" s="427">
        <v>1147</v>
      </c>
      <c r="H21" s="83"/>
    </row>
    <row r="22" spans="1:8" s="88" customFormat="1" ht="12">
      <c r="A22" s="83"/>
      <c r="B22" s="431" t="s">
        <v>693</v>
      </c>
      <c r="C22" s="433">
        <v>795</v>
      </c>
      <c r="D22" s="490">
        <v>51</v>
      </c>
      <c r="E22" s="435">
        <v>163</v>
      </c>
      <c r="F22" s="435">
        <v>501</v>
      </c>
      <c r="G22" s="433">
        <v>664</v>
      </c>
      <c r="H22" s="83"/>
    </row>
    <row r="23" spans="1:8" s="557" customFormat="1" ht="24.95" customHeight="1">
      <c r="A23" s="1778"/>
      <c r="B23" s="1777" t="s">
        <v>695</v>
      </c>
      <c r="C23" s="551"/>
      <c r="D23" s="552"/>
      <c r="E23" s="551"/>
      <c r="F23" s="558"/>
      <c r="G23" s="558"/>
      <c r="H23" s="1778"/>
    </row>
    <row r="24" spans="1:8" s="88" customFormat="1" ht="12">
      <c r="A24" s="83"/>
      <c r="B24" s="425" t="s">
        <v>692</v>
      </c>
      <c r="C24" s="427">
        <v>5514</v>
      </c>
      <c r="D24" s="477">
        <v>14</v>
      </c>
      <c r="E24" s="429">
        <v>251</v>
      </c>
      <c r="F24" s="429">
        <v>1274</v>
      </c>
      <c r="G24" s="427">
        <v>1525</v>
      </c>
      <c r="H24" s="83"/>
    </row>
    <row r="25" spans="1:8" s="88" customFormat="1" ht="12">
      <c r="A25" s="83"/>
      <c r="B25" s="431" t="s">
        <v>693</v>
      </c>
      <c r="C25" s="433">
        <v>2005</v>
      </c>
      <c r="D25" s="490">
        <v>15</v>
      </c>
      <c r="E25" s="435">
        <v>113</v>
      </c>
      <c r="F25" s="435">
        <v>497</v>
      </c>
      <c r="G25" s="433">
        <v>610</v>
      </c>
      <c r="H25" s="83"/>
    </row>
    <row r="26" spans="1:8" s="557" customFormat="1" ht="24.95" customHeight="1">
      <c r="A26" s="1778"/>
      <c r="B26" s="1777" t="s">
        <v>696</v>
      </c>
      <c r="C26" s="551"/>
      <c r="D26" s="552"/>
      <c r="E26" s="551"/>
      <c r="F26" s="558"/>
      <c r="G26" s="558"/>
      <c r="H26" s="1778"/>
    </row>
    <row r="27" spans="1:8" s="88" customFormat="1" ht="12">
      <c r="A27" s="83"/>
      <c r="B27" s="425" t="s">
        <v>692</v>
      </c>
      <c r="C27" s="427">
        <v>1606</v>
      </c>
      <c r="D27" s="477">
        <v>23</v>
      </c>
      <c r="E27" s="429">
        <v>323</v>
      </c>
      <c r="F27" s="429">
        <v>906</v>
      </c>
      <c r="G27" s="427">
        <v>1229</v>
      </c>
      <c r="H27" s="83"/>
    </row>
    <row r="28" spans="1:8" s="88" customFormat="1" ht="12">
      <c r="A28" s="83"/>
      <c r="B28" s="431" t="s">
        <v>693</v>
      </c>
      <c r="C28" s="433">
        <v>309</v>
      </c>
      <c r="D28" s="490">
        <v>1</v>
      </c>
      <c r="E28" s="435">
        <v>39</v>
      </c>
      <c r="F28" s="435">
        <v>230</v>
      </c>
      <c r="G28" s="433">
        <v>269</v>
      </c>
      <c r="H28" s="83"/>
    </row>
    <row r="29" spans="1:8" s="557" customFormat="1" ht="24.95" customHeight="1">
      <c r="A29" s="1778"/>
      <c r="B29" s="1777" t="s">
        <v>697</v>
      </c>
      <c r="C29" s="551"/>
      <c r="D29" s="552"/>
      <c r="E29" s="551"/>
      <c r="F29" s="558"/>
      <c r="G29" s="558"/>
      <c r="H29" s="1778"/>
    </row>
    <row r="30" spans="1:8" s="88" customFormat="1" ht="12">
      <c r="A30" s="83"/>
      <c r="B30" s="425" t="s">
        <v>681</v>
      </c>
      <c r="C30" s="427">
        <v>1435</v>
      </c>
      <c r="D30" s="477">
        <v>33</v>
      </c>
      <c r="E30" s="429">
        <v>225</v>
      </c>
      <c r="F30" s="429">
        <v>725</v>
      </c>
      <c r="G30" s="427">
        <v>950</v>
      </c>
      <c r="H30" s="83"/>
    </row>
    <row r="31" spans="1:8" s="88" customFormat="1" ht="12">
      <c r="A31" s="83"/>
      <c r="B31" s="431" t="s">
        <v>682</v>
      </c>
      <c r="C31" s="433">
        <v>492</v>
      </c>
      <c r="D31" s="490">
        <v>3</v>
      </c>
      <c r="E31" s="435">
        <v>7</v>
      </c>
      <c r="F31" s="435">
        <v>70</v>
      </c>
      <c r="G31" s="433">
        <v>77</v>
      </c>
      <c r="H31" s="83"/>
    </row>
    <row r="32" spans="1:8" s="88" customFormat="1" ht="12">
      <c r="A32" s="83"/>
      <c r="B32" s="554" t="s">
        <v>683</v>
      </c>
      <c r="C32" s="427">
        <v>656</v>
      </c>
      <c r="D32" s="477">
        <v>6</v>
      </c>
      <c r="E32" s="429">
        <v>95</v>
      </c>
      <c r="F32" s="429">
        <v>421</v>
      </c>
      <c r="G32" s="427">
        <v>516</v>
      </c>
      <c r="H32" s="83"/>
    </row>
    <row r="33" spans="1:8" s="88" customFormat="1" ht="12">
      <c r="A33" s="83"/>
      <c r="B33" s="431" t="s">
        <v>684</v>
      </c>
      <c r="C33" s="433">
        <v>279</v>
      </c>
      <c r="D33" s="490">
        <v>0</v>
      </c>
      <c r="E33" s="435">
        <v>2</v>
      </c>
      <c r="F33" s="435">
        <v>16</v>
      </c>
      <c r="G33" s="433">
        <v>18</v>
      </c>
      <c r="H33" s="83"/>
    </row>
    <row r="34" spans="1:8" s="88" customFormat="1" ht="12">
      <c r="A34" s="83"/>
      <c r="B34" s="554" t="s">
        <v>685</v>
      </c>
      <c r="C34" s="427">
        <v>1344</v>
      </c>
      <c r="D34" s="477">
        <v>4</v>
      </c>
      <c r="E34" s="429">
        <v>38</v>
      </c>
      <c r="F34" s="429">
        <v>738</v>
      </c>
      <c r="G34" s="427">
        <v>776</v>
      </c>
      <c r="H34" s="83"/>
    </row>
    <row r="35" spans="1:8" s="88" customFormat="1" ht="12">
      <c r="A35" s="83"/>
      <c r="B35" s="431" t="s">
        <v>686</v>
      </c>
      <c r="C35" s="433">
        <v>235</v>
      </c>
      <c r="D35" s="490">
        <v>1</v>
      </c>
      <c r="E35" s="435">
        <v>10</v>
      </c>
      <c r="F35" s="435">
        <v>70</v>
      </c>
      <c r="G35" s="433">
        <v>80</v>
      </c>
      <c r="H35" s="83"/>
    </row>
    <row r="36" spans="1:8" s="88" customFormat="1" ht="12">
      <c r="A36" s="83"/>
      <c r="B36" s="554" t="s">
        <v>688</v>
      </c>
      <c r="C36" s="477">
        <v>245</v>
      </c>
      <c r="D36" s="477">
        <v>6</v>
      </c>
      <c r="E36" s="429">
        <v>33</v>
      </c>
      <c r="F36" s="429">
        <v>122</v>
      </c>
      <c r="G36" s="427">
        <v>155</v>
      </c>
      <c r="H36" s="83"/>
    </row>
    <row r="37" spans="1:8" s="88" customFormat="1" ht="12">
      <c r="A37" s="83"/>
      <c r="B37" s="431" t="s">
        <v>569</v>
      </c>
      <c r="C37" s="433">
        <v>1482</v>
      </c>
      <c r="D37" s="490">
        <v>29</v>
      </c>
      <c r="E37" s="435">
        <v>183</v>
      </c>
      <c r="F37" s="435">
        <v>595</v>
      </c>
      <c r="G37" s="433">
        <v>778</v>
      </c>
      <c r="H37" s="83"/>
    </row>
    <row r="38" spans="1:8" s="2" customFormat="1" ht="20.100000000000001" customHeight="1">
      <c r="B38" s="105" t="s">
        <v>92</v>
      </c>
      <c r="C38" s="1203"/>
      <c r="D38" s="1203"/>
      <c r="E38" s="1203"/>
      <c r="F38" s="1203"/>
      <c r="G38" s="1203"/>
    </row>
    <row r="40" spans="1:8">
      <c r="D40" s="337"/>
    </row>
    <row r="41" spans="1:8">
      <c r="D41" s="337"/>
    </row>
    <row r="42" spans="1:8">
      <c r="D42" s="337"/>
    </row>
    <row r="43" spans="1:8">
      <c r="D43" s="337"/>
    </row>
    <row r="44" spans="1:8">
      <c r="D44" s="337"/>
    </row>
    <row r="45" spans="1:8">
      <c r="D45" s="337"/>
    </row>
    <row r="46" spans="1:8">
      <c r="D46" s="337"/>
    </row>
    <row r="47" spans="1:8">
      <c r="D47" s="337"/>
    </row>
  </sheetData>
  <mergeCells count="2">
    <mergeCell ref="B1:G1"/>
    <mergeCell ref="C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4">
    <pageSetUpPr fitToPage="1"/>
  </sheetPr>
  <dimension ref="A1:H45"/>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C38" sqref="C38:H38"/>
    </sheetView>
  </sheetViews>
  <sheetFormatPr baseColWidth="10" defaultColWidth="10.7109375" defaultRowHeight="12.75"/>
  <cols>
    <col min="1" max="1" width="1.5703125" style="1" customWidth="1"/>
    <col min="2" max="2" width="36.7109375" customWidth="1"/>
    <col min="3" max="7" width="10.7109375" style="231" customWidth="1"/>
    <col min="8" max="8" width="10.7109375" style="1" customWidth="1"/>
  </cols>
  <sheetData>
    <row r="1" spans="1:8" s="547" customFormat="1" ht="20.100000000000001" customHeight="1">
      <c r="A1" s="1776"/>
      <c r="B1" s="2197" t="s">
        <v>632</v>
      </c>
      <c r="C1" s="2197"/>
      <c r="D1" s="2197"/>
      <c r="E1" s="2197"/>
      <c r="F1" s="2197"/>
      <c r="G1" s="2197"/>
      <c r="H1" s="1776"/>
    </row>
    <row r="2" spans="1:8" s="547" customFormat="1" ht="20.100000000000001" customHeight="1">
      <c r="A2" s="1776"/>
      <c r="B2" s="555" t="s">
        <v>791</v>
      </c>
      <c r="C2" s="2201" t="s">
        <v>672</v>
      </c>
      <c r="D2" s="2201"/>
      <c r="E2" s="2201"/>
      <c r="F2" s="2201"/>
      <c r="G2" s="2201"/>
      <c r="H2" s="1776"/>
    </row>
    <row r="3" spans="1:8" s="88" customFormat="1" ht="20.100000000000001" customHeight="1">
      <c r="A3" s="83"/>
      <c r="B3" s="737" t="s">
        <v>996</v>
      </c>
      <c r="C3" s="382"/>
      <c r="D3" s="382"/>
      <c r="E3" s="382"/>
      <c r="F3" s="382"/>
      <c r="G3" s="382"/>
      <c r="H3" s="83"/>
    </row>
    <row r="4" spans="1:8" s="88" customFormat="1" ht="20.100000000000001" customHeight="1">
      <c r="A4" s="83"/>
      <c r="B4" s="556" t="s">
        <v>44</v>
      </c>
      <c r="C4" s="560"/>
      <c r="D4" s="560"/>
      <c r="E4" s="560"/>
      <c r="F4" s="560"/>
      <c r="G4" s="560"/>
      <c r="H4" s="83"/>
    </row>
    <row r="5" spans="1:8" s="88" customFormat="1" ht="50.1" customHeight="1">
      <c r="A5" s="83"/>
      <c r="C5" s="463" t="s">
        <v>880</v>
      </c>
      <c r="D5" s="496" t="s">
        <v>871</v>
      </c>
      <c r="E5" s="510" t="s">
        <v>82</v>
      </c>
      <c r="F5" s="465" t="s">
        <v>83</v>
      </c>
      <c r="G5" s="463" t="s">
        <v>872</v>
      </c>
      <c r="H5" s="83"/>
    </row>
    <row r="6" spans="1:8" s="83" customFormat="1" ht="24.95" customHeight="1">
      <c r="B6" s="1777" t="s">
        <v>690</v>
      </c>
      <c r="C6" s="551"/>
      <c r="D6" s="552"/>
      <c r="E6" s="551"/>
      <c r="F6" s="558"/>
      <c r="G6" s="558"/>
    </row>
    <row r="7" spans="1:8" s="88" customFormat="1" ht="12">
      <c r="A7" s="83"/>
      <c r="B7" s="554" t="s">
        <v>674</v>
      </c>
      <c r="C7" s="427">
        <v>11141</v>
      </c>
      <c r="D7" s="477">
        <v>778</v>
      </c>
      <c r="E7" s="429">
        <v>4351</v>
      </c>
      <c r="F7" s="429">
        <v>5282</v>
      </c>
      <c r="G7" s="427">
        <v>9633</v>
      </c>
      <c r="H7" s="83"/>
    </row>
    <row r="8" spans="1:8" s="88" customFormat="1" ht="12">
      <c r="A8" s="83"/>
      <c r="B8" s="431" t="s">
        <v>675</v>
      </c>
      <c r="C8" s="433">
        <v>2451</v>
      </c>
      <c r="D8" s="490">
        <v>86</v>
      </c>
      <c r="E8" s="435">
        <v>445</v>
      </c>
      <c r="F8" s="435">
        <v>1065</v>
      </c>
      <c r="G8" s="433">
        <v>1510</v>
      </c>
      <c r="H8" s="83"/>
    </row>
    <row r="9" spans="1:8" s="88" customFormat="1" ht="12">
      <c r="A9" s="83"/>
      <c r="B9" s="554" t="s">
        <v>676</v>
      </c>
      <c r="C9" s="427">
        <v>171</v>
      </c>
      <c r="D9" s="477">
        <v>4</v>
      </c>
      <c r="E9" s="429">
        <v>31</v>
      </c>
      <c r="F9" s="429">
        <v>123</v>
      </c>
      <c r="G9" s="427">
        <v>154</v>
      </c>
      <c r="H9" s="83"/>
    </row>
    <row r="10" spans="1:8" s="88" customFormat="1" ht="12">
      <c r="A10" s="83"/>
      <c r="B10" s="431" t="s">
        <v>677</v>
      </c>
      <c r="C10" s="433">
        <v>27</v>
      </c>
      <c r="D10" s="490">
        <v>0</v>
      </c>
      <c r="E10" s="435">
        <v>2</v>
      </c>
      <c r="F10" s="435">
        <v>2</v>
      </c>
      <c r="G10" s="433">
        <v>4</v>
      </c>
      <c r="H10" s="83"/>
    </row>
    <row r="11" spans="1:8" s="88" customFormat="1" ht="12">
      <c r="A11" s="83"/>
      <c r="B11" s="554" t="s">
        <v>678</v>
      </c>
      <c r="C11" s="427">
        <v>413</v>
      </c>
      <c r="D11" s="477">
        <v>50</v>
      </c>
      <c r="E11" s="429">
        <v>196</v>
      </c>
      <c r="F11" s="429">
        <v>156</v>
      </c>
      <c r="G11" s="427">
        <v>352</v>
      </c>
      <c r="H11" s="83"/>
    </row>
    <row r="12" spans="1:8" s="88" customFormat="1" ht="12">
      <c r="A12" s="83"/>
      <c r="B12" s="431" t="s">
        <v>679</v>
      </c>
      <c r="C12" s="433">
        <v>55</v>
      </c>
      <c r="D12" s="490">
        <v>5</v>
      </c>
      <c r="E12" s="435">
        <v>29</v>
      </c>
      <c r="F12" s="435">
        <v>29</v>
      </c>
      <c r="G12" s="433">
        <v>58</v>
      </c>
      <c r="H12" s="83"/>
    </row>
    <row r="13" spans="1:8" s="88" customFormat="1" ht="12">
      <c r="A13" s="83"/>
      <c r="B13" s="554" t="s">
        <v>689</v>
      </c>
      <c r="C13" s="427">
        <v>2</v>
      </c>
      <c r="D13" s="477">
        <v>0</v>
      </c>
      <c r="E13" s="429">
        <v>0</v>
      </c>
      <c r="F13" s="429">
        <v>2</v>
      </c>
      <c r="G13" s="427">
        <v>2</v>
      </c>
      <c r="H13" s="83"/>
    </row>
    <row r="14" spans="1:8" s="88" customFormat="1" ht="12">
      <c r="A14" s="83"/>
      <c r="B14" s="431" t="s">
        <v>830</v>
      </c>
      <c r="C14" s="433"/>
      <c r="D14" s="490"/>
      <c r="E14" s="435"/>
      <c r="F14" s="435"/>
      <c r="G14" s="433"/>
      <c r="H14" s="83"/>
    </row>
    <row r="15" spans="1:8" s="83" customFormat="1" ht="12">
      <c r="B15" s="554" t="s">
        <v>568</v>
      </c>
      <c r="C15" s="427">
        <v>482</v>
      </c>
      <c r="D15" s="477">
        <v>9</v>
      </c>
      <c r="E15" s="429">
        <v>87</v>
      </c>
      <c r="F15" s="429">
        <v>165</v>
      </c>
      <c r="G15" s="427">
        <v>252</v>
      </c>
    </row>
    <row r="16" spans="1:8" s="88" customFormat="1" ht="12">
      <c r="A16" s="83"/>
      <c r="B16" s="431" t="s">
        <v>680</v>
      </c>
      <c r="C16" s="433">
        <v>108</v>
      </c>
      <c r="D16" s="490">
        <v>2</v>
      </c>
      <c r="E16" s="435">
        <v>21</v>
      </c>
      <c r="F16" s="435">
        <v>25</v>
      </c>
      <c r="G16" s="433">
        <v>46</v>
      </c>
      <c r="H16" s="83"/>
    </row>
    <row r="17" spans="1:8" s="83" customFormat="1" ht="24.95" customHeight="1">
      <c r="B17" s="1777" t="s">
        <v>691</v>
      </c>
      <c r="C17" s="551"/>
      <c r="D17" s="552"/>
      <c r="E17" s="551"/>
      <c r="F17" s="558"/>
      <c r="G17" s="558"/>
    </row>
    <row r="18" spans="1:8" s="88" customFormat="1" ht="12">
      <c r="A18" s="83"/>
      <c r="B18" s="425" t="s">
        <v>692</v>
      </c>
      <c r="C18" s="427">
        <v>232</v>
      </c>
      <c r="D18" s="477">
        <v>21</v>
      </c>
      <c r="E18" s="429">
        <v>47</v>
      </c>
      <c r="F18" s="429">
        <v>74</v>
      </c>
      <c r="G18" s="427">
        <v>121</v>
      </c>
      <c r="H18" s="83"/>
    </row>
    <row r="19" spans="1:8" s="88" customFormat="1" ht="12">
      <c r="A19" s="83"/>
      <c r="B19" s="431" t="s">
        <v>693</v>
      </c>
      <c r="C19" s="433">
        <v>188</v>
      </c>
      <c r="D19" s="490">
        <v>3</v>
      </c>
      <c r="E19" s="435">
        <v>13</v>
      </c>
      <c r="F19" s="435">
        <v>59</v>
      </c>
      <c r="G19" s="433">
        <v>72</v>
      </c>
      <c r="H19" s="83"/>
    </row>
    <row r="20" spans="1:8" s="83" customFormat="1" ht="24.95" customHeight="1">
      <c r="B20" s="1777" t="s">
        <v>694</v>
      </c>
      <c r="C20" s="551"/>
      <c r="D20" s="552"/>
      <c r="E20" s="551"/>
      <c r="F20" s="558"/>
      <c r="G20" s="558"/>
    </row>
    <row r="21" spans="1:8" s="88" customFormat="1" ht="12">
      <c r="A21" s="83"/>
      <c r="B21" s="425" t="s">
        <v>692</v>
      </c>
      <c r="C21" s="427">
        <v>2079</v>
      </c>
      <c r="D21" s="477">
        <v>311</v>
      </c>
      <c r="E21" s="429">
        <v>1005</v>
      </c>
      <c r="F21" s="429">
        <v>816</v>
      </c>
      <c r="G21" s="427">
        <v>1821</v>
      </c>
      <c r="H21" s="83"/>
    </row>
    <row r="22" spans="1:8" s="88" customFormat="1" ht="12">
      <c r="A22" s="83"/>
      <c r="B22" s="431" t="s">
        <v>693</v>
      </c>
      <c r="C22" s="433">
        <v>637</v>
      </c>
      <c r="D22" s="490">
        <v>88</v>
      </c>
      <c r="E22" s="435">
        <v>318</v>
      </c>
      <c r="F22" s="435">
        <v>356</v>
      </c>
      <c r="G22" s="433">
        <v>674</v>
      </c>
      <c r="H22" s="83"/>
    </row>
    <row r="23" spans="1:8" s="83" customFormat="1" ht="24.95" customHeight="1">
      <c r="B23" s="1777" t="s">
        <v>695</v>
      </c>
      <c r="C23" s="551"/>
      <c r="D23" s="552"/>
      <c r="E23" s="551"/>
      <c r="F23" s="558"/>
      <c r="G23" s="558"/>
    </row>
    <row r="24" spans="1:8" s="88" customFormat="1" ht="12">
      <c r="A24" s="83"/>
      <c r="B24" s="425" t="s">
        <v>692</v>
      </c>
      <c r="C24" s="427">
        <v>1330</v>
      </c>
      <c r="D24" s="477">
        <v>34</v>
      </c>
      <c r="E24" s="429">
        <v>244</v>
      </c>
      <c r="F24" s="429">
        <v>424</v>
      </c>
      <c r="G24" s="427">
        <v>668</v>
      </c>
      <c r="H24" s="83"/>
    </row>
    <row r="25" spans="1:8" s="88" customFormat="1" ht="12">
      <c r="A25" s="83"/>
      <c r="B25" s="431" t="s">
        <v>693</v>
      </c>
      <c r="C25" s="433">
        <v>255</v>
      </c>
      <c r="D25" s="490">
        <v>9</v>
      </c>
      <c r="E25" s="435">
        <v>70</v>
      </c>
      <c r="F25" s="435">
        <v>107</v>
      </c>
      <c r="G25" s="433">
        <v>177</v>
      </c>
      <c r="H25" s="83"/>
    </row>
    <row r="26" spans="1:8" s="83" customFormat="1" ht="24.95" customHeight="1">
      <c r="B26" s="1777" t="s">
        <v>696</v>
      </c>
      <c r="C26" s="551"/>
      <c r="D26" s="552"/>
      <c r="E26" s="551"/>
      <c r="F26" s="558"/>
      <c r="G26" s="558"/>
    </row>
    <row r="27" spans="1:8" s="88" customFormat="1" ht="12">
      <c r="A27" s="83"/>
      <c r="B27" s="425" t="s">
        <v>692</v>
      </c>
      <c r="C27" s="427">
        <v>957</v>
      </c>
      <c r="D27" s="477">
        <v>95</v>
      </c>
      <c r="E27" s="429">
        <v>404</v>
      </c>
      <c r="F27" s="429">
        <v>333</v>
      </c>
      <c r="G27" s="427">
        <v>737</v>
      </c>
      <c r="H27" s="83"/>
    </row>
    <row r="28" spans="1:8" s="88" customFormat="1" ht="12">
      <c r="A28" s="83"/>
      <c r="B28" s="431" t="s">
        <v>693</v>
      </c>
      <c r="C28" s="433">
        <v>53</v>
      </c>
      <c r="D28" s="490">
        <v>4</v>
      </c>
      <c r="E28" s="435">
        <v>13</v>
      </c>
      <c r="F28" s="435">
        <v>24</v>
      </c>
      <c r="G28" s="433">
        <v>37</v>
      </c>
      <c r="H28" s="83"/>
    </row>
    <row r="29" spans="1:8" s="83" customFormat="1" ht="24.95" customHeight="1">
      <c r="B29" s="1777" t="s">
        <v>697</v>
      </c>
      <c r="C29" s="551"/>
      <c r="D29" s="552"/>
      <c r="E29" s="551"/>
      <c r="F29" s="558"/>
      <c r="G29" s="558"/>
    </row>
    <row r="30" spans="1:8" s="88" customFormat="1" ht="12">
      <c r="A30" s="83"/>
      <c r="B30" s="554" t="s">
        <v>681</v>
      </c>
      <c r="C30" s="427">
        <v>602</v>
      </c>
      <c r="D30" s="477">
        <v>34</v>
      </c>
      <c r="E30" s="429">
        <v>195</v>
      </c>
      <c r="F30" s="429">
        <v>203</v>
      </c>
      <c r="G30" s="427">
        <v>398</v>
      </c>
      <c r="H30" s="83"/>
    </row>
    <row r="31" spans="1:8" s="83" customFormat="1" ht="12">
      <c r="B31" s="431" t="s">
        <v>682</v>
      </c>
      <c r="C31" s="433">
        <v>20</v>
      </c>
      <c r="D31" s="490">
        <v>1</v>
      </c>
      <c r="E31" s="435">
        <v>3</v>
      </c>
      <c r="F31" s="435">
        <v>6</v>
      </c>
      <c r="G31" s="433">
        <v>9</v>
      </c>
    </row>
    <row r="32" spans="1:8" s="88" customFormat="1" ht="12">
      <c r="A32" s="83"/>
      <c r="B32" s="554" t="s">
        <v>683</v>
      </c>
      <c r="C32" s="427">
        <v>423</v>
      </c>
      <c r="D32" s="477">
        <v>17</v>
      </c>
      <c r="E32" s="429">
        <v>153</v>
      </c>
      <c r="F32" s="429">
        <v>211</v>
      </c>
      <c r="G32" s="427">
        <v>364</v>
      </c>
      <c r="H32" s="83"/>
    </row>
    <row r="33" spans="1:8" s="83" customFormat="1" ht="12">
      <c r="B33" s="431" t="s">
        <v>684</v>
      </c>
      <c r="C33" s="433">
        <v>3</v>
      </c>
      <c r="D33" s="490">
        <v>0</v>
      </c>
      <c r="E33" s="435">
        <v>0</v>
      </c>
      <c r="F33" s="435">
        <v>1</v>
      </c>
      <c r="G33" s="433">
        <v>1</v>
      </c>
    </row>
    <row r="34" spans="1:8" s="88" customFormat="1" ht="12">
      <c r="A34" s="83"/>
      <c r="B34" s="554" t="s">
        <v>685</v>
      </c>
      <c r="C34" s="427">
        <v>458</v>
      </c>
      <c r="D34" s="477">
        <v>8</v>
      </c>
      <c r="E34" s="429">
        <v>36</v>
      </c>
      <c r="F34" s="429">
        <v>222</v>
      </c>
      <c r="G34" s="427">
        <v>258</v>
      </c>
      <c r="H34" s="83"/>
    </row>
    <row r="35" spans="1:8" s="83" customFormat="1" ht="12">
      <c r="B35" s="431" t="s">
        <v>686</v>
      </c>
      <c r="C35" s="433">
        <v>60</v>
      </c>
      <c r="D35" s="490">
        <v>4</v>
      </c>
      <c r="E35" s="435">
        <v>7</v>
      </c>
      <c r="F35" s="435">
        <v>23</v>
      </c>
      <c r="G35" s="433">
        <v>30</v>
      </c>
    </row>
    <row r="36" spans="1:8" s="88" customFormat="1" ht="12">
      <c r="A36" s="83"/>
      <c r="B36" s="554" t="s">
        <v>688</v>
      </c>
      <c r="C36" s="427">
        <v>3</v>
      </c>
      <c r="D36" s="477">
        <v>1</v>
      </c>
      <c r="E36" s="429">
        <v>0</v>
      </c>
      <c r="F36" s="429">
        <v>1</v>
      </c>
      <c r="G36" s="427">
        <v>1</v>
      </c>
      <c r="H36" s="83"/>
    </row>
    <row r="37" spans="1:8" s="83" customFormat="1" ht="12">
      <c r="B37" s="431" t="s">
        <v>569</v>
      </c>
      <c r="C37" s="433">
        <v>450</v>
      </c>
      <c r="D37" s="490">
        <v>35</v>
      </c>
      <c r="E37" s="435">
        <v>123</v>
      </c>
      <c r="F37" s="435">
        <v>242</v>
      </c>
      <c r="G37" s="433">
        <v>365</v>
      </c>
    </row>
    <row r="38" spans="1:8" s="88" customFormat="1" ht="20.100000000000001" customHeight="1">
      <c r="A38" s="83"/>
      <c r="B38" s="105" t="s">
        <v>92</v>
      </c>
      <c r="C38" s="1182"/>
      <c r="D38" s="1183"/>
      <c r="E38" s="1184"/>
      <c r="F38" s="1184"/>
      <c r="G38" s="1182"/>
      <c r="H38" s="2086"/>
    </row>
    <row r="39" spans="1:8" s="83" customFormat="1">
      <c r="B39"/>
      <c r="C39" s="1204"/>
      <c r="D39" s="1204"/>
      <c r="E39" s="1204"/>
      <c r="F39" s="1204"/>
      <c r="G39" s="1204"/>
    </row>
    <row r="40" spans="1:8" s="88" customFormat="1">
      <c r="A40" s="83"/>
      <c r="B40"/>
      <c r="C40" s="231"/>
      <c r="D40" s="231"/>
      <c r="E40" s="231"/>
      <c r="F40" s="231"/>
      <c r="G40" s="231"/>
      <c r="H40" s="83"/>
    </row>
    <row r="41" spans="1:8" s="83" customFormat="1">
      <c r="B41"/>
      <c r="C41" s="231"/>
      <c r="D41" s="231"/>
      <c r="E41" s="231"/>
      <c r="F41" s="231"/>
      <c r="G41" s="231"/>
    </row>
    <row r="42" spans="1:8" s="88" customFormat="1">
      <c r="A42" s="83"/>
      <c r="B42"/>
      <c r="C42" s="231"/>
      <c r="D42" s="231"/>
      <c r="E42" s="231"/>
      <c r="F42" s="231"/>
      <c r="G42" s="231"/>
      <c r="H42" s="83"/>
    </row>
    <row r="43" spans="1:8" s="83" customFormat="1">
      <c r="B43"/>
      <c r="C43" s="231"/>
      <c r="D43" s="231"/>
      <c r="E43" s="231"/>
      <c r="F43" s="231"/>
      <c r="G43" s="231"/>
    </row>
    <row r="44" spans="1:8" s="88" customFormat="1">
      <c r="A44" s="83"/>
      <c r="B44"/>
      <c r="C44" s="231"/>
      <c r="D44" s="231"/>
      <c r="E44" s="231"/>
      <c r="F44" s="231"/>
      <c r="G44" s="231"/>
      <c r="H44" s="83"/>
    </row>
    <row r="45" spans="1:8" ht="20.100000000000001" customHeight="1"/>
  </sheetData>
  <mergeCells count="2">
    <mergeCell ref="B1:G1"/>
    <mergeCell ref="C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5">
    <pageSetUpPr fitToPage="1"/>
  </sheetPr>
  <dimension ref="A1:H62"/>
  <sheetViews>
    <sheetView showGridLines="0" zoomScaleNormal="100" workbookViewId="0">
      <pane xSplit="1" ySplit="6" topLeftCell="B18" activePane="bottomRight" state="frozen"/>
      <selection activeCell="C61" sqref="C61"/>
      <selection pane="topRight" activeCell="C61" sqref="C61"/>
      <selection pane="bottomLeft" activeCell="C61" sqref="C61"/>
      <selection pane="bottomRight" activeCell="B3" sqref="B3"/>
    </sheetView>
  </sheetViews>
  <sheetFormatPr baseColWidth="10" defaultColWidth="9.140625" defaultRowHeight="12.75"/>
  <cols>
    <col min="1" max="1" width="1.5703125" style="1" customWidth="1"/>
    <col min="2" max="2" width="36.7109375" customWidth="1"/>
    <col min="3" max="7" width="10.7109375" style="491" customWidth="1"/>
    <col min="8" max="8" width="9.140625" style="1"/>
  </cols>
  <sheetData>
    <row r="1" spans="1:8" s="547" customFormat="1" ht="20.100000000000001" customHeight="1">
      <c r="A1" s="1776"/>
      <c r="B1" s="2197" t="s">
        <v>631</v>
      </c>
      <c r="C1" s="2197"/>
      <c r="D1" s="2197"/>
      <c r="E1" s="2197"/>
      <c r="F1" s="2197"/>
      <c r="G1" s="2197"/>
      <c r="H1" s="1776"/>
    </row>
    <row r="2" spans="1:8" s="547" customFormat="1" ht="20.100000000000001" customHeight="1">
      <c r="A2" s="1776"/>
      <c r="B2" s="549" t="s">
        <v>567</v>
      </c>
      <c r="C2" s="779"/>
      <c r="D2" s="779"/>
      <c r="E2" s="2202" t="s">
        <v>673</v>
      </c>
      <c r="F2" s="2203"/>
      <c r="G2" s="2203"/>
      <c r="H2" s="1776"/>
    </row>
    <row r="3" spans="1:8" s="88" customFormat="1" ht="20.100000000000001" customHeight="1">
      <c r="A3" s="83"/>
      <c r="B3" s="737" t="s">
        <v>996</v>
      </c>
      <c r="C3" s="780"/>
      <c r="D3" s="780"/>
      <c r="E3" s="780"/>
      <c r="F3" s="780"/>
      <c r="G3" s="780"/>
      <c r="H3" s="83"/>
    </row>
    <row r="4" spans="1:8" s="88" customFormat="1" ht="20.100000000000001" customHeight="1">
      <c r="A4" s="83"/>
      <c r="B4" s="556" t="s">
        <v>44</v>
      </c>
      <c r="C4" s="781"/>
      <c r="D4" s="781"/>
      <c r="E4" s="781"/>
      <c r="F4" s="781"/>
      <c r="G4" s="781"/>
      <c r="H4" s="83"/>
    </row>
    <row r="5" spans="1:8" s="88" customFormat="1" ht="50.1" customHeight="1">
      <c r="A5" s="83"/>
      <c r="C5" s="463" t="s">
        <v>880</v>
      </c>
      <c r="D5" s="496" t="s">
        <v>871</v>
      </c>
      <c r="E5" s="510" t="s">
        <v>82</v>
      </c>
      <c r="F5" s="465" t="s">
        <v>83</v>
      </c>
      <c r="G5" s="463" t="s">
        <v>872</v>
      </c>
      <c r="H5" s="83"/>
    </row>
    <row r="6" spans="1:8" s="557" customFormat="1" ht="24.95" customHeight="1">
      <c r="A6" s="1778"/>
      <c r="B6" s="1777" t="s">
        <v>690</v>
      </c>
      <c r="C6" s="551"/>
      <c r="D6" s="552"/>
      <c r="E6" s="551"/>
      <c r="F6" s="558"/>
      <c r="G6" s="558"/>
      <c r="H6" s="1778"/>
    </row>
    <row r="7" spans="1:8" s="88" customFormat="1" ht="12">
      <c r="A7" s="83"/>
      <c r="B7" s="554" t="s">
        <v>674</v>
      </c>
      <c r="C7" s="651">
        <v>2509</v>
      </c>
      <c r="D7" s="754">
        <v>85</v>
      </c>
      <c r="E7" s="650">
        <v>575</v>
      </c>
      <c r="F7" s="650">
        <v>1643</v>
      </c>
      <c r="G7" s="651">
        <v>2218</v>
      </c>
      <c r="H7" s="83"/>
    </row>
    <row r="8" spans="1:8" s="88" customFormat="1" ht="12">
      <c r="A8" s="83"/>
      <c r="B8" s="431" t="s">
        <v>675</v>
      </c>
      <c r="C8" s="653">
        <v>417</v>
      </c>
      <c r="D8" s="1986">
        <v>24</v>
      </c>
      <c r="E8" s="652">
        <v>111</v>
      </c>
      <c r="F8" s="652">
        <v>252</v>
      </c>
      <c r="G8" s="653">
        <v>363</v>
      </c>
      <c r="H8" s="83"/>
    </row>
    <row r="9" spans="1:8" s="88" customFormat="1" ht="12">
      <c r="A9" s="83"/>
      <c r="B9" s="554" t="s">
        <v>676</v>
      </c>
      <c r="C9" s="651">
        <v>11</v>
      </c>
      <c r="D9" s="754">
        <v>0</v>
      </c>
      <c r="E9" s="650">
        <v>3</v>
      </c>
      <c r="F9" s="650">
        <v>5</v>
      </c>
      <c r="G9" s="651">
        <v>8</v>
      </c>
      <c r="H9" s="83"/>
    </row>
    <row r="10" spans="1:8" s="88" customFormat="1" ht="12">
      <c r="A10" s="83"/>
      <c r="B10" s="431" t="s">
        <v>678</v>
      </c>
      <c r="C10" s="653">
        <v>121</v>
      </c>
      <c r="D10" s="1986">
        <v>2</v>
      </c>
      <c r="E10" s="652">
        <v>31</v>
      </c>
      <c r="F10" s="652">
        <v>73</v>
      </c>
      <c r="G10" s="653">
        <v>104</v>
      </c>
      <c r="H10" s="83"/>
    </row>
    <row r="11" spans="1:8" s="88" customFormat="1" ht="12">
      <c r="A11" s="83"/>
      <c r="B11" s="554" t="s">
        <v>679</v>
      </c>
      <c r="C11" s="651">
        <v>4</v>
      </c>
      <c r="D11" s="754">
        <v>0</v>
      </c>
      <c r="E11" s="650">
        <v>0</v>
      </c>
      <c r="F11" s="650">
        <v>4</v>
      </c>
      <c r="G11" s="651">
        <v>4</v>
      </c>
      <c r="H11" s="83"/>
    </row>
    <row r="12" spans="1:8" s="88" customFormat="1" ht="12">
      <c r="A12" s="83"/>
      <c r="B12" s="431" t="s">
        <v>689</v>
      </c>
      <c r="C12" s="653">
        <v>13</v>
      </c>
      <c r="D12" s="1986">
        <v>0</v>
      </c>
      <c r="E12" s="652">
        <v>0</v>
      </c>
      <c r="F12" s="652">
        <v>10</v>
      </c>
      <c r="G12" s="653">
        <v>10</v>
      </c>
      <c r="H12" s="83"/>
    </row>
    <row r="13" spans="1:8" s="88" customFormat="1" ht="12">
      <c r="A13" s="83"/>
      <c r="B13" s="554" t="s">
        <v>830</v>
      </c>
      <c r="C13" s="651">
        <v>4</v>
      </c>
      <c r="D13" s="754">
        <v>0</v>
      </c>
      <c r="E13" s="650">
        <v>1</v>
      </c>
      <c r="F13" s="650">
        <v>2</v>
      </c>
      <c r="G13" s="651">
        <v>3</v>
      </c>
      <c r="H13" s="83"/>
    </row>
    <row r="14" spans="1:8" s="88" customFormat="1" ht="12">
      <c r="A14" s="83"/>
      <c r="B14" s="431" t="s">
        <v>568</v>
      </c>
      <c r="C14" s="653">
        <v>93</v>
      </c>
      <c r="D14" s="1986">
        <v>1</v>
      </c>
      <c r="E14" s="652">
        <v>26</v>
      </c>
      <c r="F14" s="652">
        <v>63</v>
      </c>
      <c r="G14" s="653">
        <v>89</v>
      </c>
      <c r="H14" s="83"/>
    </row>
    <row r="15" spans="1:8" s="88" customFormat="1" ht="12">
      <c r="A15" s="83"/>
      <c r="B15" s="554" t="s">
        <v>680</v>
      </c>
      <c r="C15" s="651">
        <v>13</v>
      </c>
      <c r="D15" s="754">
        <v>2</v>
      </c>
      <c r="E15" s="650">
        <v>4</v>
      </c>
      <c r="F15" s="650">
        <v>5</v>
      </c>
      <c r="G15" s="651">
        <v>9</v>
      </c>
      <c r="H15" s="83"/>
    </row>
    <row r="16" spans="1:8" s="550" customFormat="1" ht="24.95" customHeight="1">
      <c r="A16" s="784"/>
      <c r="B16" s="1777" t="s">
        <v>691</v>
      </c>
      <c r="C16" s="1987"/>
      <c r="D16" s="1987"/>
      <c r="E16" s="1987"/>
      <c r="F16" s="1987"/>
      <c r="G16" s="1987"/>
      <c r="H16" s="784"/>
    </row>
    <row r="17" spans="1:8" s="784" customFormat="1">
      <c r="B17" s="425" t="s">
        <v>692</v>
      </c>
      <c r="C17" s="1988">
        <v>33</v>
      </c>
      <c r="D17" s="1989">
        <v>2</v>
      </c>
      <c r="E17" s="1990">
        <v>5</v>
      </c>
      <c r="F17" s="1990">
        <v>23</v>
      </c>
      <c r="G17" s="1988">
        <v>28</v>
      </c>
    </row>
    <row r="18" spans="1:8" s="550" customFormat="1">
      <c r="A18" s="784"/>
      <c r="B18" s="431" t="s">
        <v>693</v>
      </c>
      <c r="C18" s="1991">
        <v>12</v>
      </c>
      <c r="D18" s="1991">
        <v>0</v>
      </c>
      <c r="E18" s="1992">
        <v>1</v>
      </c>
      <c r="F18" s="1992">
        <v>11</v>
      </c>
      <c r="G18" s="1991">
        <v>12</v>
      </c>
      <c r="H18" s="784"/>
    </row>
    <row r="19" spans="1:8" s="550" customFormat="1" ht="24.95" customHeight="1">
      <c r="A19" s="784"/>
      <c r="B19" s="1777" t="s">
        <v>694</v>
      </c>
      <c r="C19" s="1987"/>
      <c r="D19" s="1987"/>
      <c r="E19" s="1987"/>
      <c r="F19" s="1987"/>
      <c r="G19" s="1987"/>
      <c r="H19" s="784"/>
    </row>
    <row r="20" spans="1:8" s="784" customFormat="1" ht="12" customHeight="1">
      <c r="B20" s="425" t="s">
        <v>692</v>
      </c>
      <c r="C20" s="1988">
        <v>125</v>
      </c>
      <c r="D20" s="1989">
        <v>8</v>
      </c>
      <c r="E20" s="1990">
        <v>33</v>
      </c>
      <c r="F20" s="1990">
        <v>73</v>
      </c>
      <c r="G20" s="1988">
        <v>106</v>
      </c>
    </row>
    <row r="21" spans="1:8" s="550" customFormat="1">
      <c r="A21" s="784"/>
      <c r="B21" s="431" t="s">
        <v>693</v>
      </c>
      <c r="C21" s="1991">
        <v>56</v>
      </c>
      <c r="D21" s="1991">
        <v>3</v>
      </c>
      <c r="E21" s="1992">
        <v>13</v>
      </c>
      <c r="F21" s="1992">
        <v>35</v>
      </c>
      <c r="G21" s="1991">
        <v>48</v>
      </c>
      <c r="H21" s="784"/>
    </row>
    <row r="22" spans="1:8" s="550" customFormat="1" ht="24.95" customHeight="1">
      <c r="A22" s="784"/>
      <c r="B22" s="1777" t="s">
        <v>695</v>
      </c>
      <c r="C22" s="1987"/>
      <c r="D22" s="1987"/>
      <c r="E22" s="1987"/>
      <c r="F22" s="1987"/>
      <c r="G22" s="1987"/>
      <c r="H22" s="784"/>
    </row>
    <row r="23" spans="1:8" s="784" customFormat="1">
      <c r="B23" s="425" t="s">
        <v>692</v>
      </c>
      <c r="C23" s="1988">
        <v>233</v>
      </c>
      <c r="D23" s="1989">
        <v>6</v>
      </c>
      <c r="E23" s="1990">
        <v>60</v>
      </c>
      <c r="F23" s="1990">
        <v>143</v>
      </c>
      <c r="G23" s="1988">
        <v>203</v>
      </c>
    </row>
    <row r="24" spans="1:8" s="550" customFormat="1">
      <c r="A24" s="784"/>
      <c r="B24" s="431" t="s">
        <v>693</v>
      </c>
      <c r="C24" s="1991">
        <v>105</v>
      </c>
      <c r="D24" s="1991">
        <v>4</v>
      </c>
      <c r="E24" s="1992">
        <v>25</v>
      </c>
      <c r="F24" s="1992">
        <v>68</v>
      </c>
      <c r="G24" s="1991">
        <v>93</v>
      </c>
      <c r="H24" s="784"/>
    </row>
    <row r="25" spans="1:8" s="550" customFormat="1" ht="24.95" customHeight="1">
      <c r="A25" s="784"/>
      <c r="B25" s="1777" t="s">
        <v>696</v>
      </c>
      <c r="C25" s="1987"/>
      <c r="D25" s="1987"/>
      <c r="E25" s="1987"/>
      <c r="F25" s="1987"/>
      <c r="G25" s="1987"/>
      <c r="H25" s="784"/>
    </row>
    <row r="26" spans="1:8" s="784" customFormat="1">
      <c r="B26" s="425" t="s">
        <v>692</v>
      </c>
      <c r="C26" s="1988">
        <v>84</v>
      </c>
      <c r="D26" s="1989">
        <v>1</v>
      </c>
      <c r="E26" s="1990">
        <v>14</v>
      </c>
      <c r="F26" s="1990">
        <v>57</v>
      </c>
      <c r="G26" s="1988">
        <v>71</v>
      </c>
    </row>
    <row r="27" spans="1:8" s="550" customFormat="1">
      <c r="A27" s="784"/>
      <c r="B27" s="431" t="s">
        <v>693</v>
      </c>
      <c r="C27" s="1991">
        <v>24</v>
      </c>
      <c r="D27" s="1991">
        <v>0</v>
      </c>
      <c r="E27" s="1992">
        <v>2</v>
      </c>
      <c r="F27" s="1992">
        <v>19</v>
      </c>
      <c r="G27" s="1991">
        <v>21</v>
      </c>
      <c r="H27" s="784"/>
    </row>
    <row r="28" spans="1:8" s="550" customFormat="1" ht="24.95" customHeight="1">
      <c r="A28" s="784"/>
      <c r="B28" s="1777" t="s">
        <v>697</v>
      </c>
      <c r="C28" s="1987"/>
      <c r="D28" s="1987"/>
      <c r="E28" s="1987"/>
      <c r="F28" s="1987"/>
      <c r="G28" s="1987"/>
      <c r="H28" s="784"/>
    </row>
    <row r="29" spans="1:8" s="784" customFormat="1">
      <c r="B29" s="425" t="s">
        <v>681</v>
      </c>
      <c r="C29" s="1988">
        <v>348</v>
      </c>
      <c r="D29" s="1989">
        <v>12</v>
      </c>
      <c r="E29" s="1990">
        <v>88</v>
      </c>
      <c r="F29" s="1990">
        <v>231</v>
      </c>
      <c r="G29" s="1988">
        <v>319</v>
      </c>
    </row>
    <row r="30" spans="1:8" s="550" customFormat="1">
      <c r="A30" s="784"/>
      <c r="B30" s="431" t="s">
        <v>682</v>
      </c>
      <c r="C30" s="1991">
        <v>1</v>
      </c>
      <c r="D30" s="1991">
        <v>0</v>
      </c>
      <c r="E30" s="1992">
        <v>0</v>
      </c>
      <c r="F30" s="1992">
        <v>1</v>
      </c>
      <c r="G30" s="1991">
        <v>1</v>
      </c>
      <c r="H30" s="784"/>
    </row>
    <row r="31" spans="1:8" s="784" customFormat="1">
      <c r="B31" s="2030" t="s">
        <v>683</v>
      </c>
      <c r="C31" s="1988">
        <v>85</v>
      </c>
      <c r="D31" s="1989">
        <v>1</v>
      </c>
      <c r="E31" s="1990">
        <v>17</v>
      </c>
      <c r="F31" s="1990">
        <v>61</v>
      </c>
      <c r="G31" s="1988">
        <v>78</v>
      </c>
    </row>
    <row r="32" spans="1:8" s="784" customFormat="1">
      <c r="B32" s="431" t="s">
        <v>684</v>
      </c>
      <c r="C32" s="1991">
        <v>5</v>
      </c>
      <c r="D32" s="1991">
        <v>0</v>
      </c>
      <c r="E32" s="1992">
        <v>1</v>
      </c>
      <c r="F32" s="1992">
        <v>4</v>
      </c>
      <c r="G32" s="1991">
        <v>5</v>
      </c>
    </row>
    <row r="33" spans="1:8" s="550" customFormat="1">
      <c r="A33" s="784"/>
      <c r="B33" s="2030" t="s">
        <v>685</v>
      </c>
      <c r="C33" s="1988">
        <v>36</v>
      </c>
      <c r="D33" s="1989">
        <v>3</v>
      </c>
      <c r="E33" s="1990">
        <v>4</v>
      </c>
      <c r="F33" s="1990">
        <v>24</v>
      </c>
      <c r="G33" s="1988">
        <v>28</v>
      </c>
      <c r="H33" s="784"/>
    </row>
    <row r="34" spans="1:8" s="784" customFormat="1">
      <c r="B34" s="431" t="s">
        <v>686</v>
      </c>
      <c r="C34" s="1991"/>
      <c r="D34" s="1991"/>
      <c r="E34" s="1992"/>
      <c r="F34" s="1992"/>
      <c r="G34" s="1991"/>
    </row>
    <row r="35" spans="1:8" s="550" customFormat="1">
      <c r="A35" s="784"/>
      <c r="B35" s="2030" t="s">
        <v>688</v>
      </c>
      <c r="C35" s="1988">
        <v>60</v>
      </c>
      <c r="D35" s="1989">
        <v>1</v>
      </c>
      <c r="E35" s="1990">
        <v>11</v>
      </c>
      <c r="F35" s="1990">
        <v>38</v>
      </c>
      <c r="G35" s="1988">
        <v>49</v>
      </c>
      <c r="H35" s="784"/>
    </row>
    <row r="36" spans="1:8" s="784" customFormat="1">
      <c r="B36" s="431" t="s">
        <v>687</v>
      </c>
      <c r="C36" s="1991">
        <v>115</v>
      </c>
      <c r="D36" s="1991">
        <v>8</v>
      </c>
      <c r="E36" s="1992">
        <v>39</v>
      </c>
      <c r="F36" s="1992">
        <v>64</v>
      </c>
      <c r="G36" s="1991">
        <v>103</v>
      </c>
    </row>
    <row r="37" spans="1:8" s="784" customFormat="1" ht="20.100000000000001" customHeight="1">
      <c r="B37" s="785" t="s">
        <v>92</v>
      </c>
      <c r="C37" s="335"/>
      <c r="D37" s="335"/>
      <c r="E37" s="335"/>
      <c r="F37" s="335"/>
      <c r="G37" s="335"/>
    </row>
    <row r="38" spans="1:8" s="550" customFormat="1">
      <c r="A38" s="784"/>
      <c r="B38" s="286"/>
      <c r="C38" s="786"/>
      <c r="D38" s="787"/>
      <c r="E38" s="786"/>
      <c r="F38" s="786"/>
      <c r="G38" s="786"/>
      <c r="H38" s="784"/>
    </row>
    <row r="39" spans="1:8" s="784" customFormat="1">
      <c r="B39" s="286"/>
      <c r="C39" s="786"/>
      <c r="D39" s="787"/>
      <c r="E39" s="786"/>
      <c r="F39" s="786"/>
      <c r="G39" s="786"/>
    </row>
    <row r="40" spans="1:8" s="550" customFormat="1">
      <c r="A40" s="784"/>
      <c r="B40" s="286"/>
      <c r="C40" s="786"/>
      <c r="D40" s="787"/>
      <c r="E40" s="786"/>
      <c r="F40" s="786"/>
      <c r="G40" s="786"/>
      <c r="H40" s="784"/>
    </row>
    <row r="41" spans="1:8" s="784" customFormat="1">
      <c r="B41"/>
      <c r="C41" s="491"/>
      <c r="D41" s="782"/>
      <c r="E41" s="491"/>
      <c r="F41" s="491"/>
      <c r="G41" s="491"/>
    </row>
    <row r="42" spans="1:8" s="550" customFormat="1" ht="12" customHeight="1">
      <c r="A42" s="784"/>
      <c r="B42"/>
      <c r="C42" s="491"/>
      <c r="D42" s="782"/>
      <c r="E42" s="491"/>
      <c r="F42" s="491"/>
      <c r="G42" s="491"/>
      <c r="H42" s="784"/>
    </row>
    <row r="43" spans="1:8" s="784" customFormat="1">
      <c r="B43"/>
      <c r="C43" s="491"/>
      <c r="D43" s="782"/>
      <c r="E43" s="491"/>
      <c r="F43" s="491"/>
      <c r="G43" s="491"/>
    </row>
    <row r="44" spans="1:8" s="550" customFormat="1" ht="20.100000000000001" customHeight="1">
      <c r="A44" s="784"/>
      <c r="B44"/>
      <c r="C44" s="491"/>
      <c r="D44" s="782"/>
      <c r="E44" s="491"/>
      <c r="F44" s="491"/>
      <c r="G44" s="491"/>
      <c r="H44" s="784"/>
    </row>
    <row r="45" spans="1:8" s="2" customFormat="1" ht="20.100000000000001" customHeight="1">
      <c r="B45"/>
      <c r="C45" s="491"/>
      <c r="D45" s="782"/>
      <c r="E45" s="491"/>
      <c r="F45" s="491"/>
      <c r="G45" s="491"/>
    </row>
    <row r="46" spans="1:8" s="286" customFormat="1">
      <c r="A46" s="1665"/>
      <c r="B46"/>
      <c r="C46" s="491"/>
      <c r="D46" s="782"/>
      <c r="E46" s="491"/>
      <c r="F46" s="491"/>
      <c r="G46" s="491"/>
      <c r="H46" s="1665"/>
    </row>
    <row r="47" spans="1:8" s="286" customFormat="1">
      <c r="A47" s="1665"/>
      <c r="B47"/>
      <c r="C47" s="491"/>
      <c r="D47" s="782"/>
      <c r="E47" s="491"/>
      <c r="F47" s="491"/>
      <c r="G47" s="491"/>
      <c r="H47" s="1665"/>
    </row>
    <row r="48" spans="1:8" s="286" customFormat="1">
      <c r="A48" s="1665"/>
      <c r="B48"/>
      <c r="C48" s="491"/>
      <c r="D48" s="782"/>
      <c r="E48" s="491"/>
      <c r="F48" s="491"/>
      <c r="G48" s="491"/>
      <c r="H48" s="1665"/>
    </row>
    <row r="49" spans="3:4">
      <c r="D49" s="782"/>
    </row>
    <row r="50" spans="3:4">
      <c r="D50" s="782"/>
    </row>
    <row r="51" spans="3:4">
      <c r="D51" s="782"/>
    </row>
    <row r="52" spans="3:4">
      <c r="D52" s="782"/>
    </row>
    <row r="53" spans="3:4">
      <c r="D53" s="782"/>
    </row>
    <row r="54" spans="3:4">
      <c r="D54" s="782"/>
    </row>
    <row r="60" spans="3:4">
      <c r="C60" s="491">
        <v>90</v>
      </c>
    </row>
    <row r="61" spans="3:4">
      <c r="C61" s="491">
        <v>91</v>
      </c>
    </row>
    <row r="62" spans="3:4">
      <c r="C62" s="491">
        <v>92</v>
      </c>
    </row>
  </sheetData>
  <mergeCells count="2">
    <mergeCell ref="B1:G1"/>
    <mergeCell ref="E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6">
    <pageSetUpPr fitToPage="1"/>
  </sheetPr>
  <dimension ref="A1:H50"/>
  <sheetViews>
    <sheetView showGridLines="0" zoomScaleNormal="100" workbookViewId="0">
      <pane xSplit="1" ySplit="6" topLeftCell="B18" activePane="bottomRight" state="frozen"/>
      <selection activeCell="N28" sqref="N28"/>
      <selection pane="topRight" activeCell="N28" sqref="N28"/>
      <selection pane="bottomLeft" activeCell="N28" sqref="N28"/>
      <selection pane="bottomRight" activeCell="B3" sqref="B3"/>
    </sheetView>
  </sheetViews>
  <sheetFormatPr baseColWidth="10" defaultColWidth="10.7109375" defaultRowHeight="12.75"/>
  <cols>
    <col min="1" max="1" width="1.5703125" style="1" customWidth="1"/>
    <col min="2" max="2" width="36.7109375" customWidth="1"/>
    <col min="3" max="7" width="10.7109375" style="231" customWidth="1"/>
    <col min="8" max="8" width="10.7109375" style="1" customWidth="1"/>
  </cols>
  <sheetData>
    <row r="1" spans="1:8" s="547" customFormat="1" ht="20.100000000000001" customHeight="1">
      <c r="A1" s="1776"/>
      <c r="B1" s="2197" t="s">
        <v>631</v>
      </c>
      <c r="C1" s="2197"/>
      <c r="D1" s="2197"/>
      <c r="E1" s="2197"/>
      <c r="F1" s="2197"/>
      <c r="G1" s="2197"/>
      <c r="H1" s="1776"/>
    </row>
    <row r="2" spans="1:8" s="547" customFormat="1" ht="20.100000000000001" customHeight="1">
      <c r="A2" s="1776"/>
      <c r="B2" s="555" t="s">
        <v>570</v>
      </c>
      <c r="C2" s="548"/>
      <c r="D2" s="548"/>
      <c r="E2" s="548"/>
      <c r="F2" s="2204" t="s">
        <v>571</v>
      </c>
      <c r="G2" s="2205"/>
      <c r="H2" s="1776"/>
    </row>
    <row r="3" spans="1:8" s="88" customFormat="1" ht="20.100000000000001" customHeight="1">
      <c r="A3" s="83"/>
      <c r="B3" s="737" t="s">
        <v>996</v>
      </c>
      <c r="C3" s="382"/>
      <c r="D3" s="382"/>
      <c r="E3" s="382"/>
      <c r="F3" s="382"/>
      <c r="G3" s="382"/>
      <c r="H3" s="83"/>
    </row>
    <row r="4" spans="1:8" s="88" customFormat="1" ht="20.100000000000001" customHeight="1">
      <c r="A4" s="83"/>
      <c r="B4" s="556" t="s">
        <v>44</v>
      </c>
      <c r="C4" s="560"/>
      <c r="D4" s="560"/>
      <c r="E4" s="560"/>
      <c r="F4" s="560"/>
      <c r="G4" s="560"/>
      <c r="H4" s="83"/>
    </row>
    <row r="5" spans="1:8" s="88" customFormat="1" ht="50.1" customHeight="1">
      <c r="A5" s="83"/>
      <c r="C5" s="463" t="s">
        <v>880</v>
      </c>
      <c r="D5" s="496" t="s">
        <v>871</v>
      </c>
      <c r="E5" s="510" t="s">
        <v>82</v>
      </c>
      <c r="F5" s="465" t="s">
        <v>83</v>
      </c>
      <c r="G5" s="463" t="s">
        <v>872</v>
      </c>
      <c r="H5" s="83"/>
    </row>
    <row r="6" spans="1:8" s="557" customFormat="1" ht="24.95" customHeight="1">
      <c r="A6" s="1778"/>
      <c r="B6" s="1777" t="s">
        <v>690</v>
      </c>
      <c r="C6" s="551"/>
      <c r="D6" s="552"/>
      <c r="E6" s="551"/>
      <c r="F6" s="558"/>
      <c r="G6" s="558"/>
      <c r="H6" s="1778"/>
    </row>
    <row r="7" spans="1:8" s="88" customFormat="1" ht="12">
      <c r="A7" s="83"/>
      <c r="B7" s="554" t="s">
        <v>674</v>
      </c>
      <c r="C7" s="427">
        <v>5216</v>
      </c>
      <c r="D7" s="477">
        <v>276</v>
      </c>
      <c r="E7" s="429">
        <v>2090</v>
      </c>
      <c r="F7" s="429">
        <v>2900</v>
      </c>
      <c r="G7" s="427">
        <v>4990</v>
      </c>
      <c r="H7" s="83"/>
    </row>
    <row r="8" spans="1:8" s="88" customFormat="1" ht="12">
      <c r="A8" s="83"/>
      <c r="B8" s="431" t="s">
        <v>675</v>
      </c>
      <c r="C8" s="433">
        <v>1069</v>
      </c>
      <c r="D8" s="490">
        <v>40</v>
      </c>
      <c r="E8" s="435">
        <v>308</v>
      </c>
      <c r="F8" s="435">
        <v>715</v>
      </c>
      <c r="G8" s="433">
        <v>1023</v>
      </c>
      <c r="H8" s="83"/>
    </row>
    <row r="9" spans="1:8" s="88" customFormat="1" ht="12">
      <c r="A9" s="83"/>
      <c r="B9" s="554" t="s">
        <v>676</v>
      </c>
      <c r="C9" s="427">
        <v>983</v>
      </c>
      <c r="D9" s="477">
        <v>16</v>
      </c>
      <c r="E9" s="429">
        <v>113</v>
      </c>
      <c r="F9" s="429">
        <v>848</v>
      </c>
      <c r="G9" s="427">
        <v>961</v>
      </c>
      <c r="H9" s="83"/>
    </row>
    <row r="10" spans="1:8" s="88" customFormat="1" ht="12">
      <c r="A10" s="83"/>
      <c r="B10" s="431" t="s">
        <v>677</v>
      </c>
      <c r="C10" s="433">
        <v>1</v>
      </c>
      <c r="D10" s="490">
        <v>0</v>
      </c>
      <c r="E10" s="435">
        <v>0</v>
      </c>
      <c r="F10" s="435">
        <v>0</v>
      </c>
      <c r="G10" s="433">
        <v>0</v>
      </c>
      <c r="H10" s="83"/>
    </row>
    <row r="11" spans="1:8" s="88" customFormat="1" ht="12">
      <c r="A11" s="83"/>
      <c r="B11" s="554" t="s">
        <v>678</v>
      </c>
      <c r="C11" s="427">
        <v>100</v>
      </c>
      <c r="D11" s="477">
        <v>10</v>
      </c>
      <c r="E11" s="429">
        <v>49</v>
      </c>
      <c r="F11" s="429">
        <v>43</v>
      </c>
      <c r="G11" s="427">
        <v>92</v>
      </c>
      <c r="H11" s="83"/>
    </row>
    <row r="12" spans="1:8" s="88" customFormat="1" ht="12">
      <c r="A12" s="83"/>
      <c r="B12" s="431" t="s">
        <v>679</v>
      </c>
      <c r="C12" s="433">
        <v>17</v>
      </c>
      <c r="D12" s="490">
        <v>3</v>
      </c>
      <c r="E12" s="435">
        <v>10</v>
      </c>
      <c r="F12" s="435">
        <v>3</v>
      </c>
      <c r="G12" s="433">
        <v>13</v>
      </c>
      <c r="H12" s="83"/>
    </row>
    <row r="13" spans="1:8" s="88" customFormat="1" ht="12">
      <c r="A13" s="83"/>
      <c r="B13" s="554" t="s">
        <v>689</v>
      </c>
      <c r="C13" s="427">
        <v>45</v>
      </c>
      <c r="D13" s="477">
        <v>0</v>
      </c>
      <c r="E13" s="429">
        <v>11</v>
      </c>
      <c r="F13" s="429">
        <v>25</v>
      </c>
      <c r="G13" s="427">
        <v>36</v>
      </c>
      <c r="H13" s="83"/>
    </row>
    <row r="14" spans="1:8" s="88" customFormat="1" ht="12">
      <c r="A14" s="83"/>
      <c r="B14" s="431" t="s">
        <v>830</v>
      </c>
      <c r="C14" s="433">
        <v>7</v>
      </c>
      <c r="D14" s="490">
        <v>1</v>
      </c>
      <c r="E14" s="435">
        <v>1</v>
      </c>
      <c r="F14" s="435">
        <v>5</v>
      </c>
      <c r="G14" s="433">
        <v>6</v>
      </c>
      <c r="H14" s="83"/>
    </row>
    <row r="15" spans="1:8" s="88" customFormat="1" ht="12">
      <c r="A15" s="83"/>
      <c r="B15" s="554" t="s">
        <v>568</v>
      </c>
      <c r="C15" s="427">
        <v>131</v>
      </c>
      <c r="D15" s="477">
        <v>4</v>
      </c>
      <c r="E15" s="429">
        <v>36</v>
      </c>
      <c r="F15" s="429">
        <v>88</v>
      </c>
      <c r="G15" s="427">
        <v>124</v>
      </c>
      <c r="H15" s="83"/>
    </row>
    <row r="16" spans="1:8" s="83" customFormat="1" ht="12">
      <c r="B16" s="431" t="s">
        <v>680</v>
      </c>
      <c r="C16" s="433">
        <v>25</v>
      </c>
      <c r="D16" s="490">
        <v>0</v>
      </c>
      <c r="E16" s="435">
        <v>11</v>
      </c>
      <c r="F16" s="435">
        <v>13</v>
      </c>
      <c r="G16" s="433">
        <v>24</v>
      </c>
    </row>
    <row r="17" spans="1:8" s="557" customFormat="1" ht="24.95" customHeight="1">
      <c r="A17" s="1778"/>
      <c r="B17" s="1777" t="s">
        <v>691</v>
      </c>
      <c r="C17" s="551"/>
      <c r="D17" s="552"/>
      <c r="E17" s="551"/>
      <c r="F17" s="558"/>
      <c r="G17" s="558"/>
      <c r="H17" s="1778"/>
    </row>
    <row r="18" spans="1:8" s="83" customFormat="1" ht="12">
      <c r="B18" s="425" t="s">
        <v>692</v>
      </c>
      <c r="C18" s="427">
        <v>84</v>
      </c>
      <c r="D18" s="477">
        <v>3</v>
      </c>
      <c r="E18" s="429">
        <v>25</v>
      </c>
      <c r="F18" s="429">
        <v>49</v>
      </c>
      <c r="G18" s="427">
        <v>74</v>
      </c>
    </row>
    <row r="19" spans="1:8" s="88" customFormat="1" ht="12">
      <c r="A19" s="83"/>
      <c r="B19" s="431" t="s">
        <v>693</v>
      </c>
      <c r="C19" s="433">
        <v>74</v>
      </c>
      <c r="D19" s="490">
        <v>0</v>
      </c>
      <c r="E19" s="435">
        <v>18</v>
      </c>
      <c r="F19" s="435">
        <v>59</v>
      </c>
      <c r="G19" s="433">
        <v>77</v>
      </c>
      <c r="H19" s="83"/>
    </row>
    <row r="20" spans="1:8" s="557" customFormat="1" ht="24.95" customHeight="1">
      <c r="A20" s="1778"/>
      <c r="B20" s="1777" t="s">
        <v>694</v>
      </c>
      <c r="C20" s="551"/>
      <c r="D20" s="552"/>
      <c r="E20" s="551"/>
      <c r="F20" s="558"/>
      <c r="G20" s="558"/>
      <c r="H20" s="1778"/>
    </row>
    <row r="21" spans="1:8" s="83" customFormat="1" ht="12">
      <c r="B21" s="425" t="s">
        <v>692</v>
      </c>
      <c r="C21" s="427">
        <v>373</v>
      </c>
      <c r="D21" s="477">
        <v>56</v>
      </c>
      <c r="E21" s="429">
        <v>169</v>
      </c>
      <c r="F21" s="429">
        <v>145</v>
      </c>
      <c r="G21" s="427">
        <v>314</v>
      </c>
    </row>
    <row r="22" spans="1:8" s="88" customFormat="1" ht="12">
      <c r="A22" s="83"/>
      <c r="B22" s="431" t="s">
        <v>693</v>
      </c>
      <c r="C22" s="433">
        <v>175</v>
      </c>
      <c r="D22" s="490">
        <v>17</v>
      </c>
      <c r="E22" s="435">
        <v>79</v>
      </c>
      <c r="F22" s="435">
        <v>98</v>
      </c>
      <c r="G22" s="433">
        <v>177</v>
      </c>
      <c r="H22" s="83"/>
    </row>
    <row r="23" spans="1:8" s="557" customFormat="1" ht="24.95" customHeight="1">
      <c r="A23" s="1778"/>
      <c r="B23" s="1777" t="s">
        <v>695</v>
      </c>
      <c r="C23" s="551"/>
      <c r="D23" s="552"/>
      <c r="E23" s="551"/>
      <c r="F23" s="558"/>
      <c r="G23" s="558"/>
      <c r="H23" s="1778"/>
    </row>
    <row r="24" spans="1:8" s="83" customFormat="1" ht="12">
      <c r="B24" s="425" t="s">
        <v>692</v>
      </c>
      <c r="C24" s="427">
        <v>226</v>
      </c>
      <c r="D24" s="477">
        <v>3</v>
      </c>
      <c r="E24" s="429">
        <v>76</v>
      </c>
      <c r="F24" s="429">
        <v>140</v>
      </c>
      <c r="G24" s="427">
        <v>216</v>
      </c>
    </row>
    <row r="25" spans="1:8" s="88" customFormat="1" ht="12">
      <c r="A25" s="83"/>
      <c r="B25" s="431" t="s">
        <v>693</v>
      </c>
      <c r="C25" s="433">
        <v>168</v>
      </c>
      <c r="D25" s="490">
        <v>7</v>
      </c>
      <c r="E25" s="435">
        <v>40</v>
      </c>
      <c r="F25" s="435">
        <v>116</v>
      </c>
      <c r="G25" s="433">
        <v>156</v>
      </c>
      <c r="H25" s="83"/>
    </row>
    <row r="26" spans="1:8" s="557" customFormat="1" ht="24.95" customHeight="1">
      <c r="A26" s="1778"/>
      <c r="B26" s="1777" t="s">
        <v>696</v>
      </c>
      <c r="C26" s="551"/>
      <c r="D26" s="552"/>
      <c r="E26" s="551"/>
      <c r="F26" s="558"/>
      <c r="G26" s="558"/>
      <c r="H26" s="1778"/>
    </row>
    <row r="27" spans="1:8" s="83" customFormat="1" ht="12">
      <c r="B27" s="425" t="s">
        <v>692</v>
      </c>
      <c r="C27" s="427">
        <v>1016</v>
      </c>
      <c r="D27" s="477">
        <v>64</v>
      </c>
      <c r="E27" s="429">
        <v>436</v>
      </c>
      <c r="F27" s="429">
        <v>548</v>
      </c>
      <c r="G27" s="427">
        <v>984</v>
      </c>
    </row>
    <row r="28" spans="1:8" s="88" customFormat="1" ht="12">
      <c r="A28" s="83"/>
      <c r="B28" s="431" t="s">
        <v>693</v>
      </c>
      <c r="C28" s="433">
        <v>151</v>
      </c>
      <c r="D28" s="490">
        <v>4</v>
      </c>
      <c r="E28" s="435">
        <v>27</v>
      </c>
      <c r="F28" s="435">
        <v>117</v>
      </c>
      <c r="G28" s="433">
        <v>144</v>
      </c>
      <c r="H28" s="83"/>
    </row>
    <row r="29" spans="1:8" s="557" customFormat="1" ht="24.95" customHeight="1">
      <c r="A29" s="1778"/>
      <c r="B29" s="1777" t="s">
        <v>697</v>
      </c>
      <c r="C29" s="551"/>
      <c r="D29" s="552"/>
      <c r="E29" s="551"/>
      <c r="F29" s="558"/>
      <c r="G29" s="558"/>
      <c r="H29" s="1778"/>
    </row>
    <row r="30" spans="1:8" s="83" customFormat="1" ht="12">
      <c r="B30" s="425" t="s">
        <v>681</v>
      </c>
      <c r="C30" s="427">
        <v>80</v>
      </c>
      <c r="D30" s="477">
        <v>8</v>
      </c>
      <c r="E30" s="429">
        <v>35</v>
      </c>
      <c r="F30" s="429">
        <v>35</v>
      </c>
      <c r="G30" s="427">
        <v>70</v>
      </c>
    </row>
    <row r="31" spans="1:8" s="83" customFormat="1" ht="12">
      <c r="B31" s="431" t="s">
        <v>682</v>
      </c>
      <c r="C31" s="433">
        <v>10</v>
      </c>
      <c r="D31" s="490">
        <v>0</v>
      </c>
      <c r="E31" s="435">
        <v>1</v>
      </c>
      <c r="F31" s="435">
        <v>6</v>
      </c>
      <c r="G31" s="433">
        <v>7</v>
      </c>
    </row>
    <row r="32" spans="1:8" s="83" customFormat="1" ht="12">
      <c r="B32" s="554" t="s">
        <v>683</v>
      </c>
      <c r="C32" s="427">
        <v>287</v>
      </c>
      <c r="D32" s="477">
        <v>7</v>
      </c>
      <c r="E32" s="429">
        <v>77</v>
      </c>
      <c r="F32" s="429">
        <v>196</v>
      </c>
      <c r="G32" s="427">
        <v>273</v>
      </c>
    </row>
    <row r="33" spans="2:7" s="83" customFormat="1" ht="10.5" customHeight="1">
      <c r="B33" s="431" t="s">
        <v>684</v>
      </c>
      <c r="C33" s="433">
        <v>1</v>
      </c>
      <c r="D33" s="490">
        <v>0</v>
      </c>
      <c r="E33" s="435">
        <v>0</v>
      </c>
      <c r="F33" s="435">
        <v>0</v>
      </c>
      <c r="G33" s="433">
        <v>0</v>
      </c>
    </row>
    <row r="34" spans="2:7" s="83" customFormat="1" ht="12">
      <c r="B34" s="554" t="s">
        <v>685</v>
      </c>
      <c r="C34" s="427">
        <v>133</v>
      </c>
      <c r="D34" s="477">
        <v>0</v>
      </c>
      <c r="E34" s="429">
        <v>21</v>
      </c>
      <c r="F34" s="429">
        <v>108</v>
      </c>
      <c r="G34" s="427">
        <v>129</v>
      </c>
    </row>
    <row r="35" spans="2:7" s="83" customFormat="1" ht="12">
      <c r="B35" s="431" t="s">
        <v>686</v>
      </c>
      <c r="C35" s="433">
        <v>5</v>
      </c>
      <c r="D35" s="490">
        <v>0</v>
      </c>
      <c r="E35" s="435">
        <v>1</v>
      </c>
      <c r="F35" s="435">
        <v>2</v>
      </c>
      <c r="G35" s="433">
        <v>3</v>
      </c>
    </row>
    <row r="36" spans="2:7">
      <c r="B36" s="554" t="s">
        <v>688</v>
      </c>
      <c r="C36" s="427">
        <v>19</v>
      </c>
      <c r="D36" s="477">
        <v>1</v>
      </c>
      <c r="E36" s="429">
        <v>1</v>
      </c>
      <c r="F36" s="429">
        <v>6</v>
      </c>
      <c r="G36" s="427">
        <v>7</v>
      </c>
    </row>
    <row r="37" spans="2:7" s="2" customFormat="1">
      <c r="B37" s="431" t="s">
        <v>687</v>
      </c>
      <c r="C37" s="433">
        <v>232</v>
      </c>
      <c r="D37" s="490">
        <v>16</v>
      </c>
      <c r="E37" s="435">
        <v>79</v>
      </c>
      <c r="F37" s="435">
        <v>132</v>
      </c>
      <c r="G37" s="433">
        <v>211</v>
      </c>
    </row>
    <row r="38" spans="2:7" ht="20.100000000000001" customHeight="1">
      <c r="B38" s="105" t="s">
        <v>92</v>
      </c>
      <c r="C38" s="334"/>
      <c r="D38" s="334"/>
      <c r="E38" s="334"/>
      <c r="F38" s="334"/>
      <c r="G38" s="334"/>
    </row>
    <row r="39" spans="2:7">
      <c r="C39" s="69"/>
      <c r="D39" s="200"/>
      <c r="E39" s="69"/>
      <c r="F39" s="69"/>
      <c r="G39" s="69"/>
    </row>
    <row r="40" spans="2:7">
      <c r="C40" s="69"/>
      <c r="D40" s="200"/>
      <c r="E40" s="69"/>
      <c r="F40" s="69"/>
      <c r="G40" s="69"/>
    </row>
    <row r="41" spans="2:7">
      <c r="C41" s="69"/>
      <c r="D41" s="200"/>
      <c r="E41" s="69"/>
      <c r="F41" s="69"/>
      <c r="G41" s="69"/>
    </row>
    <row r="42" spans="2:7">
      <c r="D42" s="200"/>
    </row>
    <row r="43" spans="2:7">
      <c r="D43" s="200"/>
    </row>
    <row r="44" spans="2:7">
      <c r="D44" s="200"/>
    </row>
    <row r="45" spans="2:7">
      <c r="D45" s="200"/>
    </row>
    <row r="46" spans="2:7">
      <c r="D46" s="200"/>
    </row>
    <row r="47" spans="2:7">
      <c r="D47" s="200"/>
    </row>
    <row r="48" spans="2:7">
      <c r="D48" s="200"/>
    </row>
    <row r="49" spans="4:4">
      <c r="D49" s="200"/>
    </row>
    <row r="50" spans="4:4">
      <c r="D50" s="200"/>
    </row>
  </sheetData>
  <mergeCells count="2">
    <mergeCell ref="B1:G1"/>
    <mergeCell ref="F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7">
    <pageSetUpPr fitToPage="1"/>
  </sheetPr>
  <dimension ref="A1:H45"/>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C30" sqref="C30:G37"/>
    </sheetView>
  </sheetViews>
  <sheetFormatPr baseColWidth="10" defaultColWidth="10.7109375" defaultRowHeight="12.75"/>
  <cols>
    <col min="1" max="1" width="1.5703125" style="1" customWidth="1"/>
    <col min="2" max="2" width="36.7109375" customWidth="1"/>
    <col min="3" max="7" width="10.7109375" style="231" customWidth="1"/>
    <col min="8" max="8" width="10.7109375" style="1" customWidth="1"/>
  </cols>
  <sheetData>
    <row r="1" spans="1:8" s="547" customFormat="1" ht="20.100000000000001" customHeight="1">
      <c r="A1" s="1776"/>
      <c r="B1" s="2197" t="s">
        <v>631</v>
      </c>
      <c r="C1" s="2197"/>
      <c r="D1" s="2197"/>
      <c r="E1" s="2197"/>
      <c r="F1" s="2197"/>
      <c r="G1" s="2197"/>
      <c r="H1" s="1776"/>
    </row>
    <row r="2" spans="1:8" s="547" customFormat="1" ht="20.100000000000001" customHeight="1">
      <c r="A2" s="1776"/>
      <c r="B2" s="561" t="s">
        <v>572</v>
      </c>
      <c r="C2" s="562"/>
      <c r="D2" s="562"/>
      <c r="E2" s="562"/>
      <c r="F2" s="562"/>
      <c r="G2" s="738" t="s">
        <v>573</v>
      </c>
      <c r="H2" s="1776"/>
    </row>
    <row r="3" spans="1:8" s="88" customFormat="1" ht="20.100000000000001" customHeight="1">
      <c r="A3" s="83"/>
      <c r="B3" s="737" t="s">
        <v>996</v>
      </c>
      <c r="C3" s="382"/>
      <c r="D3" s="382"/>
      <c r="E3" s="382"/>
      <c r="F3" s="382"/>
      <c r="G3" s="382"/>
      <c r="H3" s="83"/>
    </row>
    <row r="4" spans="1:8" s="88" customFormat="1" ht="20.100000000000001" customHeight="1">
      <c r="A4" s="83"/>
      <c r="B4" s="556" t="s">
        <v>44</v>
      </c>
      <c r="C4" s="560"/>
      <c r="D4" s="560"/>
      <c r="E4" s="560"/>
      <c r="F4" s="560"/>
      <c r="G4" s="560"/>
      <c r="H4" s="83"/>
    </row>
    <row r="5" spans="1:8" s="88" customFormat="1" ht="50.1" customHeight="1">
      <c r="A5" s="83"/>
      <c r="C5" s="463" t="s">
        <v>880</v>
      </c>
      <c r="D5" s="496" t="s">
        <v>871</v>
      </c>
      <c r="E5" s="510" t="s">
        <v>82</v>
      </c>
      <c r="F5" s="465" t="s">
        <v>83</v>
      </c>
      <c r="G5" s="463" t="s">
        <v>872</v>
      </c>
      <c r="H5" s="83"/>
    </row>
    <row r="6" spans="1:8" s="557" customFormat="1" ht="24.95" customHeight="1">
      <c r="A6" s="1778"/>
      <c r="B6" s="1777" t="s">
        <v>690</v>
      </c>
      <c r="C6" s="551"/>
      <c r="D6" s="552"/>
      <c r="E6" s="551"/>
      <c r="F6" s="558"/>
      <c r="G6" s="558"/>
      <c r="H6" s="1778"/>
    </row>
    <row r="7" spans="1:8" s="88" customFormat="1" ht="12">
      <c r="A7" s="83"/>
      <c r="B7" s="554" t="s">
        <v>674</v>
      </c>
      <c r="C7" s="427">
        <v>20601</v>
      </c>
      <c r="D7" s="477">
        <v>588</v>
      </c>
      <c r="E7" s="429">
        <v>3407</v>
      </c>
      <c r="F7" s="429">
        <v>9989</v>
      </c>
      <c r="G7" s="427">
        <v>13396</v>
      </c>
      <c r="H7" s="83"/>
    </row>
    <row r="8" spans="1:8" s="88" customFormat="1" ht="12">
      <c r="A8" s="83"/>
      <c r="B8" s="431" t="s">
        <v>675</v>
      </c>
      <c r="C8" s="433">
        <v>6341</v>
      </c>
      <c r="D8" s="490">
        <v>59</v>
      </c>
      <c r="E8" s="435">
        <v>400</v>
      </c>
      <c r="F8" s="435">
        <v>3217</v>
      </c>
      <c r="G8" s="433">
        <v>3617</v>
      </c>
      <c r="H8" s="83"/>
    </row>
    <row r="9" spans="1:8" s="88" customFormat="1" ht="12">
      <c r="A9" s="83"/>
      <c r="B9" s="554" t="s">
        <v>676</v>
      </c>
      <c r="C9" s="427">
        <v>69</v>
      </c>
      <c r="D9" s="477">
        <v>2</v>
      </c>
      <c r="E9" s="429">
        <v>17</v>
      </c>
      <c r="F9" s="429">
        <v>32</v>
      </c>
      <c r="G9" s="427">
        <v>49</v>
      </c>
      <c r="H9" s="83"/>
    </row>
    <row r="10" spans="1:8" s="88" customFormat="1" ht="12">
      <c r="A10" s="83"/>
      <c r="B10" s="431" t="s">
        <v>677</v>
      </c>
      <c r="C10" s="433">
        <v>258</v>
      </c>
      <c r="D10" s="490">
        <v>2</v>
      </c>
      <c r="E10" s="435">
        <v>3</v>
      </c>
      <c r="F10" s="435">
        <v>21</v>
      </c>
      <c r="G10" s="433">
        <v>24</v>
      </c>
      <c r="H10" s="83"/>
    </row>
    <row r="11" spans="1:8" s="88" customFormat="1" ht="12">
      <c r="A11" s="83"/>
      <c r="B11" s="554" t="s">
        <v>678</v>
      </c>
      <c r="C11" s="427">
        <v>614</v>
      </c>
      <c r="D11" s="477">
        <v>54</v>
      </c>
      <c r="E11" s="429">
        <v>190</v>
      </c>
      <c r="F11" s="429">
        <v>276</v>
      </c>
      <c r="G11" s="427">
        <v>466</v>
      </c>
      <c r="H11" s="83"/>
    </row>
    <row r="12" spans="1:8" s="88" customFormat="1" ht="12">
      <c r="A12" s="83"/>
      <c r="B12" s="431" t="s">
        <v>679</v>
      </c>
      <c r="C12" s="433">
        <v>107</v>
      </c>
      <c r="D12" s="490">
        <v>10</v>
      </c>
      <c r="E12" s="435">
        <v>33</v>
      </c>
      <c r="F12" s="435">
        <v>69</v>
      </c>
      <c r="G12" s="433">
        <v>102</v>
      </c>
      <c r="H12" s="83"/>
    </row>
    <row r="13" spans="1:8" s="88" customFormat="1" ht="12">
      <c r="A13" s="83"/>
      <c r="B13" s="554" t="s">
        <v>689</v>
      </c>
      <c r="C13" s="427">
        <v>24</v>
      </c>
      <c r="D13" s="477">
        <v>0</v>
      </c>
      <c r="E13" s="429">
        <v>1</v>
      </c>
      <c r="F13" s="429">
        <v>8</v>
      </c>
      <c r="G13" s="427">
        <v>9</v>
      </c>
      <c r="H13" s="83"/>
    </row>
    <row r="14" spans="1:8" s="88" customFormat="1" ht="12">
      <c r="A14" s="83"/>
      <c r="B14" s="431" t="s">
        <v>830</v>
      </c>
      <c r="C14" s="433">
        <v>5</v>
      </c>
      <c r="D14" s="490">
        <v>0</v>
      </c>
      <c r="E14" s="435">
        <v>0</v>
      </c>
      <c r="F14" s="435">
        <v>2</v>
      </c>
      <c r="G14" s="433">
        <v>2</v>
      </c>
      <c r="H14" s="83"/>
    </row>
    <row r="15" spans="1:8" s="88" customFormat="1" ht="12">
      <c r="A15" s="83"/>
      <c r="B15" s="554" t="s">
        <v>568</v>
      </c>
      <c r="C15" s="427">
        <v>1774</v>
      </c>
      <c r="D15" s="477">
        <v>14</v>
      </c>
      <c r="E15" s="429">
        <v>90</v>
      </c>
      <c r="F15" s="429">
        <v>431</v>
      </c>
      <c r="G15" s="427">
        <v>521</v>
      </c>
      <c r="H15" s="83"/>
    </row>
    <row r="16" spans="1:8" s="83" customFormat="1" ht="12">
      <c r="B16" s="431" t="s">
        <v>680</v>
      </c>
      <c r="C16" s="433">
        <v>443</v>
      </c>
      <c r="D16" s="490">
        <v>2</v>
      </c>
      <c r="E16" s="435">
        <v>21</v>
      </c>
      <c r="F16" s="435">
        <v>75</v>
      </c>
      <c r="G16" s="433">
        <v>96</v>
      </c>
    </row>
    <row r="17" spans="1:8" s="557" customFormat="1" ht="24.95" customHeight="1">
      <c r="A17" s="1778"/>
      <c r="B17" s="1777" t="s">
        <v>691</v>
      </c>
      <c r="C17" s="551"/>
      <c r="D17" s="552"/>
      <c r="E17" s="551"/>
      <c r="F17" s="558"/>
      <c r="G17" s="558"/>
      <c r="H17" s="1778"/>
    </row>
    <row r="18" spans="1:8" s="83" customFormat="1" ht="12">
      <c r="B18" s="425" t="s">
        <v>692</v>
      </c>
      <c r="C18" s="427">
        <v>790</v>
      </c>
      <c r="D18" s="477">
        <v>17</v>
      </c>
      <c r="E18" s="429">
        <v>59</v>
      </c>
      <c r="F18" s="429">
        <v>192</v>
      </c>
      <c r="G18" s="427">
        <v>251</v>
      </c>
    </row>
    <row r="19" spans="1:8" s="88" customFormat="1" ht="12">
      <c r="A19" s="83"/>
      <c r="B19" s="431" t="s">
        <v>693</v>
      </c>
      <c r="C19" s="433">
        <v>685</v>
      </c>
      <c r="D19" s="490">
        <v>10</v>
      </c>
      <c r="E19" s="435">
        <v>37</v>
      </c>
      <c r="F19" s="435">
        <v>175</v>
      </c>
      <c r="G19" s="433">
        <v>212</v>
      </c>
      <c r="H19" s="83"/>
    </row>
    <row r="20" spans="1:8" s="557" customFormat="1" ht="24.95" customHeight="1">
      <c r="A20" s="1778"/>
      <c r="B20" s="1777" t="s">
        <v>694</v>
      </c>
      <c r="C20" s="551"/>
      <c r="D20" s="552"/>
      <c r="E20" s="551"/>
      <c r="F20" s="558"/>
      <c r="G20" s="558"/>
      <c r="H20" s="1778"/>
    </row>
    <row r="21" spans="1:8" s="83" customFormat="1" ht="12">
      <c r="B21" s="425" t="s">
        <v>692</v>
      </c>
      <c r="C21" s="427">
        <v>2615</v>
      </c>
      <c r="D21" s="477">
        <v>275</v>
      </c>
      <c r="E21" s="429">
        <v>937</v>
      </c>
      <c r="F21" s="429">
        <v>1219</v>
      </c>
      <c r="G21" s="427">
        <v>2156</v>
      </c>
    </row>
    <row r="22" spans="1:8" s="88" customFormat="1" ht="12">
      <c r="A22" s="83"/>
      <c r="B22" s="431" t="s">
        <v>693</v>
      </c>
      <c r="C22" s="433">
        <v>1120</v>
      </c>
      <c r="D22" s="490">
        <v>108</v>
      </c>
      <c r="E22" s="435">
        <v>367</v>
      </c>
      <c r="F22" s="435">
        <v>715</v>
      </c>
      <c r="G22" s="433">
        <v>1082</v>
      </c>
      <c r="H22" s="83"/>
    </row>
    <row r="23" spans="1:8" s="557" customFormat="1" ht="24.95" customHeight="1">
      <c r="A23" s="1778"/>
      <c r="B23" s="1777" t="s">
        <v>695</v>
      </c>
      <c r="C23" s="551"/>
      <c r="D23" s="552"/>
      <c r="E23" s="551"/>
      <c r="F23" s="558"/>
      <c r="G23" s="558"/>
      <c r="H23" s="1778"/>
    </row>
    <row r="24" spans="1:8" s="83" customFormat="1" ht="12">
      <c r="B24" s="425" t="s">
        <v>692</v>
      </c>
      <c r="C24" s="427">
        <v>5196</v>
      </c>
      <c r="D24" s="477">
        <v>28</v>
      </c>
      <c r="E24" s="429">
        <v>234</v>
      </c>
      <c r="F24" s="429">
        <v>1094</v>
      </c>
      <c r="G24" s="427">
        <v>1328</v>
      </c>
    </row>
    <row r="25" spans="1:8" s="88" customFormat="1" ht="12">
      <c r="A25" s="83"/>
      <c r="B25" s="431" t="s">
        <v>693</v>
      </c>
      <c r="C25" s="433">
        <v>1473</v>
      </c>
      <c r="D25" s="490">
        <v>8</v>
      </c>
      <c r="E25" s="435">
        <v>77</v>
      </c>
      <c r="F25" s="435">
        <v>287</v>
      </c>
      <c r="G25" s="433">
        <v>364</v>
      </c>
      <c r="H25" s="83"/>
    </row>
    <row r="26" spans="1:8" s="557" customFormat="1" ht="24.95" customHeight="1">
      <c r="A26" s="1778"/>
      <c r="B26" s="1777" t="s">
        <v>696</v>
      </c>
      <c r="C26" s="551"/>
      <c r="D26" s="552"/>
      <c r="E26" s="551"/>
      <c r="F26" s="558"/>
      <c r="G26" s="558"/>
      <c r="H26" s="1778"/>
    </row>
    <row r="27" spans="1:8" s="83" customFormat="1" ht="12">
      <c r="B27" s="425" t="s">
        <v>692</v>
      </c>
      <c r="C27" s="427">
        <v>982</v>
      </c>
      <c r="D27" s="477">
        <v>52</v>
      </c>
      <c r="E27" s="429">
        <v>205</v>
      </c>
      <c r="F27" s="429">
        <v>356</v>
      </c>
      <c r="G27" s="427">
        <v>561</v>
      </c>
    </row>
    <row r="28" spans="1:8" s="88" customFormat="1" ht="12">
      <c r="A28" s="83"/>
      <c r="B28" s="431" t="s">
        <v>693</v>
      </c>
      <c r="C28" s="433">
        <v>76</v>
      </c>
      <c r="D28" s="490">
        <v>1</v>
      </c>
      <c r="E28" s="435">
        <v>7</v>
      </c>
      <c r="F28" s="435">
        <v>32</v>
      </c>
      <c r="G28" s="433">
        <v>39</v>
      </c>
      <c r="H28" s="83"/>
    </row>
    <row r="29" spans="1:8" s="557" customFormat="1" ht="24.95" customHeight="1">
      <c r="A29" s="1778"/>
      <c r="B29" s="1777" t="s">
        <v>697</v>
      </c>
      <c r="C29" s="551"/>
      <c r="D29" s="552"/>
      <c r="E29" s="551"/>
      <c r="F29" s="558"/>
      <c r="G29" s="558"/>
      <c r="H29" s="1778"/>
    </row>
    <row r="30" spans="1:8" s="83" customFormat="1" ht="12">
      <c r="B30" s="425" t="s">
        <v>681</v>
      </c>
      <c r="C30" s="427">
        <v>1034</v>
      </c>
      <c r="D30" s="477">
        <v>32</v>
      </c>
      <c r="E30" s="429">
        <v>162</v>
      </c>
      <c r="F30" s="429">
        <v>362</v>
      </c>
      <c r="G30" s="427">
        <v>524</v>
      </c>
    </row>
    <row r="31" spans="1:8" s="83" customFormat="1" ht="12">
      <c r="B31" s="431" t="s">
        <v>682</v>
      </c>
      <c r="C31" s="433">
        <v>397</v>
      </c>
      <c r="D31" s="490">
        <v>4</v>
      </c>
      <c r="E31" s="435">
        <v>7</v>
      </c>
      <c r="F31" s="435">
        <v>57</v>
      </c>
      <c r="G31" s="433">
        <v>64</v>
      </c>
    </row>
    <row r="32" spans="1:8" s="83" customFormat="1" ht="12">
      <c r="B32" s="554" t="s">
        <v>683</v>
      </c>
      <c r="C32" s="427">
        <v>559</v>
      </c>
      <c r="D32" s="477">
        <v>14</v>
      </c>
      <c r="E32" s="429">
        <v>116</v>
      </c>
      <c r="F32" s="429">
        <v>313</v>
      </c>
      <c r="G32" s="427">
        <v>429</v>
      </c>
    </row>
    <row r="33" spans="1:8" s="83" customFormat="1" ht="10.5" customHeight="1">
      <c r="B33" s="431" t="s">
        <v>684</v>
      </c>
      <c r="C33" s="433">
        <v>215</v>
      </c>
      <c r="D33" s="490">
        <v>0</v>
      </c>
      <c r="E33" s="435">
        <v>1</v>
      </c>
      <c r="F33" s="435">
        <v>9</v>
      </c>
      <c r="G33" s="433">
        <v>10</v>
      </c>
    </row>
    <row r="34" spans="1:8" s="83" customFormat="1" ht="12">
      <c r="B34" s="554" t="s">
        <v>685</v>
      </c>
      <c r="C34" s="427">
        <v>1523</v>
      </c>
      <c r="D34" s="477">
        <v>15</v>
      </c>
      <c r="E34" s="429">
        <v>57</v>
      </c>
      <c r="F34" s="429">
        <v>777</v>
      </c>
      <c r="G34" s="427">
        <v>834</v>
      </c>
    </row>
    <row r="35" spans="1:8" s="83" customFormat="1" ht="12">
      <c r="B35" s="431" t="s">
        <v>686</v>
      </c>
      <c r="C35" s="433">
        <v>208</v>
      </c>
      <c r="D35" s="490">
        <v>6</v>
      </c>
      <c r="E35" s="435">
        <v>15</v>
      </c>
      <c r="F35" s="435">
        <v>75</v>
      </c>
      <c r="G35" s="433">
        <v>90</v>
      </c>
    </row>
    <row r="36" spans="1:8">
      <c r="B36" s="554" t="s">
        <v>688</v>
      </c>
      <c r="C36" s="427">
        <v>31</v>
      </c>
      <c r="D36" s="477">
        <v>4</v>
      </c>
      <c r="E36" s="429">
        <v>3</v>
      </c>
      <c r="F36" s="429">
        <v>4</v>
      </c>
      <c r="G36" s="427">
        <v>7</v>
      </c>
    </row>
    <row r="37" spans="1:8" s="2" customFormat="1">
      <c r="B37" s="431" t="s">
        <v>687</v>
      </c>
      <c r="C37" s="433">
        <v>1242</v>
      </c>
      <c r="D37" s="490">
        <v>36</v>
      </c>
      <c r="E37" s="435">
        <v>130</v>
      </c>
      <c r="F37" s="435">
        <v>538</v>
      </c>
      <c r="G37" s="433">
        <v>668</v>
      </c>
    </row>
    <row r="38" spans="1:8" s="88" customFormat="1" ht="20.100000000000001" customHeight="1">
      <c r="A38" s="83"/>
      <c r="B38" s="105" t="s">
        <v>92</v>
      </c>
      <c r="C38" s="334"/>
      <c r="D38" s="334"/>
      <c r="E38" s="334"/>
      <c r="F38" s="334"/>
      <c r="G38" s="334"/>
      <c r="H38" s="83"/>
    </row>
    <row r="39" spans="1:8" s="83" customFormat="1">
      <c r="B39"/>
      <c r="C39" s="231"/>
      <c r="D39" s="231"/>
      <c r="E39" s="231"/>
      <c r="F39" s="231"/>
      <c r="G39" s="231"/>
    </row>
    <row r="40" spans="1:8" s="88" customFormat="1">
      <c r="A40" s="83"/>
      <c r="B40"/>
      <c r="C40" s="231"/>
      <c r="D40" s="231"/>
      <c r="E40" s="231"/>
      <c r="F40" s="231"/>
      <c r="G40" s="231"/>
      <c r="H40" s="83"/>
    </row>
    <row r="41" spans="1:8" s="83" customFormat="1">
      <c r="B41"/>
      <c r="C41" s="231"/>
      <c r="D41" s="231"/>
      <c r="E41" s="231"/>
      <c r="F41" s="231"/>
      <c r="G41" s="231"/>
    </row>
    <row r="42" spans="1:8" s="88" customFormat="1">
      <c r="A42" s="83"/>
      <c r="B42"/>
      <c r="C42" s="231"/>
      <c r="D42" s="231"/>
      <c r="E42" s="231"/>
      <c r="F42" s="231"/>
      <c r="G42" s="231"/>
      <c r="H42" s="83"/>
    </row>
    <row r="43" spans="1:8" s="83" customFormat="1">
      <c r="B43"/>
      <c r="C43" s="231"/>
      <c r="D43" s="231"/>
      <c r="E43" s="231"/>
      <c r="F43" s="231"/>
      <c r="G43" s="231"/>
    </row>
    <row r="44" spans="1:8" s="88" customFormat="1">
      <c r="A44" s="83"/>
      <c r="B44"/>
      <c r="C44" s="231"/>
      <c r="D44" s="231"/>
      <c r="E44" s="231"/>
      <c r="F44" s="231"/>
      <c r="G44" s="231"/>
      <c r="H44" s="83"/>
    </row>
    <row r="45" spans="1:8" s="2" customFormat="1" ht="20.100000000000001" customHeight="1">
      <c r="B45"/>
      <c r="C45" s="231"/>
      <c r="D45" s="231"/>
      <c r="E45" s="231"/>
      <c r="F45" s="231"/>
      <c r="G45" s="231"/>
    </row>
  </sheetData>
  <mergeCells count="1">
    <mergeCell ref="B1:G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8">
    <pageSetUpPr fitToPage="1"/>
  </sheetPr>
  <dimension ref="A1:H41"/>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B3" sqref="B3"/>
    </sheetView>
  </sheetViews>
  <sheetFormatPr baseColWidth="10" defaultColWidth="9.140625" defaultRowHeight="12.75"/>
  <cols>
    <col min="1" max="1" width="1.5703125" style="1" customWidth="1"/>
    <col min="2" max="2" width="36.7109375" customWidth="1"/>
    <col min="3" max="7" width="10.7109375" customWidth="1"/>
    <col min="8" max="8" width="9.140625" style="1" customWidth="1"/>
    <col min="9" max="9" width="34.140625" bestFit="1" customWidth="1"/>
  </cols>
  <sheetData>
    <row r="1" spans="1:8" s="547" customFormat="1" ht="20.100000000000001" customHeight="1">
      <c r="A1" s="1776"/>
      <c r="B1" s="2206" t="s">
        <v>631</v>
      </c>
      <c r="C1" s="2206"/>
      <c r="D1" s="2206"/>
      <c r="E1" s="2206"/>
      <c r="F1" s="2206"/>
      <c r="G1" s="2206"/>
      <c r="H1" s="1776"/>
    </row>
    <row r="2" spans="1:8" s="547" customFormat="1" ht="20.100000000000001" customHeight="1">
      <c r="A2" s="1776"/>
      <c r="B2" s="563" t="s">
        <v>567</v>
      </c>
      <c r="C2" s="548"/>
      <c r="D2" s="548"/>
      <c r="E2" s="2204" t="s">
        <v>574</v>
      </c>
      <c r="F2" s="2205"/>
      <c r="G2" s="2205"/>
      <c r="H2" s="1776"/>
    </row>
    <row r="3" spans="1:8" s="88" customFormat="1" ht="20.100000000000001" customHeight="1">
      <c r="A3" s="83"/>
      <c r="B3" s="737" t="s">
        <v>996</v>
      </c>
      <c r="C3" s="382"/>
      <c r="D3" s="382"/>
      <c r="E3" s="382"/>
      <c r="H3" s="83"/>
    </row>
    <row r="4" spans="1:8" s="88" customFormat="1" ht="20.100000000000001" customHeight="1">
      <c r="A4" s="83"/>
      <c r="B4" s="556" t="s">
        <v>44</v>
      </c>
      <c r="C4" s="560"/>
      <c r="D4" s="560"/>
      <c r="E4" s="560"/>
      <c r="H4" s="83"/>
    </row>
    <row r="5" spans="1:8" s="88" customFormat="1" ht="50.1" customHeight="1">
      <c r="A5" s="83"/>
      <c r="C5" s="564" t="s">
        <v>880</v>
      </c>
      <c r="D5" s="565" t="s">
        <v>871</v>
      </c>
      <c r="E5" s="510" t="s">
        <v>82</v>
      </c>
      <c r="F5" s="566" t="s">
        <v>83</v>
      </c>
      <c r="G5" s="1779" t="s">
        <v>872</v>
      </c>
      <c r="H5" s="197"/>
    </row>
    <row r="6" spans="1:8" s="557" customFormat="1" ht="24.95" customHeight="1">
      <c r="A6" s="1778"/>
      <c r="B6" s="1777" t="s">
        <v>690</v>
      </c>
      <c r="C6" s="551"/>
      <c r="D6" s="552"/>
      <c r="E6" s="558"/>
      <c r="F6" s="559"/>
      <c r="G6" s="559"/>
      <c r="H6" s="1780"/>
    </row>
    <row r="7" spans="1:8" s="88" customFormat="1" ht="12">
      <c r="A7" s="83"/>
      <c r="B7" s="554" t="s">
        <v>674</v>
      </c>
      <c r="C7" s="427">
        <v>1203</v>
      </c>
      <c r="D7" s="477">
        <v>16</v>
      </c>
      <c r="E7" s="429">
        <v>56</v>
      </c>
      <c r="F7" s="429">
        <v>143</v>
      </c>
      <c r="G7" s="427">
        <v>199</v>
      </c>
      <c r="H7" s="197"/>
    </row>
    <row r="8" spans="1:8" s="88" customFormat="1" ht="12">
      <c r="A8" s="83"/>
      <c r="B8" s="431" t="s">
        <v>675</v>
      </c>
      <c r="C8" s="433">
        <v>372</v>
      </c>
      <c r="D8" s="490">
        <v>2</v>
      </c>
      <c r="E8" s="435">
        <v>19</v>
      </c>
      <c r="F8" s="435">
        <v>33</v>
      </c>
      <c r="G8" s="433">
        <v>52</v>
      </c>
      <c r="H8" s="197"/>
    </row>
    <row r="9" spans="1:8" s="88" customFormat="1" ht="12">
      <c r="A9" s="83"/>
      <c r="B9" s="554" t="s">
        <v>676</v>
      </c>
      <c r="C9" s="427">
        <v>1</v>
      </c>
      <c r="D9" s="477">
        <v>0</v>
      </c>
      <c r="E9" s="429">
        <v>0</v>
      </c>
      <c r="F9" s="429">
        <v>0</v>
      </c>
      <c r="G9" s="427">
        <v>0</v>
      </c>
      <c r="H9" s="197"/>
    </row>
    <row r="10" spans="1:8" s="88" customFormat="1" ht="12">
      <c r="A10" s="83"/>
      <c r="B10" s="431" t="s">
        <v>677</v>
      </c>
      <c r="C10" s="433">
        <v>19</v>
      </c>
      <c r="D10" s="490">
        <v>1</v>
      </c>
      <c r="E10" s="435">
        <v>0</v>
      </c>
      <c r="F10" s="435">
        <v>2</v>
      </c>
      <c r="G10" s="433">
        <v>2</v>
      </c>
      <c r="H10" s="197"/>
    </row>
    <row r="11" spans="1:8" s="88" customFormat="1" ht="12">
      <c r="A11" s="83"/>
      <c r="B11" s="554" t="s">
        <v>678</v>
      </c>
      <c r="C11" s="427">
        <v>13</v>
      </c>
      <c r="D11" s="477">
        <v>0</v>
      </c>
      <c r="E11" s="429">
        <v>1</v>
      </c>
      <c r="F11" s="429">
        <v>2</v>
      </c>
      <c r="G11" s="427">
        <v>3</v>
      </c>
      <c r="H11" s="197"/>
    </row>
    <row r="12" spans="1:8" s="88" customFormat="1" ht="12">
      <c r="A12" s="83"/>
      <c r="B12" s="431" t="s">
        <v>679</v>
      </c>
      <c r="C12" s="433">
        <v>6</v>
      </c>
      <c r="D12" s="490">
        <v>1</v>
      </c>
      <c r="E12" s="435">
        <v>4</v>
      </c>
      <c r="F12" s="435">
        <v>0</v>
      </c>
      <c r="G12" s="433">
        <v>4</v>
      </c>
      <c r="H12" s="197"/>
    </row>
    <row r="13" spans="1:8" s="88" customFormat="1" ht="12">
      <c r="A13" s="83"/>
      <c r="B13" s="554" t="s">
        <v>689</v>
      </c>
      <c r="C13" s="427">
        <v>1</v>
      </c>
      <c r="D13" s="477">
        <v>0</v>
      </c>
      <c r="E13" s="429">
        <v>0</v>
      </c>
      <c r="F13" s="429">
        <v>0</v>
      </c>
      <c r="G13" s="427">
        <v>0</v>
      </c>
      <c r="H13" s="197"/>
    </row>
    <row r="14" spans="1:8" s="88" customFormat="1" ht="12">
      <c r="A14" s="83"/>
      <c r="B14" s="431" t="s">
        <v>830</v>
      </c>
      <c r="C14" s="433"/>
      <c r="D14" s="490"/>
      <c r="E14" s="435"/>
      <c r="F14" s="435"/>
      <c r="G14" s="433"/>
      <c r="H14" s="197"/>
    </row>
    <row r="15" spans="1:8" s="88" customFormat="1" ht="12">
      <c r="A15" s="83"/>
      <c r="B15" s="554" t="s">
        <v>568</v>
      </c>
      <c r="C15" s="427">
        <v>33</v>
      </c>
      <c r="D15" s="477">
        <v>1</v>
      </c>
      <c r="E15" s="429">
        <v>0</v>
      </c>
      <c r="F15" s="429">
        <v>5</v>
      </c>
      <c r="G15" s="427">
        <v>5</v>
      </c>
      <c r="H15" s="197"/>
    </row>
    <row r="16" spans="1:8" s="88" customFormat="1" ht="12">
      <c r="A16" s="83"/>
      <c r="B16" s="431" t="s">
        <v>680</v>
      </c>
      <c r="C16" s="433">
        <v>3</v>
      </c>
      <c r="D16" s="490">
        <v>0</v>
      </c>
      <c r="E16" s="435">
        <v>0</v>
      </c>
      <c r="F16" s="435">
        <v>0</v>
      </c>
      <c r="G16" s="433">
        <v>0</v>
      </c>
      <c r="H16" s="197"/>
    </row>
    <row r="17" spans="1:8" s="557" customFormat="1" ht="24.95" customHeight="1">
      <c r="A17" s="1778"/>
      <c r="B17" s="1777" t="s">
        <v>691</v>
      </c>
      <c r="C17" s="803"/>
      <c r="D17" s="804"/>
      <c r="E17" s="805"/>
      <c r="F17" s="806"/>
      <c r="G17" s="806"/>
      <c r="H17" s="1780"/>
    </row>
    <row r="18" spans="1:8" s="88" customFormat="1" ht="12">
      <c r="A18" s="83"/>
      <c r="B18" s="425" t="s">
        <v>692</v>
      </c>
      <c r="C18" s="427">
        <v>28</v>
      </c>
      <c r="D18" s="477">
        <v>2</v>
      </c>
      <c r="E18" s="429">
        <v>0</v>
      </c>
      <c r="F18" s="429">
        <v>0</v>
      </c>
      <c r="G18" s="427">
        <v>0</v>
      </c>
      <c r="H18" s="197"/>
    </row>
    <row r="19" spans="1:8" s="83" customFormat="1" ht="12">
      <c r="B19" s="431" t="s">
        <v>693</v>
      </c>
      <c r="C19" s="433">
        <v>130</v>
      </c>
      <c r="D19" s="490">
        <v>0</v>
      </c>
      <c r="E19" s="435">
        <v>1</v>
      </c>
      <c r="F19" s="435">
        <v>4</v>
      </c>
      <c r="G19" s="433">
        <v>5</v>
      </c>
      <c r="H19" s="197"/>
    </row>
    <row r="20" spans="1:8" s="557" customFormat="1" ht="24.95" customHeight="1">
      <c r="A20" s="1778"/>
      <c r="B20" s="1777" t="s">
        <v>694</v>
      </c>
      <c r="C20" s="803"/>
      <c r="D20" s="804"/>
      <c r="E20" s="805"/>
      <c r="F20" s="806"/>
      <c r="G20" s="806"/>
      <c r="H20" s="1780"/>
    </row>
    <row r="21" spans="1:8" s="88" customFormat="1" ht="12">
      <c r="A21" s="83"/>
      <c r="B21" s="425" t="s">
        <v>692</v>
      </c>
      <c r="C21" s="427">
        <v>75</v>
      </c>
      <c r="D21" s="477">
        <v>6</v>
      </c>
      <c r="E21" s="429">
        <v>14</v>
      </c>
      <c r="F21" s="429">
        <v>20</v>
      </c>
      <c r="G21" s="427">
        <v>34</v>
      </c>
      <c r="H21" s="197"/>
    </row>
    <row r="22" spans="1:8" s="83" customFormat="1" ht="12">
      <c r="B22" s="431" t="s">
        <v>693</v>
      </c>
      <c r="C22" s="433">
        <v>73</v>
      </c>
      <c r="D22" s="490">
        <v>6</v>
      </c>
      <c r="E22" s="435">
        <v>10</v>
      </c>
      <c r="F22" s="435">
        <v>28</v>
      </c>
      <c r="G22" s="433">
        <v>38</v>
      </c>
      <c r="H22" s="197"/>
    </row>
    <row r="23" spans="1:8" s="557" customFormat="1" ht="24.95" customHeight="1">
      <c r="A23" s="1778"/>
      <c r="B23" s="1777" t="s">
        <v>695</v>
      </c>
      <c r="C23" s="803"/>
      <c r="D23" s="804"/>
      <c r="E23" s="805"/>
      <c r="F23" s="806"/>
      <c r="G23" s="806"/>
      <c r="H23" s="1780"/>
    </row>
    <row r="24" spans="1:8" s="88" customFormat="1" ht="12">
      <c r="A24" s="83"/>
      <c r="B24" s="425" t="s">
        <v>692</v>
      </c>
      <c r="C24" s="427">
        <v>85</v>
      </c>
      <c r="D24" s="477">
        <v>0</v>
      </c>
      <c r="E24" s="429">
        <v>3</v>
      </c>
      <c r="F24" s="429">
        <v>9</v>
      </c>
      <c r="G24" s="427">
        <v>12</v>
      </c>
      <c r="H24" s="197"/>
    </row>
    <row r="25" spans="1:8" s="83" customFormat="1" ht="12">
      <c r="B25" s="431" t="s">
        <v>693</v>
      </c>
      <c r="C25" s="433">
        <v>82</v>
      </c>
      <c r="D25" s="490">
        <v>0</v>
      </c>
      <c r="E25" s="435">
        <v>1</v>
      </c>
      <c r="F25" s="435">
        <v>0</v>
      </c>
      <c r="G25" s="433">
        <v>1</v>
      </c>
      <c r="H25" s="197"/>
    </row>
    <row r="26" spans="1:8" s="557" customFormat="1" ht="24.95" customHeight="1">
      <c r="A26" s="1778"/>
      <c r="B26" s="1777" t="s">
        <v>696</v>
      </c>
      <c r="C26" s="803"/>
      <c r="D26" s="804"/>
      <c r="E26" s="805"/>
      <c r="F26" s="806"/>
      <c r="G26" s="806"/>
      <c r="H26" s="1780"/>
    </row>
    <row r="27" spans="1:8" s="83" customFormat="1" ht="12">
      <c r="B27" s="425" t="s">
        <v>692</v>
      </c>
      <c r="C27" s="427">
        <v>40</v>
      </c>
      <c r="D27" s="477">
        <v>0</v>
      </c>
      <c r="E27" s="429">
        <v>1</v>
      </c>
      <c r="F27" s="429">
        <v>0</v>
      </c>
      <c r="G27" s="427">
        <v>1</v>
      </c>
      <c r="H27" s="197"/>
    </row>
    <row r="28" spans="1:8" s="83" customFormat="1" ht="12">
      <c r="B28" s="431" t="s">
        <v>693</v>
      </c>
      <c r="C28" s="433">
        <v>1</v>
      </c>
      <c r="D28" s="490">
        <v>0</v>
      </c>
      <c r="E28" s="435">
        <v>0</v>
      </c>
      <c r="F28" s="435">
        <v>0</v>
      </c>
      <c r="G28" s="433">
        <v>0</v>
      </c>
      <c r="H28" s="197"/>
    </row>
    <row r="29" spans="1:8" s="557" customFormat="1" ht="24.95" customHeight="1">
      <c r="A29" s="1778"/>
      <c r="B29" s="1777" t="s">
        <v>697</v>
      </c>
      <c r="C29" s="803"/>
      <c r="D29" s="804"/>
      <c r="E29" s="805"/>
      <c r="F29" s="806"/>
      <c r="G29" s="806"/>
      <c r="H29" s="1780"/>
    </row>
    <row r="30" spans="1:8" s="88" customFormat="1" ht="12">
      <c r="A30" s="83"/>
      <c r="B30" s="554" t="s">
        <v>681</v>
      </c>
      <c r="C30" s="427">
        <v>24</v>
      </c>
      <c r="D30" s="477">
        <v>1</v>
      </c>
      <c r="E30" s="429">
        <v>1</v>
      </c>
      <c r="F30" s="429">
        <v>3</v>
      </c>
      <c r="G30" s="427">
        <v>4</v>
      </c>
      <c r="H30" s="197"/>
    </row>
    <row r="31" spans="1:8" s="83" customFormat="1" ht="12">
      <c r="B31" s="431" t="s">
        <v>682</v>
      </c>
      <c r="C31" s="433">
        <v>12</v>
      </c>
      <c r="D31" s="490">
        <v>0</v>
      </c>
      <c r="E31" s="435">
        <v>1</v>
      </c>
      <c r="F31" s="435">
        <v>0</v>
      </c>
      <c r="G31" s="433">
        <v>1</v>
      </c>
      <c r="H31" s="197"/>
    </row>
    <row r="32" spans="1:8" s="88" customFormat="1" ht="12">
      <c r="A32" s="83"/>
      <c r="B32" s="554" t="s">
        <v>683</v>
      </c>
      <c r="C32" s="427">
        <v>47</v>
      </c>
      <c r="D32" s="477">
        <v>0</v>
      </c>
      <c r="E32" s="429">
        <v>1</v>
      </c>
      <c r="F32" s="429">
        <v>9</v>
      </c>
      <c r="G32" s="427">
        <v>10</v>
      </c>
      <c r="H32" s="197"/>
    </row>
    <row r="33" spans="1:8" s="83" customFormat="1" ht="12">
      <c r="B33" s="431" t="s">
        <v>684</v>
      </c>
      <c r="C33" s="433">
        <v>6</v>
      </c>
      <c r="D33" s="490">
        <v>0</v>
      </c>
      <c r="E33" s="435">
        <v>0</v>
      </c>
      <c r="F33" s="435">
        <v>0</v>
      </c>
      <c r="G33" s="433">
        <v>0</v>
      </c>
      <c r="H33" s="197"/>
    </row>
    <row r="34" spans="1:8" s="88" customFormat="1" ht="12">
      <c r="A34" s="83"/>
      <c r="B34" s="554" t="s">
        <v>685</v>
      </c>
      <c r="C34" s="427">
        <v>75</v>
      </c>
      <c r="D34" s="477">
        <v>0</v>
      </c>
      <c r="E34" s="429">
        <v>1</v>
      </c>
      <c r="F34" s="429">
        <v>4</v>
      </c>
      <c r="G34" s="427">
        <v>5</v>
      </c>
      <c r="H34" s="197"/>
    </row>
    <row r="35" spans="1:8" s="83" customFormat="1" ht="12">
      <c r="B35" s="431" t="s">
        <v>686</v>
      </c>
      <c r="C35" s="433">
        <v>50</v>
      </c>
      <c r="D35" s="490">
        <v>0</v>
      </c>
      <c r="E35" s="435">
        <v>2</v>
      </c>
      <c r="F35" s="435">
        <v>3</v>
      </c>
      <c r="G35" s="433">
        <v>5</v>
      </c>
      <c r="H35" s="197"/>
    </row>
    <row r="36" spans="1:8" s="88" customFormat="1" ht="12">
      <c r="A36" s="83"/>
      <c r="B36" s="554" t="s">
        <v>688</v>
      </c>
      <c r="C36" s="427"/>
      <c r="D36" s="477"/>
      <c r="E36" s="429"/>
      <c r="F36" s="429"/>
      <c r="G36" s="427"/>
      <c r="H36" s="197"/>
    </row>
    <row r="37" spans="1:8" s="83" customFormat="1" ht="12">
      <c r="B37" s="431" t="s">
        <v>687</v>
      </c>
      <c r="C37" s="433">
        <v>49</v>
      </c>
      <c r="D37" s="490">
        <v>0</v>
      </c>
      <c r="E37" s="435">
        <v>3</v>
      </c>
      <c r="F37" s="435">
        <v>8</v>
      </c>
      <c r="G37" s="433">
        <v>11</v>
      </c>
      <c r="H37" s="197"/>
    </row>
    <row r="38" spans="1:8" s="88" customFormat="1" ht="20.100000000000001" customHeight="1">
      <c r="A38" s="83"/>
      <c r="B38" s="105" t="s">
        <v>92</v>
      </c>
      <c r="C38" s="802"/>
      <c r="D38" s="807"/>
      <c r="E38" s="802"/>
      <c r="F38" s="802"/>
      <c r="G38" s="802"/>
      <c r="H38" s="197"/>
    </row>
    <row r="39" spans="1:8" s="83" customFormat="1">
      <c r="B39"/>
      <c r="C39" s="148"/>
      <c r="D39" s="148"/>
      <c r="E39" s="148"/>
      <c r="F39" s="148"/>
      <c r="G39" s="148"/>
      <c r="H39" s="334"/>
    </row>
    <row r="40" spans="1:8" s="88" customFormat="1">
      <c r="A40" s="83"/>
      <c r="B40"/>
      <c r="C40"/>
      <c r="D40"/>
      <c r="E40"/>
      <c r="F40"/>
      <c r="G40"/>
      <c r="H40" s="1"/>
    </row>
    <row r="41" spans="1:8" s="2" customFormat="1" ht="20.100000000000001" customHeight="1">
      <c r="B41"/>
      <c r="C41"/>
      <c r="D41"/>
      <c r="E41"/>
      <c r="F41"/>
      <c r="G41"/>
      <c r="H41" s="1"/>
    </row>
  </sheetData>
  <mergeCells count="2">
    <mergeCell ref="B1:G1"/>
    <mergeCell ref="E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9">
    <pageSetUpPr fitToPage="1"/>
  </sheetPr>
  <dimension ref="A1:H19"/>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G27" sqref="G27"/>
    </sheetView>
  </sheetViews>
  <sheetFormatPr baseColWidth="10" defaultColWidth="9.140625" defaultRowHeight="12.75"/>
  <cols>
    <col min="1" max="1" width="1.5703125" style="1" customWidth="1"/>
    <col min="2" max="2" width="36.7109375" customWidth="1"/>
    <col min="3" max="7" width="10.7109375" customWidth="1"/>
    <col min="8" max="8" width="9.140625" style="1"/>
  </cols>
  <sheetData>
    <row r="1" spans="1:8" s="88" customFormat="1" ht="20.100000000000001" customHeight="1">
      <c r="A1" s="83"/>
      <c r="B1" s="2207" t="s">
        <v>999</v>
      </c>
      <c r="C1" s="2208"/>
      <c r="D1" s="2208"/>
      <c r="E1" s="2208"/>
      <c r="F1" s="2208"/>
      <c r="G1" s="2208"/>
      <c r="H1" s="83"/>
    </row>
    <row r="2" spans="1:8" s="88" customFormat="1" ht="20.100000000000001" customHeight="1">
      <c r="A2" s="83"/>
      <c r="B2" s="569"/>
      <c r="C2" s="569"/>
      <c r="D2" s="569"/>
      <c r="E2" s="569"/>
      <c r="F2" s="569"/>
      <c r="G2" s="569"/>
      <c r="H2" s="83"/>
    </row>
    <row r="3" spans="1:8" s="88" customFormat="1" ht="20.100000000000001" customHeight="1">
      <c r="A3" s="83"/>
      <c r="B3" s="737" t="s">
        <v>996</v>
      </c>
      <c r="C3" s="382"/>
      <c r="D3" s="382"/>
      <c r="E3" s="382"/>
      <c r="F3" s="382"/>
      <c r="G3" s="382"/>
      <c r="H3" s="83"/>
    </row>
    <row r="4" spans="1:8" s="88" customFormat="1" ht="20.100000000000001" customHeight="1">
      <c r="A4" s="83"/>
      <c r="B4" s="556" t="s">
        <v>44</v>
      </c>
      <c r="C4" s="560"/>
      <c r="D4" s="560"/>
      <c r="E4" s="560"/>
      <c r="F4" s="560"/>
      <c r="G4" s="560"/>
      <c r="H4" s="83"/>
    </row>
    <row r="5" spans="1:8" s="550" customFormat="1" ht="50.1" customHeight="1">
      <c r="A5" s="784"/>
      <c r="C5" s="564" t="s">
        <v>895</v>
      </c>
      <c r="D5" s="565" t="s">
        <v>871</v>
      </c>
      <c r="E5" s="510" t="s">
        <v>82</v>
      </c>
      <c r="F5" s="566" t="s">
        <v>83</v>
      </c>
      <c r="G5" s="1779" t="s">
        <v>872</v>
      </c>
      <c r="H5" s="784"/>
    </row>
    <row r="6" spans="1:8" s="557" customFormat="1" ht="24.95" customHeight="1">
      <c r="A6" s="1778"/>
      <c r="B6" s="1777" t="s">
        <v>698</v>
      </c>
      <c r="C6" s="808"/>
      <c r="D6" s="809"/>
      <c r="E6" s="808"/>
      <c r="F6" s="810"/>
      <c r="G6" s="810"/>
      <c r="H6" s="1778"/>
    </row>
    <row r="7" spans="1:8" s="88" customFormat="1" ht="12">
      <c r="A7" s="83"/>
      <c r="B7" s="811" t="s">
        <v>575</v>
      </c>
      <c r="C7" s="427">
        <v>539</v>
      </c>
      <c r="D7" s="477">
        <v>50</v>
      </c>
      <c r="E7" s="429">
        <v>154</v>
      </c>
      <c r="F7" s="429">
        <v>313</v>
      </c>
      <c r="G7" s="427">
        <v>467</v>
      </c>
      <c r="H7" s="83"/>
    </row>
    <row r="8" spans="1:8" s="88" customFormat="1" ht="12">
      <c r="A8" s="83"/>
      <c r="B8" s="812" t="s">
        <v>703</v>
      </c>
      <c r="C8" s="433">
        <v>272</v>
      </c>
      <c r="D8" s="490">
        <v>25</v>
      </c>
      <c r="E8" s="435">
        <v>85</v>
      </c>
      <c r="F8" s="435">
        <v>146</v>
      </c>
      <c r="G8" s="433">
        <v>231</v>
      </c>
      <c r="H8" s="83"/>
    </row>
    <row r="9" spans="1:8" s="557" customFormat="1" ht="24.95" customHeight="1">
      <c r="A9" s="1778"/>
      <c r="B9" s="1777" t="s">
        <v>699</v>
      </c>
      <c r="C9" s="808"/>
      <c r="D9" s="809"/>
      <c r="E9" s="808"/>
      <c r="F9" s="810"/>
      <c r="G9" s="810"/>
      <c r="H9" s="1778"/>
    </row>
    <row r="10" spans="1:8" s="88" customFormat="1" ht="12">
      <c r="A10" s="83"/>
      <c r="B10" s="811" t="s">
        <v>576</v>
      </c>
      <c r="C10" s="427">
        <v>6709</v>
      </c>
      <c r="D10" s="477">
        <v>266</v>
      </c>
      <c r="E10" s="429">
        <v>1751</v>
      </c>
      <c r="F10" s="429">
        <v>4528</v>
      </c>
      <c r="G10" s="427">
        <v>6279</v>
      </c>
      <c r="H10" s="83"/>
    </row>
    <row r="11" spans="1:8" s="88" customFormat="1" ht="12">
      <c r="A11" s="83"/>
      <c r="B11" s="812" t="s">
        <v>577</v>
      </c>
      <c r="C11" s="433">
        <v>75</v>
      </c>
      <c r="D11" s="490">
        <v>4</v>
      </c>
      <c r="E11" s="435">
        <v>27</v>
      </c>
      <c r="F11" s="435">
        <v>41</v>
      </c>
      <c r="G11" s="433">
        <v>68</v>
      </c>
      <c r="H11" s="83"/>
    </row>
    <row r="12" spans="1:8" s="88" customFormat="1" ht="12">
      <c r="A12" s="83"/>
      <c r="B12" s="811" t="s">
        <v>578</v>
      </c>
      <c r="C12" s="427">
        <v>318</v>
      </c>
      <c r="D12" s="477">
        <v>3</v>
      </c>
      <c r="E12" s="429">
        <v>89</v>
      </c>
      <c r="F12" s="429">
        <v>215</v>
      </c>
      <c r="G12" s="427">
        <v>304</v>
      </c>
      <c r="H12" s="83"/>
    </row>
    <row r="13" spans="1:8" s="88" customFormat="1" ht="12">
      <c r="A13" s="83"/>
      <c r="B13" s="812" t="s">
        <v>579</v>
      </c>
      <c r="C13" s="433">
        <v>28</v>
      </c>
      <c r="D13" s="490">
        <v>4</v>
      </c>
      <c r="E13" s="435">
        <v>14</v>
      </c>
      <c r="F13" s="435">
        <v>9</v>
      </c>
      <c r="G13" s="433">
        <v>23</v>
      </c>
      <c r="H13" s="83"/>
    </row>
    <row r="14" spans="1:8" s="88" customFormat="1" ht="12">
      <c r="A14" s="83"/>
      <c r="B14" s="811" t="s">
        <v>701</v>
      </c>
      <c r="C14" s="513">
        <v>24</v>
      </c>
      <c r="D14" s="514">
        <v>0</v>
      </c>
      <c r="E14" s="512">
        <v>4</v>
      </c>
      <c r="F14" s="512">
        <v>20</v>
      </c>
      <c r="G14" s="513">
        <v>24</v>
      </c>
      <c r="H14" s="83"/>
    </row>
    <row r="15" spans="1:8" s="1440" customFormat="1" ht="12">
      <c r="A15" s="1781"/>
      <c r="B15" s="812" t="s">
        <v>700</v>
      </c>
      <c r="C15" s="1205">
        <v>6</v>
      </c>
      <c r="D15" s="1206">
        <v>0</v>
      </c>
      <c r="E15" s="1207">
        <v>2</v>
      </c>
      <c r="F15" s="1207">
        <v>4</v>
      </c>
      <c r="G15" s="1205">
        <v>6</v>
      </c>
      <c r="H15" s="1781"/>
    </row>
    <row r="16" spans="1:8" s="1440" customFormat="1" ht="12">
      <c r="A16" s="1781"/>
      <c r="B16" s="811" t="s">
        <v>702</v>
      </c>
      <c r="C16" s="513">
        <v>100</v>
      </c>
      <c r="D16" s="514">
        <v>7</v>
      </c>
      <c r="E16" s="512">
        <v>29</v>
      </c>
      <c r="F16" s="512">
        <v>61</v>
      </c>
      <c r="G16" s="513">
        <v>90</v>
      </c>
      <c r="H16" s="1781"/>
    </row>
    <row r="17" spans="1:8" s="88" customFormat="1" ht="12">
      <c r="A17" s="83"/>
      <c r="B17" s="812" t="s">
        <v>526</v>
      </c>
      <c r="C17" s="433">
        <v>600</v>
      </c>
      <c r="D17" s="490">
        <v>32</v>
      </c>
      <c r="E17" s="435">
        <v>197</v>
      </c>
      <c r="F17" s="435">
        <v>315</v>
      </c>
      <c r="G17" s="433">
        <v>512</v>
      </c>
      <c r="H17" s="83"/>
    </row>
    <row r="18" spans="1:8" s="1440" customFormat="1" ht="12">
      <c r="A18" s="1781"/>
      <c r="B18" s="811" t="s">
        <v>580</v>
      </c>
      <c r="C18" s="427">
        <v>324</v>
      </c>
      <c r="D18" s="477">
        <v>44</v>
      </c>
      <c r="E18" s="429">
        <v>93</v>
      </c>
      <c r="F18" s="429">
        <v>172</v>
      </c>
      <c r="G18" s="427">
        <v>265</v>
      </c>
      <c r="H18" s="1781"/>
    </row>
    <row r="19" spans="1:8" s="2" customFormat="1">
      <c r="B19" s="105" t="s">
        <v>92</v>
      </c>
    </row>
  </sheetData>
  <mergeCells count="1">
    <mergeCell ref="B1:G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I45"/>
  <sheetViews>
    <sheetView showGridLines="0" zoomScaleNormal="100" workbookViewId="0">
      <pane ySplit="6" topLeftCell="A7" activePane="bottomLeft" state="frozen"/>
      <selection activeCell="Q15" sqref="Q15"/>
      <selection pane="bottomLeft" activeCell="F22" sqref="F22:F29"/>
    </sheetView>
  </sheetViews>
  <sheetFormatPr baseColWidth="10" defaultColWidth="9.140625" defaultRowHeight="12.75"/>
  <cols>
    <col min="1" max="1" width="1.5703125" customWidth="1"/>
    <col min="2" max="2" width="28" style="108" customWidth="1"/>
    <col min="3" max="3" width="9.7109375" style="126" customWidth="1"/>
    <col min="4" max="4" width="9.7109375" style="1905" customWidth="1"/>
    <col min="5" max="9" width="9.7109375" style="126" customWidth="1"/>
  </cols>
  <sheetData>
    <row r="1" spans="1:9" s="864" customFormat="1" ht="20.100000000000001" customHeight="1">
      <c r="B1" s="71" t="s">
        <v>649</v>
      </c>
      <c r="C1" s="868"/>
      <c r="D1" s="1904"/>
      <c r="E1" s="868"/>
      <c r="F1" s="868"/>
      <c r="G1" s="868"/>
      <c r="H1" s="868"/>
      <c r="I1" s="868"/>
    </row>
    <row r="2" spans="1:9" ht="20.100000000000001" customHeight="1">
      <c r="A2" s="127"/>
    </row>
    <row r="3" spans="1:9" ht="20.100000000000001" customHeight="1">
      <c r="B3" s="128" t="s">
        <v>980</v>
      </c>
    </row>
    <row r="4" spans="1:9" s="108" customFormat="1" ht="20.100000000000001" customHeight="1">
      <c r="B4" s="979" t="s">
        <v>44</v>
      </c>
      <c r="C4" s="109"/>
      <c r="D4" s="1370"/>
      <c r="E4" s="109"/>
      <c r="F4" s="109"/>
      <c r="G4" s="109"/>
      <c r="H4" s="109"/>
      <c r="I4" s="109"/>
    </row>
    <row r="5" spans="1:9" s="82" customFormat="1" ht="50.1" customHeight="1">
      <c r="B5" s="76"/>
      <c r="C5" s="129" t="s">
        <v>78</v>
      </c>
      <c r="D5" s="1906" t="s">
        <v>79</v>
      </c>
      <c r="E5" s="130" t="s">
        <v>80</v>
      </c>
      <c r="F5" s="131" t="s">
        <v>81</v>
      </c>
      <c r="G5" s="132" t="s">
        <v>82</v>
      </c>
      <c r="H5" s="133" t="s">
        <v>83</v>
      </c>
      <c r="I5" s="129" t="s">
        <v>84</v>
      </c>
    </row>
    <row r="6" spans="1:9" s="88" customFormat="1" ht="5.0999999999999996" customHeight="1">
      <c r="B6" s="134"/>
      <c r="C6" s="135"/>
      <c r="D6" s="1907"/>
      <c r="E6" s="136"/>
      <c r="F6" s="137"/>
      <c r="G6" s="136"/>
      <c r="H6" s="136"/>
      <c r="I6" s="135"/>
    </row>
    <row r="7" spans="1:9" s="88" customFormat="1" ht="15" customHeight="1">
      <c r="B7" s="89" t="s">
        <v>100</v>
      </c>
      <c r="C7" s="138">
        <v>5863</v>
      </c>
      <c r="D7" s="1908">
        <v>375</v>
      </c>
      <c r="E7" s="91">
        <v>2553</v>
      </c>
      <c r="F7" s="93">
        <v>397</v>
      </c>
      <c r="G7" s="90">
        <v>2577</v>
      </c>
      <c r="H7" s="139">
        <v>5099</v>
      </c>
      <c r="I7" s="93">
        <v>7676</v>
      </c>
    </row>
    <row r="8" spans="1:9" s="88" customFormat="1" ht="15" customHeight="1">
      <c r="B8" s="94" t="s">
        <v>101</v>
      </c>
      <c r="C8" s="140">
        <v>1811</v>
      </c>
      <c r="D8" s="1278">
        <v>199</v>
      </c>
      <c r="E8" s="96">
        <v>994</v>
      </c>
      <c r="F8" s="98">
        <v>217</v>
      </c>
      <c r="G8" s="95">
        <v>937</v>
      </c>
      <c r="H8" s="142">
        <v>1337</v>
      </c>
      <c r="I8" s="98">
        <v>2274</v>
      </c>
    </row>
    <row r="9" spans="1:9" s="88" customFormat="1" ht="15" customHeight="1">
      <c r="B9" s="89" t="s">
        <v>102</v>
      </c>
      <c r="C9" s="138">
        <v>2486</v>
      </c>
      <c r="D9" s="1908">
        <v>171</v>
      </c>
      <c r="E9" s="91">
        <v>1100</v>
      </c>
      <c r="F9" s="93">
        <v>181</v>
      </c>
      <c r="G9" s="90">
        <v>1065</v>
      </c>
      <c r="H9" s="139">
        <v>1983</v>
      </c>
      <c r="I9" s="93">
        <v>3048</v>
      </c>
    </row>
    <row r="10" spans="1:9" s="88" customFormat="1" ht="15" customHeight="1">
      <c r="B10" s="94" t="s">
        <v>103</v>
      </c>
      <c r="C10" s="140">
        <v>1810</v>
      </c>
      <c r="D10" s="1278">
        <v>163</v>
      </c>
      <c r="E10" s="96">
        <v>793</v>
      </c>
      <c r="F10" s="98">
        <v>173</v>
      </c>
      <c r="G10" s="95">
        <v>760</v>
      </c>
      <c r="H10" s="142">
        <v>1526</v>
      </c>
      <c r="I10" s="98">
        <v>2286</v>
      </c>
    </row>
    <row r="11" spans="1:9" s="88" customFormat="1" ht="15" customHeight="1">
      <c r="B11" s="89" t="s">
        <v>104</v>
      </c>
      <c r="C11" s="138">
        <v>632</v>
      </c>
      <c r="D11" s="1908">
        <v>30</v>
      </c>
      <c r="E11" s="91">
        <v>231</v>
      </c>
      <c r="F11" s="93">
        <v>32</v>
      </c>
      <c r="G11" s="90">
        <v>230</v>
      </c>
      <c r="H11" s="139">
        <v>598</v>
      </c>
      <c r="I11" s="93">
        <v>828</v>
      </c>
    </row>
    <row r="12" spans="1:9" s="88" customFormat="1" ht="15" customHeight="1">
      <c r="B12" s="94" t="s">
        <v>105</v>
      </c>
      <c r="C12" s="140">
        <v>3374</v>
      </c>
      <c r="D12" s="1278">
        <v>266</v>
      </c>
      <c r="E12" s="96">
        <v>1456</v>
      </c>
      <c r="F12" s="98">
        <v>285</v>
      </c>
      <c r="G12" s="95">
        <v>1344</v>
      </c>
      <c r="H12" s="142">
        <v>2780</v>
      </c>
      <c r="I12" s="98">
        <v>4124</v>
      </c>
    </row>
    <row r="13" spans="1:9" s="88" customFormat="1" ht="15" customHeight="1">
      <c r="B13" s="89" t="s">
        <v>106</v>
      </c>
      <c r="C13" s="138">
        <v>2662</v>
      </c>
      <c r="D13" s="1908">
        <v>249</v>
      </c>
      <c r="E13" s="91">
        <v>1338</v>
      </c>
      <c r="F13" s="93">
        <v>267</v>
      </c>
      <c r="G13" s="90">
        <v>1327</v>
      </c>
      <c r="H13" s="139">
        <v>2049</v>
      </c>
      <c r="I13" s="93">
        <v>3376</v>
      </c>
    </row>
    <row r="14" spans="1:9" s="88" customFormat="1" ht="15" customHeight="1">
      <c r="B14" s="94" t="s">
        <v>107</v>
      </c>
      <c r="C14" s="140">
        <v>15943</v>
      </c>
      <c r="D14" s="1278">
        <v>250</v>
      </c>
      <c r="E14" s="96">
        <v>1960</v>
      </c>
      <c r="F14" s="98">
        <v>268</v>
      </c>
      <c r="G14" s="95">
        <v>1911</v>
      </c>
      <c r="H14" s="142">
        <v>17334</v>
      </c>
      <c r="I14" s="98">
        <v>19245</v>
      </c>
    </row>
    <row r="15" spans="1:9" s="88" customFormat="1" ht="15" customHeight="1">
      <c r="B15" s="89" t="s">
        <v>108</v>
      </c>
      <c r="C15" s="138">
        <v>2382</v>
      </c>
      <c r="D15" s="1908">
        <v>146</v>
      </c>
      <c r="E15" s="91">
        <v>1021</v>
      </c>
      <c r="F15" s="93">
        <v>158</v>
      </c>
      <c r="G15" s="90">
        <v>984</v>
      </c>
      <c r="H15" s="139">
        <v>1996</v>
      </c>
      <c r="I15" s="93">
        <v>2980</v>
      </c>
    </row>
    <row r="16" spans="1:9" s="88" customFormat="1" ht="15" customHeight="1">
      <c r="B16" s="94" t="s">
        <v>109</v>
      </c>
      <c r="C16" s="140">
        <v>4300</v>
      </c>
      <c r="D16" s="1278">
        <v>350</v>
      </c>
      <c r="E16" s="96">
        <v>1925</v>
      </c>
      <c r="F16" s="98">
        <v>370</v>
      </c>
      <c r="G16" s="95">
        <v>1862</v>
      </c>
      <c r="H16" s="142">
        <v>3577</v>
      </c>
      <c r="I16" s="98">
        <v>5439</v>
      </c>
    </row>
    <row r="17" spans="2:9" s="88" customFormat="1" ht="15" customHeight="1">
      <c r="B17" s="89" t="s">
        <v>110</v>
      </c>
      <c r="C17" s="138">
        <v>3572</v>
      </c>
      <c r="D17" s="1908">
        <v>350</v>
      </c>
      <c r="E17" s="91">
        <v>2125</v>
      </c>
      <c r="F17" s="93">
        <v>364</v>
      </c>
      <c r="G17" s="90">
        <v>2052</v>
      </c>
      <c r="H17" s="139">
        <v>2481</v>
      </c>
      <c r="I17" s="93">
        <v>4533</v>
      </c>
    </row>
    <row r="18" spans="2:9" s="88" customFormat="1" ht="15" customHeight="1">
      <c r="B18" s="94" t="s">
        <v>111</v>
      </c>
      <c r="C18" s="140">
        <v>2380</v>
      </c>
      <c r="D18" s="1278">
        <v>189</v>
      </c>
      <c r="E18" s="96">
        <v>1089</v>
      </c>
      <c r="F18" s="98">
        <v>197</v>
      </c>
      <c r="G18" s="95">
        <v>1024</v>
      </c>
      <c r="H18" s="142">
        <v>1796</v>
      </c>
      <c r="I18" s="98">
        <v>2820</v>
      </c>
    </row>
    <row r="19" spans="2:9" s="88" customFormat="1" ht="15" customHeight="1">
      <c r="B19" s="190" t="s">
        <v>112</v>
      </c>
      <c r="C19" s="1802">
        <v>4426</v>
      </c>
      <c r="D19" s="1279">
        <v>246</v>
      </c>
      <c r="E19" s="193">
        <v>1972</v>
      </c>
      <c r="F19" s="195">
        <v>258</v>
      </c>
      <c r="G19" s="192">
        <v>1978</v>
      </c>
      <c r="H19" s="194">
        <v>4067</v>
      </c>
      <c r="I19" s="195">
        <v>6045</v>
      </c>
    </row>
    <row r="20" spans="2:9" s="88" customFormat="1" ht="15" customHeight="1">
      <c r="B20" s="1803" t="s">
        <v>113</v>
      </c>
      <c r="C20" s="1804">
        <v>51641</v>
      </c>
      <c r="D20" s="1895">
        <v>2984</v>
      </c>
      <c r="E20" s="1805">
        <v>18557</v>
      </c>
      <c r="F20" s="1895">
        <v>3167</v>
      </c>
      <c r="G20" s="1806">
        <v>18051</v>
      </c>
      <c r="H20" s="1807">
        <v>46623</v>
      </c>
      <c r="I20" s="1895">
        <v>64674</v>
      </c>
    </row>
    <row r="21" spans="2:9" s="123" customFormat="1" ht="30" customHeight="1">
      <c r="B21" s="143" t="s">
        <v>114</v>
      </c>
      <c r="C21" s="144"/>
      <c r="D21" s="1909"/>
      <c r="E21" s="145"/>
      <c r="F21" s="146"/>
      <c r="G21" s="145"/>
      <c r="H21" s="145"/>
      <c r="I21" s="145"/>
    </row>
    <row r="22" spans="2:9" s="88" customFormat="1" ht="15" customHeight="1">
      <c r="B22" s="89" t="s">
        <v>115</v>
      </c>
      <c r="C22" s="138">
        <v>975</v>
      </c>
      <c r="D22" s="139">
        <v>69</v>
      </c>
      <c r="E22" s="139">
        <v>420</v>
      </c>
      <c r="F22" s="91">
        <v>71</v>
      </c>
      <c r="G22" s="90">
        <v>393</v>
      </c>
      <c r="H22" s="139">
        <v>786</v>
      </c>
      <c r="I22" s="93">
        <v>1179</v>
      </c>
    </row>
    <row r="23" spans="2:9" s="88" customFormat="1" ht="15" customHeight="1">
      <c r="B23" s="94" t="s">
        <v>116</v>
      </c>
      <c r="C23" s="140">
        <v>2689</v>
      </c>
      <c r="D23" s="142">
        <v>197</v>
      </c>
      <c r="E23" s="142">
        <v>1069</v>
      </c>
      <c r="F23" s="96">
        <v>204</v>
      </c>
      <c r="G23" s="95">
        <v>1039</v>
      </c>
      <c r="H23" s="142">
        <v>2386</v>
      </c>
      <c r="I23" s="98">
        <v>3425</v>
      </c>
    </row>
    <row r="24" spans="2:9" s="88" customFormat="1" ht="15" customHeight="1">
      <c r="B24" s="89" t="s">
        <v>117</v>
      </c>
      <c r="C24" s="138">
        <v>1145</v>
      </c>
      <c r="D24" s="139">
        <v>86</v>
      </c>
      <c r="E24" s="139">
        <v>566</v>
      </c>
      <c r="F24" s="91">
        <v>89</v>
      </c>
      <c r="G24" s="90">
        <v>569</v>
      </c>
      <c r="H24" s="139">
        <v>855</v>
      </c>
      <c r="I24" s="93">
        <v>1424</v>
      </c>
    </row>
    <row r="25" spans="2:9" s="88" customFormat="1" ht="15" customHeight="1">
      <c r="B25" s="94" t="s">
        <v>118</v>
      </c>
      <c r="C25" s="140">
        <v>1142</v>
      </c>
      <c r="D25" s="142">
        <v>74</v>
      </c>
      <c r="E25" s="142">
        <v>535</v>
      </c>
      <c r="F25" s="96">
        <v>84</v>
      </c>
      <c r="G25" s="95">
        <v>508</v>
      </c>
      <c r="H25" s="142">
        <v>892</v>
      </c>
      <c r="I25" s="98">
        <v>1400</v>
      </c>
    </row>
    <row r="26" spans="2:9" s="88" customFormat="1" ht="15" customHeight="1">
      <c r="B26" s="89" t="s">
        <v>119</v>
      </c>
      <c r="C26" s="138">
        <v>1133</v>
      </c>
      <c r="D26" s="139">
        <v>117</v>
      </c>
      <c r="E26" s="139">
        <v>595</v>
      </c>
      <c r="F26" s="91">
        <v>131</v>
      </c>
      <c r="G26" s="90">
        <v>544</v>
      </c>
      <c r="H26" s="139">
        <v>852</v>
      </c>
      <c r="I26" s="93">
        <v>1396</v>
      </c>
    </row>
    <row r="27" spans="2:9" s="88" customFormat="1" ht="15" customHeight="1">
      <c r="B27" s="94" t="s">
        <v>102</v>
      </c>
      <c r="C27" s="140">
        <v>2486</v>
      </c>
      <c r="D27" s="142">
        <v>171</v>
      </c>
      <c r="E27" s="142">
        <v>1100</v>
      </c>
      <c r="F27" s="96">
        <v>181</v>
      </c>
      <c r="G27" s="95">
        <v>1065</v>
      </c>
      <c r="H27" s="142">
        <v>1983</v>
      </c>
      <c r="I27" s="98">
        <v>3048</v>
      </c>
    </row>
    <row r="28" spans="2:9" s="88" customFormat="1" ht="15" customHeight="1">
      <c r="B28" s="89" t="s">
        <v>120</v>
      </c>
      <c r="C28" s="138">
        <v>1810</v>
      </c>
      <c r="D28" s="139">
        <v>163</v>
      </c>
      <c r="E28" s="139">
        <v>793</v>
      </c>
      <c r="F28" s="91">
        <v>173</v>
      </c>
      <c r="G28" s="90">
        <v>760</v>
      </c>
      <c r="H28" s="139">
        <v>1526</v>
      </c>
      <c r="I28" s="93">
        <v>2286</v>
      </c>
    </row>
    <row r="29" spans="2:9" s="88" customFormat="1" ht="15" customHeight="1">
      <c r="B29" s="94" t="s">
        <v>121</v>
      </c>
      <c r="C29" s="140">
        <v>1158</v>
      </c>
      <c r="D29" s="142">
        <v>98</v>
      </c>
      <c r="E29" s="142">
        <v>462</v>
      </c>
      <c r="F29" s="96">
        <v>113</v>
      </c>
      <c r="G29" s="95">
        <v>411</v>
      </c>
      <c r="H29" s="142">
        <v>996</v>
      </c>
      <c r="I29" s="98">
        <v>1407</v>
      </c>
    </row>
    <row r="30" spans="2:9" s="88" customFormat="1" ht="15" customHeight="1">
      <c r="B30" s="89" t="s">
        <v>104</v>
      </c>
      <c r="C30" s="138">
        <v>632</v>
      </c>
      <c r="D30" s="139">
        <v>30</v>
      </c>
      <c r="E30" s="139">
        <v>231</v>
      </c>
      <c r="F30" s="91">
        <v>32</v>
      </c>
      <c r="G30" s="90">
        <v>230</v>
      </c>
      <c r="H30" s="139">
        <v>598</v>
      </c>
      <c r="I30" s="93">
        <v>828</v>
      </c>
    </row>
    <row r="31" spans="2:9" s="88" customFormat="1" ht="15" customHeight="1">
      <c r="B31" s="94" t="s">
        <v>122</v>
      </c>
      <c r="C31" s="140">
        <v>678</v>
      </c>
      <c r="D31" s="142">
        <v>82</v>
      </c>
      <c r="E31" s="142">
        <v>399</v>
      </c>
      <c r="F31" s="96">
        <v>86</v>
      </c>
      <c r="G31" s="95">
        <v>393</v>
      </c>
      <c r="H31" s="142">
        <v>485</v>
      </c>
      <c r="I31" s="98">
        <v>878</v>
      </c>
    </row>
    <row r="32" spans="2:9" s="88" customFormat="1" ht="15" customHeight="1">
      <c r="B32" s="89" t="s">
        <v>123</v>
      </c>
      <c r="C32" s="138">
        <v>1240</v>
      </c>
      <c r="D32" s="139">
        <v>72</v>
      </c>
      <c r="E32" s="139">
        <v>486</v>
      </c>
      <c r="F32" s="91">
        <v>74</v>
      </c>
      <c r="G32" s="90">
        <v>476</v>
      </c>
      <c r="H32" s="139">
        <v>1104</v>
      </c>
      <c r="I32" s="93">
        <v>1580</v>
      </c>
    </row>
    <row r="33" spans="2:9" s="88" customFormat="1" ht="15" customHeight="1">
      <c r="B33" s="94" t="s">
        <v>124</v>
      </c>
      <c r="C33" s="140">
        <v>15943</v>
      </c>
      <c r="D33" s="142">
        <v>250</v>
      </c>
      <c r="E33" s="142">
        <v>1960</v>
      </c>
      <c r="F33" s="96">
        <v>268</v>
      </c>
      <c r="G33" s="95">
        <v>1911</v>
      </c>
      <c r="H33" s="142">
        <v>17334</v>
      </c>
      <c r="I33" s="98">
        <v>19245</v>
      </c>
    </row>
    <row r="34" spans="2:9" s="88" customFormat="1" ht="15" customHeight="1">
      <c r="B34" s="89" t="s">
        <v>125</v>
      </c>
      <c r="C34" s="138">
        <v>1897</v>
      </c>
      <c r="D34" s="139">
        <v>192</v>
      </c>
      <c r="E34" s="139">
        <v>1114</v>
      </c>
      <c r="F34" s="91">
        <v>202</v>
      </c>
      <c r="G34" s="90">
        <v>1078</v>
      </c>
      <c r="H34" s="139">
        <v>1356</v>
      </c>
      <c r="I34" s="93">
        <v>2434</v>
      </c>
    </row>
    <row r="35" spans="2:9" s="88" customFormat="1" ht="15" customHeight="1">
      <c r="B35" s="94" t="s">
        <v>126</v>
      </c>
      <c r="C35" s="140">
        <v>669</v>
      </c>
      <c r="D35" s="142">
        <v>43</v>
      </c>
      <c r="E35" s="142">
        <v>270</v>
      </c>
      <c r="F35" s="96">
        <v>48</v>
      </c>
      <c r="G35" s="95">
        <v>256</v>
      </c>
      <c r="H35" s="142">
        <v>551</v>
      </c>
      <c r="I35" s="98">
        <v>807</v>
      </c>
    </row>
    <row r="36" spans="2:9" s="88" customFormat="1" ht="15" customHeight="1">
      <c r="B36" s="89" t="s">
        <v>127</v>
      </c>
      <c r="C36" s="138">
        <v>1241</v>
      </c>
      <c r="D36" s="139">
        <v>99</v>
      </c>
      <c r="E36" s="139">
        <v>574</v>
      </c>
      <c r="F36" s="91">
        <v>101</v>
      </c>
      <c r="G36" s="90">
        <v>540</v>
      </c>
      <c r="H36" s="139">
        <v>998</v>
      </c>
      <c r="I36" s="93">
        <v>1538</v>
      </c>
    </row>
    <row r="37" spans="2:9" s="88" customFormat="1" ht="15" customHeight="1">
      <c r="B37" s="94" t="s">
        <v>128</v>
      </c>
      <c r="C37" s="140">
        <v>1675</v>
      </c>
      <c r="D37" s="142">
        <v>158</v>
      </c>
      <c r="E37" s="142">
        <v>1011</v>
      </c>
      <c r="F37" s="96">
        <v>162</v>
      </c>
      <c r="G37" s="95">
        <v>974</v>
      </c>
      <c r="H37" s="142">
        <v>1125</v>
      </c>
      <c r="I37" s="98">
        <v>2099</v>
      </c>
    </row>
    <row r="38" spans="2:9" s="88" customFormat="1" ht="15" customHeight="1">
      <c r="B38" s="89" t="s">
        <v>129</v>
      </c>
      <c r="C38" s="138">
        <v>1618</v>
      </c>
      <c r="D38" s="139">
        <v>152</v>
      </c>
      <c r="E38" s="139">
        <v>839</v>
      </c>
      <c r="F38" s="91">
        <v>168</v>
      </c>
      <c r="G38" s="90">
        <v>822</v>
      </c>
      <c r="H38" s="139">
        <v>1182</v>
      </c>
      <c r="I38" s="93">
        <v>2004</v>
      </c>
    </row>
    <row r="39" spans="2:9" s="88" customFormat="1" ht="15" customHeight="1">
      <c r="B39" s="94" t="s">
        <v>111</v>
      </c>
      <c r="C39" s="140">
        <v>2380</v>
      </c>
      <c r="D39" s="142">
        <v>189</v>
      </c>
      <c r="E39" s="142">
        <v>1089</v>
      </c>
      <c r="F39" s="96">
        <v>197</v>
      </c>
      <c r="G39" s="95">
        <v>1024</v>
      </c>
      <c r="H39" s="142">
        <v>1796</v>
      </c>
      <c r="I39" s="98">
        <v>2820</v>
      </c>
    </row>
    <row r="40" spans="2:9" s="88" customFormat="1" ht="15" customHeight="1">
      <c r="B40" s="89" t="s">
        <v>130</v>
      </c>
      <c r="C40" s="138">
        <v>1044</v>
      </c>
      <c r="D40" s="139">
        <v>97</v>
      </c>
      <c r="E40" s="139">
        <v>499</v>
      </c>
      <c r="F40" s="91">
        <v>99</v>
      </c>
      <c r="G40" s="90">
        <v>505</v>
      </c>
      <c r="H40" s="139">
        <v>867</v>
      </c>
      <c r="I40" s="93">
        <v>1372</v>
      </c>
    </row>
    <row r="41" spans="2:9" s="88" customFormat="1" ht="15" customHeight="1">
      <c r="B41" s="94" t="s">
        <v>131</v>
      </c>
      <c r="C41" s="140">
        <v>942</v>
      </c>
      <c r="D41" s="142">
        <v>110</v>
      </c>
      <c r="E41" s="142">
        <v>586</v>
      </c>
      <c r="F41" s="96">
        <v>118</v>
      </c>
      <c r="G41" s="95">
        <v>567</v>
      </c>
      <c r="H41" s="142">
        <v>640</v>
      </c>
      <c r="I41" s="98">
        <v>1207</v>
      </c>
    </row>
    <row r="42" spans="2:9" s="88" customFormat="1" ht="15" customHeight="1">
      <c r="B42" s="89" t="s">
        <v>112</v>
      </c>
      <c r="C42" s="138">
        <v>4426</v>
      </c>
      <c r="D42" s="139">
        <v>246</v>
      </c>
      <c r="E42" s="139">
        <v>1972</v>
      </c>
      <c r="F42" s="91">
        <v>258</v>
      </c>
      <c r="G42" s="90">
        <v>1978</v>
      </c>
      <c r="H42" s="139">
        <v>4067</v>
      </c>
      <c r="I42" s="93">
        <v>6045</v>
      </c>
    </row>
    <row r="43" spans="2:9" s="88" customFormat="1" ht="15" customHeight="1">
      <c r="B43" s="792" t="s">
        <v>132</v>
      </c>
      <c r="C43" s="140">
        <v>4718</v>
      </c>
      <c r="D43" s="142">
        <v>289</v>
      </c>
      <c r="E43" s="142">
        <v>1987</v>
      </c>
      <c r="F43" s="96">
        <v>308</v>
      </c>
      <c r="G43" s="95">
        <v>2008</v>
      </c>
      <c r="H43" s="142">
        <v>4244</v>
      </c>
      <c r="I43" s="98">
        <v>6252</v>
      </c>
    </row>
    <row r="44" spans="2:9" s="88" customFormat="1" ht="15" customHeight="1">
      <c r="B44" s="1803" t="s">
        <v>113</v>
      </c>
      <c r="C44" s="1804">
        <v>51641</v>
      </c>
      <c r="D44" s="1807">
        <v>2984</v>
      </c>
      <c r="E44" s="1807">
        <v>18557</v>
      </c>
      <c r="F44" s="1805">
        <v>3167</v>
      </c>
      <c r="G44" s="1806">
        <v>18051</v>
      </c>
      <c r="H44" s="1807">
        <v>46623</v>
      </c>
      <c r="I44" s="1895">
        <v>64674</v>
      </c>
    </row>
    <row r="45" spans="2:9" s="83" customFormat="1" ht="20.100000000000001" customHeight="1">
      <c r="B45" s="105" t="s">
        <v>92</v>
      </c>
      <c r="C45" s="147"/>
      <c r="D45" s="729"/>
      <c r="E45" s="147"/>
      <c r="F45" s="147"/>
      <c r="G45" s="147"/>
      <c r="H45" s="147"/>
      <c r="I45" s="147"/>
    </row>
  </sheetData>
  <printOptions horizontalCentered="1"/>
  <pageMargins left="0.47244094488188981" right="0.47244094488188981" top="0.59055118110236227" bottom="0.39370078740157483" header="0.51181102362204722" footer="0.31496062992125984"/>
  <pageSetup paperSize="9" scale="99" firstPageNumber="0" orientation="portrait" r:id="rId1"/>
  <headerFooter>
    <oddFooter>&amp;C&amp;F&amp;R&amp;A</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0">
    <pageSetUpPr fitToPage="1"/>
  </sheetPr>
  <dimension ref="A1:IA56"/>
  <sheetViews>
    <sheetView showGridLines="0" zoomScale="85" zoomScaleNormal="85" workbookViewId="0">
      <pane ySplit="5" topLeftCell="A6" activePane="bottomLeft" state="frozen"/>
      <selection activeCell="N28" sqref="N28"/>
      <selection pane="bottomLeft" activeCell="B3" sqref="B3"/>
    </sheetView>
  </sheetViews>
  <sheetFormatPr baseColWidth="10" defaultColWidth="11.42578125" defaultRowHeight="12.75"/>
  <cols>
    <col min="1" max="1" width="1.7109375" style="570" customWidth="1"/>
    <col min="2" max="2" width="23.7109375" style="570" customWidth="1"/>
    <col min="3" max="4" width="10.7109375" style="1993" customWidth="1"/>
    <col min="5" max="5" width="10.7109375" style="571" customWidth="1"/>
    <col min="6" max="6" width="10.7109375" style="1993" customWidth="1"/>
    <col min="7" max="8" width="10.7109375" style="571" customWidth="1"/>
    <col min="9" max="9" width="10.7109375" style="1993" customWidth="1"/>
    <col min="10" max="16384" width="11.42578125" style="570"/>
  </cols>
  <sheetData>
    <row r="1" spans="1:235" ht="20.100000000000001" customHeight="1">
      <c r="B1" s="572" t="s">
        <v>581</v>
      </c>
    </row>
    <row r="2" spans="1:235" ht="20.100000000000001" customHeight="1">
      <c r="B2" s="572" t="s">
        <v>582</v>
      </c>
      <c r="G2" s="2209" t="s">
        <v>583</v>
      </c>
      <c r="H2" s="2209"/>
      <c r="I2" s="2209"/>
    </row>
    <row r="3" spans="1:235" s="88" customFormat="1" ht="20.100000000000001" customHeight="1">
      <c r="A3" s="83"/>
      <c r="B3" s="737" t="s">
        <v>996</v>
      </c>
      <c r="C3" s="1974"/>
      <c r="D3" s="1974"/>
      <c r="E3" s="382"/>
      <c r="F3" s="1974"/>
      <c r="G3" s="382"/>
      <c r="I3" s="1997"/>
    </row>
    <row r="4" spans="1:235" s="88" customFormat="1" ht="20.100000000000001" customHeight="1">
      <c r="A4" s="83"/>
      <c r="B4" s="556" t="s">
        <v>44</v>
      </c>
      <c r="C4" s="1994"/>
      <c r="D4" s="1994"/>
      <c r="E4" s="560"/>
      <c r="F4" s="1994"/>
      <c r="G4" s="560"/>
      <c r="H4" s="327"/>
      <c r="I4" s="1998"/>
    </row>
    <row r="5" spans="1:235" s="1439" customFormat="1" ht="50.1" customHeight="1">
      <c r="C5" s="1286" t="s">
        <v>78</v>
      </c>
      <c r="D5" s="1287" t="s">
        <v>79</v>
      </c>
      <c r="E5" s="185" t="s">
        <v>80</v>
      </c>
      <c r="F5" s="1306" t="s">
        <v>81</v>
      </c>
      <c r="G5" s="187" t="s">
        <v>82</v>
      </c>
      <c r="H5" s="188" t="s">
        <v>83</v>
      </c>
      <c r="I5" s="1297" t="s">
        <v>84</v>
      </c>
    </row>
    <row r="6" spans="1:235" ht="24.95" customHeight="1">
      <c r="B6" s="1782" t="s">
        <v>86</v>
      </c>
      <c r="C6" s="729"/>
      <c r="D6" s="729"/>
      <c r="E6" s="304"/>
      <c r="F6" s="1369"/>
      <c r="G6" s="304"/>
      <c r="H6" s="304"/>
      <c r="I6" s="729"/>
    </row>
    <row r="7" spans="1:235" s="286" customFormat="1">
      <c r="A7" s="570"/>
      <c r="B7" s="574" t="s">
        <v>380</v>
      </c>
      <c r="C7" s="1268">
        <v>1</v>
      </c>
      <c r="D7" s="1999" t="s">
        <v>557</v>
      </c>
      <c r="E7" s="90" t="s">
        <v>557</v>
      </c>
      <c r="F7" s="1273">
        <v>0</v>
      </c>
      <c r="G7" s="90">
        <v>0</v>
      </c>
      <c r="H7" s="1569">
        <v>1</v>
      </c>
      <c r="I7" s="1275">
        <v>1</v>
      </c>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0"/>
      <c r="AO7" s="570"/>
      <c r="AP7" s="570"/>
      <c r="AQ7" s="570"/>
      <c r="AR7" s="570"/>
      <c r="AS7" s="570"/>
      <c r="AT7" s="570"/>
      <c r="AU7" s="570"/>
      <c r="AV7" s="570"/>
      <c r="AW7" s="570"/>
      <c r="AX7" s="570"/>
      <c r="AY7" s="570"/>
      <c r="AZ7" s="570"/>
      <c r="BA7" s="570"/>
      <c r="BB7" s="570"/>
      <c r="BC7" s="570"/>
      <c r="BD7" s="570"/>
      <c r="BE7" s="570"/>
      <c r="BF7" s="570"/>
      <c r="BG7" s="570"/>
      <c r="BH7" s="570"/>
      <c r="BI7" s="570"/>
      <c r="BJ7" s="570"/>
      <c r="BK7" s="570"/>
      <c r="BL7" s="570"/>
      <c r="BM7" s="570"/>
      <c r="BN7" s="570"/>
      <c r="BO7" s="570"/>
      <c r="BP7" s="570"/>
      <c r="BQ7" s="570"/>
      <c r="BR7" s="570"/>
      <c r="BS7" s="570"/>
      <c r="BT7" s="570"/>
      <c r="BU7" s="570"/>
      <c r="BV7" s="570"/>
      <c r="BW7" s="570"/>
      <c r="BX7" s="570"/>
      <c r="BY7" s="570"/>
      <c r="BZ7" s="570"/>
      <c r="CA7" s="570"/>
      <c r="CB7" s="570"/>
      <c r="CC7" s="570"/>
      <c r="CD7" s="570"/>
      <c r="CE7" s="570"/>
      <c r="CF7" s="570"/>
      <c r="CG7" s="570"/>
      <c r="CH7" s="570"/>
      <c r="CI7" s="570"/>
      <c r="CJ7" s="570"/>
      <c r="CK7" s="570"/>
      <c r="CL7" s="570"/>
      <c r="CM7" s="570"/>
      <c r="CN7" s="570"/>
      <c r="CO7" s="570"/>
      <c r="CP7" s="570"/>
      <c r="CQ7" s="570"/>
      <c r="CR7" s="570"/>
      <c r="CS7" s="570"/>
      <c r="CT7" s="570"/>
      <c r="CU7" s="570"/>
      <c r="CV7" s="570"/>
      <c r="CW7" s="570"/>
      <c r="CX7" s="570"/>
      <c r="CY7" s="570"/>
      <c r="CZ7" s="570"/>
      <c r="DA7" s="570"/>
      <c r="DB7" s="570"/>
      <c r="DC7" s="570"/>
      <c r="DD7" s="570"/>
      <c r="DE7" s="570"/>
      <c r="DF7" s="570"/>
      <c r="DG7" s="570"/>
      <c r="DH7" s="570"/>
      <c r="DI7" s="570"/>
      <c r="DJ7" s="570"/>
      <c r="DK7" s="570"/>
      <c r="DL7" s="570"/>
      <c r="DM7" s="570"/>
      <c r="DN7" s="570"/>
      <c r="DO7" s="570"/>
      <c r="DP7" s="570"/>
      <c r="DQ7" s="570"/>
      <c r="DR7" s="570"/>
      <c r="DS7" s="570"/>
      <c r="DT7" s="570"/>
      <c r="DU7" s="570"/>
      <c r="DV7" s="570"/>
      <c r="DW7" s="570"/>
      <c r="DX7" s="570"/>
      <c r="DY7" s="570"/>
      <c r="DZ7" s="570"/>
      <c r="EA7" s="570"/>
      <c r="EB7" s="570"/>
      <c r="EC7" s="570"/>
      <c r="ED7" s="570"/>
      <c r="EE7" s="570"/>
      <c r="EF7" s="570"/>
      <c r="EG7" s="570"/>
      <c r="EH7" s="570"/>
      <c r="EI7" s="570"/>
      <c r="EJ7" s="570"/>
      <c r="EK7" s="570"/>
      <c r="EL7" s="570"/>
      <c r="EM7" s="570"/>
      <c r="EN7" s="570"/>
      <c r="EO7" s="570"/>
      <c r="EP7" s="570"/>
      <c r="EQ7" s="570"/>
      <c r="ER7" s="570"/>
      <c r="ES7" s="570"/>
      <c r="ET7" s="570"/>
      <c r="EU7" s="570"/>
      <c r="EV7" s="570"/>
      <c r="EW7" s="570"/>
      <c r="EX7" s="570"/>
      <c r="EY7" s="570"/>
      <c r="EZ7" s="570"/>
      <c r="FA7" s="570"/>
      <c r="FB7" s="570"/>
      <c r="FC7" s="570"/>
      <c r="FD7" s="570"/>
      <c r="FE7" s="570"/>
      <c r="FF7" s="570"/>
      <c r="FG7" s="570"/>
      <c r="FH7" s="570"/>
      <c r="FI7" s="570"/>
      <c r="FJ7" s="570"/>
      <c r="FK7" s="570"/>
      <c r="FL7" s="570"/>
      <c r="FM7" s="570"/>
      <c r="FN7" s="570"/>
      <c r="FO7" s="570"/>
      <c r="FP7" s="570"/>
      <c r="FQ7" s="570"/>
      <c r="FR7" s="570"/>
      <c r="FS7" s="570"/>
      <c r="FT7" s="570"/>
      <c r="FU7" s="570"/>
      <c r="FV7" s="570"/>
      <c r="FW7" s="570"/>
      <c r="FX7" s="570"/>
      <c r="FY7" s="570"/>
      <c r="FZ7" s="570"/>
      <c r="GA7" s="570"/>
      <c r="GB7" s="570"/>
      <c r="GC7" s="570"/>
      <c r="GD7" s="570"/>
      <c r="GE7" s="570"/>
      <c r="GF7" s="570"/>
      <c r="GG7" s="570"/>
      <c r="GH7" s="570"/>
      <c r="GI7" s="570"/>
      <c r="GJ7" s="570"/>
      <c r="GK7" s="570"/>
      <c r="GL7" s="570"/>
      <c r="GM7" s="570"/>
      <c r="GN7" s="570"/>
      <c r="GO7" s="570"/>
      <c r="GP7" s="570"/>
      <c r="GQ7" s="570"/>
      <c r="GR7" s="570"/>
      <c r="GS7" s="570"/>
      <c r="GT7" s="570"/>
      <c r="GU7" s="570"/>
      <c r="GV7" s="570"/>
      <c r="GW7" s="570"/>
      <c r="GX7" s="570"/>
      <c r="GY7" s="570"/>
      <c r="GZ7" s="570"/>
      <c r="HA7" s="570"/>
      <c r="HB7" s="570"/>
      <c r="HC7" s="570"/>
      <c r="HD7" s="570"/>
      <c r="HE7" s="570"/>
      <c r="HF7" s="570"/>
      <c r="HG7" s="570"/>
      <c r="HH7" s="570"/>
      <c r="HI7" s="570"/>
      <c r="HJ7" s="570"/>
      <c r="HK7" s="570"/>
      <c r="HL7" s="570"/>
      <c r="HM7" s="570"/>
      <c r="HN7" s="570"/>
      <c r="HO7" s="570"/>
      <c r="HP7" s="570"/>
      <c r="HQ7" s="570"/>
      <c r="HR7" s="570"/>
      <c r="HS7" s="570"/>
      <c r="HT7" s="570"/>
      <c r="HU7" s="570"/>
      <c r="HV7" s="570"/>
      <c r="HW7" s="570"/>
      <c r="HX7" s="570"/>
      <c r="HY7" s="570"/>
      <c r="HZ7" s="570"/>
      <c r="IA7" s="570"/>
    </row>
    <row r="8" spans="1:235" s="286" customFormat="1">
      <c r="A8" s="570"/>
      <c r="B8" s="575" t="s">
        <v>669</v>
      </c>
      <c r="C8" s="1270">
        <v>5</v>
      </c>
      <c r="D8" s="2000">
        <v>2</v>
      </c>
      <c r="E8" s="95">
        <v>2</v>
      </c>
      <c r="F8" s="1274">
        <v>2</v>
      </c>
      <c r="G8" s="95">
        <v>1</v>
      </c>
      <c r="H8" s="1570">
        <v>3</v>
      </c>
      <c r="I8" s="1276">
        <v>4</v>
      </c>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0"/>
      <c r="AS8" s="570"/>
      <c r="AT8" s="570"/>
      <c r="AU8" s="570"/>
      <c r="AV8" s="570"/>
      <c r="AW8" s="570"/>
      <c r="AX8" s="570"/>
      <c r="AY8" s="570"/>
      <c r="AZ8" s="570"/>
      <c r="BA8" s="570"/>
      <c r="BB8" s="570"/>
      <c r="BC8" s="570"/>
      <c r="BD8" s="570"/>
      <c r="BE8" s="570"/>
      <c r="BF8" s="570"/>
      <c r="BG8" s="570"/>
      <c r="BH8" s="570"/>
      <c r="BI8" s="570"/>
      <c r="BJ8" s="570"/>
      <c r="BK8" s="570"/>
      <c r="BL8" s="570"/>
      <c r="BM8" s="570"/>
      <c r="BN8" s="570"/>
      <c r="BO8" s="570"/>
      <c r="BP8" s="570"/>
      <c r="BQ8" s="570"/>
      <c r="BR8" s="570"/>
      <c r="BS8" s="570"/>
      <c r="BT8" s="570"/>
      <c r="BU8" s="570"/>
      <c r="BV8" s="570"/>
      <c r="BW8" s="570"/>
      <c r="BX8" s="570"/>
      <c r="BY8" s="570"/>
      <c r="BZ8" s="570"/>
      <c r="CA8" s="570"/>
      <c r="CB8" s="570"/>
      <c r="CC8" s="570"/>
      <c r="CD8" s="570"/>
      <c r="CE8" s="570"/>
      <c r="CF8" s="570"/>
      <c r="CG8" s="570"/>
      <c r="CH8" s="570"/>
      <c r="CI8" s="570"/>
      <c r="CJ8" s="570"/>
      <c r="CK8" s="570"/>
      <c r="CL8" s="570"/>
      <c r="CM8" s="570"/>
      <c r="CN8" s="570"/>
      <c r="CO8" s="570"/>
      <c r="CP8" s="570"/>
      <c r="CQ8" s="570"/>
      <c r="CR8" s="570"/>
      <c r="CS8" s="570"/>
      <c r="CT8" s="570"/>
      <c r="CU8" s="570"/>
      <c r="CV8" s="570"/>
      <c r="CW8" s="570"/>
      <c r="CX8" s="570"/>
      <c r="CY8" s="570"/>
      <c r="CZ8" s="570"/>
      <c r="DA8" s="570"/>
      <c r="DB8" s="570"/>
      <c r="DC8" s="570"/>
      <c r="DD8" s="570"/>
      <c r="DE8" s="570"/>
      <c r="DF8" s="570"/>
      <c r="DG8" s="570"/>
      <c r="DH8" s="570"/>
      <c r="DI8" s="570"/>
      <c r="DJ8" s="570"/>
      <c r="DK8" s="570"/>
      <c r="DL8" s="570"/>
      <c r="DM8" s="570"/>
      <c r="DN8" s="570"/>
      <c r="DO8" s="570"/>
      <c r="DP8" s="570"/>
      <c r="DQ8" s="570"/>
      <c r="DR8" s="570"/>
      <c r="DS8" s="570"/>
      <c r="DT8" s="570"/>
      <c r="DU8" s="570"/>
      <c r="DV8" s="570"/>
      <c r="DW8" s="570"/>
      <c r="DX8" s="570"/>
      <c r="DY8" s="570"/>
      <c r="DZ8" s="570"/>
      <c r="EA8" s="570"/>
      <c r="EB8" s="570"/>
      <c r="EC8" s="570"/>
      <c r="ED8" s="570"/>
      <c r="EE8" s="570"/>
      <c r="EF8" s="570"/>
      <c r="EG8" s="570"/>
      <c r="EH8" s="570"/>
      <c r="EI8" s="570"/>
      <c r="EJ8" s="570"/>
      <c r="EK8" s="570"/>
      <c r="EL8" s="570"/>
      <c r="EM8" s="570"/>
      <c r="EN8" s="570"/>
      <c r="EO8" s="570"/>
      <c r="EP8" s="570"/>
      <c r="EQ8" s="570"/>
      <c r="ER8" s="570"/>
      <c r="ES8" s="570"/>
      <c r="ET8" s="570"/>
      <c r="EU8" s="570"/>
      <c r="EV8" s="570"/>
      <c r="EW8" s="570"/>
      <c r="EX8" s="570"/>
      <c r="EY8" s="570"/>
      <c r="EZ8" s="570"/>
      <c r="FA8" s="570"/>
      <c r="FB8" s="570"/>
      <c r="FC8" s="570"/>
      <c r="FD8" s="570"/>
      <c r="FE8" s="570"/>
      <c r="FF8" s="570"/>
      <c r="FG8" s="570"/>
      <c r="FH8" s="570"/>
      <c r="FI8" s="570"/>
      <c r="FJ8" s="570"/>
      <c r="FK8" s="570"/>
      <c r="FL8" s="570"/>
      <c r="FM8" s="570"/>
      <c r="FN8" s="570"/>
      <c r="FO8" s="570"/>
      <c r="FP8" s="570"/>
      <c r="FQ8" s="570"/>
      <c r="FR8" s="570"/>
      <c r="FS8" s="570"/>
      <c r="FT8" s="570"/>
      <c r="FU8" s="570"/>
      <c r="FV8" s="570"/>
      <c r="FW8" s="570"/>
      <c r="FX8" s="570"/>
      <c r="FY8" s="570"/>
      <c r="FZ8" s="570"/>
      <c r="GA8" s="570"/>
      <c r="GB8" s="570"/>
      <c r="GC8" s="570"/>
      <c r="GD8" s="570"/>
      <c r="GE8" s="570"/>
      <c r="GF8" s="570"/>
      <c r="GG8" s="570"/>
      <c r="GH8" s="570"/>
      <c r="GI8" s="570"/>
      <c r="GJ8" s="570"/>
      <c r="GK8" s="570"/>
      <c r="GL8" s="570"/>
      <c r="GM8" s="570"/>
      <c r="GN8" s="570"/>
      <c r="GO8" s="570"/>
      <c r="GP8" s="570"/>
      <c r="GQ8" s="570"/>
      <c r="GR8" s="570"/>
      <c r="GS8" s="570"/>
      <c r="GT8" s="570"/>
      <c r="GU8" s="570"/>
      <c r="GV8" s="570"/>
      <c r="GW8" s="570"/>
      <c r="GX8" s="570"/>
      <c r="GY8" s="570"/>
      <c r="GZ8" s="570"/>
      <c r="HA8" s="570"/>
      <c r="HB8" s="570"/>
      <c r="HC8" s="570"/>
      <c r="HD8" s="570"/>
      <c r="HE8" s="570"/>
      <c r="HF8" s="570"/>
      <c r="HG8" s="570"/>
      <c r="HH8" s="570"/>
      <c r="HI8" s="570"/>
      <c r="HJ8" s="570"/>
      <c r="HK8" s="570"/>
      <c r="HL8" s="570"/>
      <c r="HM8" s="570"/>
      <c r="HN8" s="570"/>
      <c r="HO8" s="570"/>
      <c r="HP8" s="570"/>
      <c r="HQ8" s="570"/>
      <c r="HR8" s="570"/>
      <c r="HS8" s="570"/>
      <c r="HT8" s="570"/>
      <c r="HU8" s="570"/>
      <c r="HV8" s="570"/>
      <c r="HW8" s="570"/>
      <c r="HX8" s="570"/>
      <c r="HY8" s="570"/>
      <c r="HZ8" s="570"/>
      <c r="IA8" s="570"/>
    </row>
    <row r="9" spans="1:235" s="286" customFormat="1">
      <c r="A9" s="570"/>
      <c r="B9" s="574" t="s">
        <v>554</v>
      </c>
      <c r="C9" s="1268">
        <v>17</v>
      </c>
      <c r="D9" s="1999">
        <v>3</v>
      </c>
      <c r="E9" s="90">
        <v>11</v>
      </c>
      <c r="F9" s="1273">
        <v>3</v>
      </c>
      <c r="G9" s="90">
        <v>8</v>
      </c>
      <c r="H9" s="1569">
        <v>11</v>
      </c>
      <c r="I9" s="1275">
        <v>19</v>
      </c>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570"/>
      <c r="AQ9" s="570"/>
      <c r="AR9" s="570"/>
      <c r="AS9" s="570"/>
      <c r="AT9" s="570"/>
      <c r="AU9" s="570"/>
      <c r="AV9" s="570"/>
      <c r="AW9" s="570"/>
      <c r="AX9" s="570"/>
      <c r="AY9" s="570"/>
      <c r="AZ9" s="570"/>
      <c r="BA9" s="570"/>
      <c r="BB9" s="570"/>
      <c r="BC9" s="570"/>
      <c r="BD9" s="570"/>
      <c r="BE9" s="570"/>
      <c r="BF9" s="570"/>
      <c r="BG9" s="570"/>
      <c r="BH9" s="570"/>
      <c r="BI9" s="570"/>
      <c r="BJ9" s="570"/>
      <c r="BK9" s="570"/>
      <c r="BL9" s="570"/>
      <c r="BM9" s="570"/>
      <c r="BN9" s="570"/>
      <c r="BO9" s="570"/>
      <c r="BP9" s="570"/>
      <c r="BQ9" s="570"/>
      <c r="BR9" s="570"/>
      <c r="BS9" s="570"/>
      <c r="BT9" s="570"/>
      <c r="BU9" s="570"/>
      <c r="BV9" s="570"/>
      <c r="BW9" s="570"/>
      <c r="BX9" s="570"/>
      <c r="BY9" s="570"/>
      <c r="BZ9" s="570"/>
      <c r="CA9" s="570"/>
      <c r="CB9" s="570"/>
      <c r="CC9" s="570"/>
      <c r="CD9" s="570"/>
      <c r="CE9" s="570"/>
      <c r="CF9" s="570"/>
      <c r="CG9" s="570"/>
      <c r="CH9" s="570"/>
      <c r="CI9" s="570"/>
      <c r="CJ9" s="570"/>
      <c r="CK9" s="570"/>
      <c r="CL9" s="570"/>
      <c r="CM9" s="570"/>
      <c r="CN9" s="570"/>
      <c r="CO9" s="570"/>
      <c r="CP9" s="570"/>
      <c r="CQ9" s="570"/>
      <c r="CR9" s="570"/>
      <c r="CS9" s="570"/>
      <c r="CT9" s="570"/>
      <c r="CU9" s="570"/>
      <c r="CV9" s="570"/>
      <c r="CW9" s="570"/>
      <c r="CX9" s="570"/>
      <c r="CY9" s="570"/>
      <c r="CZ9" s="570"/>
      <c r="DA9" s="570"/>
      <c r="DB9" s="570"/>
      <c r="DC9" s="570"/>
      <c r="DD9" s="570"/>
      <c r="DE9" s="570"/>
      <c r="DF9" s="570"/>
      <c r="DG9" s="570"/>
      <c r="DH9" s="570"/>
      <c r="DI9" s="570"/>
      <c r="DJ9" s="570"/>
      <c r="DK9" s="570"/>
      <c r="DL9" s="570"/>
      <c r="DM9" s="570"/>
      <c r="DN9" s="570"/>
      <c r="DO9" s="570"/>
      <c r="DP9" s="570"/>
      <c r="DQ9" s="570"/>
      <c r="DR9" s="570"/>
      <c r="DS9" s="570"/>
      <c r="DT9" s="570"/>
      <c r="DU9" s="570"/>
      <c r="DV9" s="570"/>
      <c r="DW9" s="570"/>
      <c r="DX9" s="570"/>
      <c r="DY9" s="570"/>
      <c r="DZ9" s="570"/>
      <c r="EA9" s="570"/>
      <c r="EB9" s="570"/>
      <c r="EC9" s="570"/>
      <c r="ED9" s="570"/>
      <c r="EE9" s="570"/>
      <c r="EF9" s="570"/>
      <c r="EG9" s="570"/>
      <c r="EH9" s="570"/>
      <c r="EI9" s="570"/>
      <c r="EJ9" s="570"/>
      <c r="EK9" s="570"/>
      <c r="EL9" s="570"/>
      <c r="EM9" s="570"/>
      <c r="EN9" s="570"/>
      <c r="EO9" s="570"/>
      <c r="EP9" s="570"/>
      <c r="EQ9" s="570"/>
      <c r="ER9" s="570"/>
      <c r="ES9" s="570"/>
      <c r="ET9" s="570"/>
      <c r="EU9" s="570"/>
      <c r="EV9" s="570"/>
      <c r="EW9" s="570"/>
      <c r="EX9" s="570"/>
      <c r="EY9" s="570"/>
      <c r="EZ9" s="570"/>
      <c r="FA9" s="570"/>
      <c r="FB9" s="570"/>
      <c r="FC9" s="570"/>
      <c r="FD9" s="570"/>
      <c r="FE9" s="570"/>
      <c r="FF9" s="570"/>
      <c r="FG9" s="570"/>
      <c r="FH9" s="570"/>
      <c r="FI9" s="570"/>
      <c r="FJ9" s="570"/>
      <c r="FK9" s="570"/>
      <c r="FL9" s="570"/>
      <c r="FM9" s="570"/>
      <c r="FN9" s="570"/>
      <c r="FO9" s="570"/>
      <c r="FP9" s="570"/>
      <c r="FQ9" s="570"/>
      <c r="FR9" s="570"/>
      <c r="FS9" s="570"/>
      <c r="FT9" s="570"/>
      <c r="FU9" s="570"/>
      <c r="FV9" s="570"/>
      <c r="FW9" s="570"/>
      <c r="FX9" s="570"/>
      <c r="FY9" s="570"/>
      <c r="FZ9" s="570"/>
      <c r="GA9" s="570"/>
      <c r="GB9" s="570"/>
      <c r="GC9" s="570"/>
      <c r="GD9" s="570"/>
      <c r="GE9" s="570"/>
      <c r="GF9" s="570"/>
      <c r="GG9" s="570"/>
      <c r="GH9" s="570"/>
      <c r="GI9" s="570"/>
      <c r="GJ9" s="570"/>
      <c r="GK9" s="570"/>
      <c r="GL9" s="570"/>
      <c r="GM9" s="570"/>
      <c r="GN9" s="570"/>
      <c r="GO9" s="570"/>
      <c r="GP9" s="570"/>
      <c r="GQ9" s="570"/>
      <c r="GR9" s="570"/>
      <c r="GS9" s="570"/>
      <c r="GT9" s="570"/>
      <c r="GU9" s="570"/>
      <c r="GV9" s="570"/>
      <c r="GW9" s="570"/>
      <c r="GX9" s="570"/>
      <c r="GY9" s="570"/>
      <c r="GZ9" s="570"/>
      <c r="HA9" s="570"/>
      <c r="HB9" s="570"/>
      <c r="HC9" s="570"/>
      <c r="HD9" s="570"/>
      <c r="HE9" s="570"/>
      <c r="HF9" s="570"/>
      <c r="HG9" s="570"/>
      <c r="HH9" s="570"/>
      <c r="HI9" s="570"/>
      <c r="HJ9" s="570"/>
      <c r="HK9" s="570"/>
      <c r="HL9" s="570"/>
      <c r="HM9" s="570"/>
      <c r="HN9" s="570"/>
      <c r="HO9" s="570"/>
      <c r="HP9" s="570"/>
      <c r="HQ9" s="570"/>
      <c r="HR9" s="570"/>
      <c r="HS9" s="570"/>
      <c r="HT9" s="570"/>
      <c r="HU9" s="570"/>
      <c r="HV9" s="570"/>
      <c r="HW9" s="570"/>
      <c r="HX9" s="570"/>
      <c r="HY9" s="570"/>
      <c r="HZ9" s="570"/>
      <c r="IA9" s="570"/>
    </row>
    <row r="10" spans="1:235" s="286" customFormat="1">
      <c r="A10" s="570"/>
      <c r="B10" s="575" t="s">
        <v>555</v>
      </c>
      <c r="C10" s="1270">
        <v>1370</v>
      </c>
      <c r="D10" s="2000">
        <v>41</v>
      </c>
      <c r="E10" s="95">
        <v>288</v>
      </c>
      <c r="F10" s="1274">
        <v>43</v>
      </c>
      <c r="G10" s="95">
        <v>266</v>
      </c>
      <c r="H10" s="1570">
        <v>1209</v>
      </c>
      <c r="I10" s="1276">
        <v>1475</v>
      </c>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0"/>
      <c r="AY10" s="570"/>
      <c r="AZ10" s="570"/>
      <c r="BA10" s="570"/>
      <c r="BB10" s="570"/>
      <c r="BC10" s="570"/>
      <c r="BD10" s="570"/>
      <c r="BE10" s="570"/>
      <c r="BF10" s="570"/>
      <c r="BG10" s="570"/>
      <c r="BH10" s="570"/>
      <c r="BI10" s="570"/>
      <c r="BJ10" s="570"/>
      <c r="BK10" s="570"/>
      <c r="BL10" s="570"/>
      <c r="BM10" s="570"/>
      <c r="BN10" s="570"/>
      <c r="BO10" s="570"/>
      <c r="BP10" s="570"/>
      <c r="BQ10" s="570"/>
      <c r="BR10" s="570"/>
      <c r="BS10" s="570"/>
      <c r="BT10" s="570"/>
      <c r="BU10" s="570"/>
      <c r="BV10" s="570"/>
      <c r="BW10" s="570"/>
      <c r="BX10" s="570"/>
      <c r="BY10" s="570"/>
      <c r="BZ10" s="570"/>
      <c r="CA10" s="570"/>
      <c r="CB10" s="570"/>
      <c r="CC10" s="570"/>
      <c r="CD10" s="570"/>
      <c r="CE10" s="570"/>
      <c r="CF10" s="570"/>
      <c r="CG10" s="570"/>
      <c r="CH10" s="570"/>
      <c r="CI10" s="570"/>
      <c r="CJ10" s="570"/>
      <c r="CK10" s="570"/>
      <c r="CL10" s="570"/>
      <c r="CM10" s="570"/>
      <c r="CN10" s="570"/>
      <c r="CO10" s="570"/>
      <c r="CP10" s="570"/>
      <c r="CQ10" s="570"/>
      <c r="CR10" s="570"/>
      <c r="CS10" s="570"/>
      <c r="CT10" s="570"/>
      <c r="CU10" s="570"/>
      <c r="CV10" s="570"/>
      <c r="CW10" s="570"/>
      <c r="CX10" s="570"/>
      <c r="CY10" s="570"/>
      <c r="CZ10" s="570"/>
      <c r="DA10" s="570"/>
      <c r="DB10" s="570"/>
      <c r="DC10" s="570"/>
      <c r="DD10" s="570"/>
      <c r="DE10" s="570"/>
      <c r="DF10" s="570"/>
      <c r="DG10" s="570"/>
      <c r="DH10" s="570"/>
      <c r="DI10" s="570"/>
      <c r="DJ10" s="570"/>
      <c r="DK10" s="570"/>
      <c r="DL10" s="570"/>
      <c r="DM10" s="570"/>
      <c r="DN10" s="570"/>
      <c r="DO10" s="570"/>
      <c r="DP10" s="570"/>
      <c r="DQ10" s="570"/>
      <c r="DR10" s="570"/>
      <c r="DS10" s="570"/>
      <c r="DT10" s="570"/>
      <c r="DU10" s="570"/>
      <c r="DV10" s="570"/>
      <c r="DW10" s="570"/>
      <c r="DX10" s="570"/>
      <c r="DY10" s="570"/>
      <c r="DZ10" s="570"/>
      <c r="EA10" s="570"/>
      <c r="EB10" s="570"/>
      <c r="EC10" s="570"/>
      <c r="ED10" s="570"/>
      <c r="EE10" s="570"/>
      <c r="EF10" s="570"/>
      <c r="EG10" s="570"/>
      <c r="EH10" s="570"/>
      <c r="EI10" s="570"/>
      <c r="EJ10" s="570"/>
      <c r="EK10" s="570"/>
      <c r="EL10" s="570"/>
      <c r="EM10" s="570"/>
      <c r="EN10" s="570"/>
      <c r="EO10" s="570"/>
      <c r="EP10" s="570"/>
      <c r="EQ10" s="570"/>
      <c r="ER10" s="570"/>
      <c r="ES10" s="570"/>
      <c r="ET10" s="570"/>
      <c r="EU10" s="570"/>
      <c r="EV10" s="570"/>
      <c r="EW10" s="570"/>
      <c r="EX10" s="570"/>
      <c r="EY10" s="570"/>
      <c r="EZ10" s="570"/>
      <c r="FA10" s="570"/>
      <c r="FB10" s="570"/>
      <c r="FC10" s="570"/>
      <c r="FD10" s="570"/>
      <c r="FE10" s="570"/>
      <c r="FF10" s="570"/>
      <c r="FG10" s="570"/>
      <c r="FH10" s="570"/>
      <c r="FI10" s="570"/>
      <c r="FJ10" s="570"/>
      <c r="FK10" s="570"/>
      <c r="FL10" s="570"/>
      <c r="FM10" s="570"/>
      <c r="FN10" s="570"/>
      <c r="FO10" s="570"/>
      <c r="FP10" s="570"/>
      <c r="FQ10" s="570"/>
      <c r="FR10" s="570"/>
      <c r="FS10" s="570"/>
      <c r="FT10" s="570"/>
      <c r="FU10" s="570"/>
      <c r="FV10" s="570"/>
      <c r="FW10" s="570"/>
      <c r="FX10" s="570"/>
      <c r="FY10" s="570"/>
      <c r="FZ10" s="570"/>
      <c r="GA10" s="570"/>
      <c r="GB10" s="570"/>
      <c r="GC10" s="570"/>
      <c r="GD10" s="570"/>
      <c r="GE10" s="570"/>
      <c r="GF10" s="570"/>
      <c r="GG10" s="570"/>
      <c r="GH10" s="570"/>
      <c r="GI10" s="570"/>
      <c r="GJ10" s="570"/>
      <c r="GK10" s="570"/>
      <c r="GL10" s="570"/>
      <c r="GM10" s="570"/>
      <c r="GN10" s="570"/>
      <c r="GO10" s="570"/>
      <c r="GP10" s="570"/>
      <c r="GQ10" s="570"/>
      <c r="GR10" s="570"/>
      <c r="GS10" s="570"/>
      <c r="GT10" s="570"/>
      <c r="GU10" s="570"/>
      <c r="GV10" s="570"/>
      <c r="GW10" s="570"/>
      <c r="GX10" s="570"/>
      <c r="GY10" s="570"/>
      <c r="GZ10" s="570"/>
      <c r="HA10" s="570"/>
      <c r="HB10" s="570"/>
      <c r="HC10" s="570"/>
      <c r="HD10" s="570"/>
      <c r="HE10" s="570"/>
      <c r="HF10" s="570"/>
      <c r="HG10" s="570"/>
      <c r="HH10" s="570"/>
      <c r="HI10" s="570"/>
      <c r="HJ10" s="570"/>
      <c r="HK10" s="570"/>
      <c r="HL10" s="570"/>
      <c r="HM10" s="570"/>
      <c r="HN10" s="570"/>
      <c r="HO10" s="570"/>
      <c r="HP10" s="570"/>
      <c r="HQ10" s="570"/>
      <c r="HR10" s="570"/>
      <c r="HS10" s="570"/>
      <c r="HT10" s="570"/>
      <c r="HU10" s="570"/>
      <c r="HV10" s="570"/>
      <c r="HW10" s="570"/>
      <c r="HX10" s="570"/>
      <c r="HY10" s="570"/>
      <c r="HZ10" s="570"/>
      <c r="IA10" s="570"/>
    </row>
    <row r="11" spans="1:235" s="286" customFormat="1">
      <c r="A11" s="570"/>
      <c r="B11" s="574" t="s">
        <v>850</v>
      </c>
      <c r="C11" s="1268">
        <v>4208</v>
      </c>
      <c r="D11" s="1999">
        <v>173</v>
      </c>
      <c r="E11" s="90">
        <v>924</v>
      </c>
      <c r="F11" s="1273">
        <v>195</v>
      </c>
      <c r="G11" s="90">
        <v>958</v>
      </c>
      <c r="H11" s="1569">
        <v>5230</v>
      </c>
      <c r="I11" s="1275">
        <v>6188</v>
      </c>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c r="AZ11" s="570"/>
      <c r="BA11" s="570"/>
      <c r="BB11" s="570"/>
      <c r="BC11" s="570"/>
      <c r="BD11" s="570"/>
      <c r="BE11" s="570"/>
      <c r="BF11" s="570"/>
      <c r="BG11" s="570"/>
      <c r="BH11" s="570"/>
      <c r="BI11" s="570"/>
      <c r="BJ11" s="570"/>
      <c r="BK11" s="570"/>
      <c r="BL11" s="570"/>
      <c r="BM11" s="570"/>
      <c r="BN11" s="570"/>
      <c r="BO11" s="570"/>
      <c r="BP11" s="570"/>
      <c r="BQ11" s="570"/>
      <c r="BR11" s="570"/>
      <c r="BS11" s="570"/>
      <c r="BT11" s="570"/>
      <c r="BU11" s="570"/>
      <c r="BV11" s="570"/>
      <c r="BW11" s="570"/>
      <c r="BX11" s="570"/>
      <c r="BY11" s="570"/>
      <c r="BZ11" s="570"/>
      <c r="CA11" s="570"/>
      <c r="CB11" s="570"/>
      <c r="CC11" s="570"/>
      <c r="CD11" s="570"/>
      <c r="CE11" s="570"/>
      <c r="CF11" s="570"/>
      <c r="CG11" s="570"/>
      <c r="CH11" s="570"/>
      <c r="CI11" s="570"/>
      <c r="CJ11" s="570"/>
      <c r="CK11" s="570"/>
      <c r="CL11" s="570"/>
      <c r="CM11" s="570"/>
      <c r="CN11" s="570"/>
      <c r="CO11" s="570"/>
      <c r="CP11" s="570"/>
      <c r="CQ11" s="570"/>
      <c r="CR11" s="570"/>
      <c r="CS11" s="570"/>
      <c r="CT11" s="570"/>
      <c r="CU11" s="570"/>
      <c r="CV11" s="570"/>
      <c r="CW11" s="570"/>
      <c r="CX11" s="570"/>
      <c r="CY11" s="570"/>
      <c r="CZ11" s="570"/>
      <c r="DA11" s="570"/>
      <c r="DB11" s="570"/>
      <c r="DC11" s="570"/>
      <c r="DD11" s="570"/>
      <c r="DE11" s="570"/>
      <c r="DF11" s="570"/>
      <c r="DG11" s="570"/>
      <c r="DH11" s="570"/>
      <c r="DI11" s="570"/>
      <c r="DJ11" s="570"/>
      <c r="DK11" s="570"/>
      <c r="DL11" s="570"/>
      <c r="DM11" s="570"/>
      <c r="DN11" s="570"/>
      <c r="DO11" s="570"/>
      <c r="DP11" s="570"/>
      <c r="DQ11" s="570"/>
      <c r="DR11" s="570"/>
      <c r="DS11" s="570"/>
      <c r="DT11" s="570"/>
      <c r="DU11" s="570"/>
      <c r="DV11" s="570"/>
      <c r="DW11" s="570"/>
      <c r="DX11" s="570"/>
      <c r="DY11" s="570"/>
      <c r="DZ11" s="570"/>
      <c r="EA11" s="570"/>
      <c r="EB11" s="570"/>
      <c r="EC11" s="570"/>
      <c r="ED11" s="570"/>
      <c r="EE11" s="570"/>
      <c r="EF11" s="570"/>
      <c r="EG11" s="570"/>
      <c r="EH11" s="570"/>
      <c r="EI11" s="570"/>
      <c r="EJ11" s="570"/>
      <c r="EK11" s="570"/>
      <c r="EL11" s="570"/>
      <c r="EM11" s="570"/>
      <c r="EN11" s="570"/>
      <c r="EO11" s="570"/>
      <c r="EP11" s="570"/>
      <c r="EQ11" s="570"/>
      <c r="ER11" s="570"/>
      <c r="ES11" s="570"/>
      <c r="ET11" s="570"/>
      <c r="EU11" s="570"/>
      <c r="EV11" s="570"/>
      <c r="EW11" s="570"/>
      <c r="EX11" s="570"/>
      <c r="EY11" s="570"/>
      <c r="EZ11" s="570"/>
      <c r="FA11" s="570"/>
      <c r="FB11" s="570"/>
      <c r="FC11" s="570"/>
      <c r="FD11" s="570"/>
      <c r="FE11" s="570"/>
      <c r="FF11" s="570"/>
      <c r="FG11" s="570"/>
      <c r="FH11" s="570"/>
      <c r="FI11" s="570"/>
      <c r="FJ11" s="570"/>
      <c r="FK11" s="570"/>
      <c r="FL11" s="570"/>
      <c r="FM11" s="570"/>
      <c r="FN11" s="570"/>
      <c r="FO11" s="570"/>
      <c r="FP11" s="570"/>
      <c r="FQ11" s="570"/>
      <c r="FR11" s="570"/>
      <c r="FS11" s="570"/>
      <c r="FT11" s="570"/>
      <c r="FU11" s="570"/>
      <c r="FV11" s="570"/>
      <c r="FW11" s="570"/>
      <c r="FX11" s="570"/>
      <c r="FY11" s="570"/>
      <c r="FZ11" s="570"/>
      <c r="GA11" s="570"/>
      <c r="GB11" s="570"/>
      <c r="GC11" s="570"/>
      <c r="GD11" s="570"/>
      <c r="GE11" s="570"/>
      <c r="GF11" s="570"/>
      <c r="GG11" s="570"/>
      <c r="GH11" s="570"/>
      <c r="GI11" s="570"/>
      <c r="GJ11" s="570"/>
      <c r="GK11" s="570"/>
      <c r="GL11" s="570"/>
      <c r="GM11" s="570"/>
      <c r="GN11" s="570"/>
      <c r="GO11" s="570"/>
      <c r="GP11" s="570"/>
      <c r="GQ11" s="570"/>
      <c r="GR11" s="570"/>
      <c r="GS11" s="570"/>
      <c r="GT11" s="570"/>
      <c r="GU11" s="570"/>
      <c r="GV11" s="570"/>
      <c r="GW11" s="570"/>
      <c r="GX11" s="570"/>
      <c r="GY11" s="570"/>
      <c r="GZ11" s="570"/>
      <c r="HA11" s="570"/>
      <c r="HB11" s="570"/>
      <c r="HC11" s="570"/>
      <c r="HD11" s="570"/>
      <c r="HE11" s="570"/>
      <c r="HF11" s="570"/>
      <c r="HG11" s="570"/>
      <c r="HH11" s="570"/>
      <c r="HI11" s="570"/>
      <c r="HJ11" s="570"/>
      <c r="HK11" s="570"/>
      <c r="HL11" s="570"/>
      <c r="HM11" s="570"/>
      <c r="HN11" s="570"/>
      <c r="HO11" s="570"/>
      <c r="HP11" s="570"/>
      <c r="HQ11" s="570"/>
      <c r="HR11" s="570"/>
      <c r="HS11" s="570"/>
      <c r="HT11" s="570"/>
      <c r="HU11" s="570"/>
      <c r="HV11" s="570"/>
      <c r="HW11" s="570"/>
      <c r="HX11" s="570"/>
      <c r="HY11" s="570"/>
      <c r="HZ11" s="570"/>
      <c r="IA11" s="570"/>
    </row>
    <row r="12" spans="1:235" s="286" customFormat="1">
      <c r="A12" s="570"/>
      <c r="B12" s="575" t="s">
        <v>851</v>
      </c>
      <c r="C12" s="1270">
        <v>965</v>
      </c>
      <c r="D12" s="2000">
        <v>46</v>
      </c>
      <c r="E12" s="95">
        <v>208</v>
      </c>
      <c r="F12" s="1274">
        <v>47</v>
      </c>
      <c r="G12" s="95">
        <v>194</v>
      </c>
      <c r="H12" s="1570">
        <v>1220</v>
      </c>
      <c r="I12" s="1276">
        <v>1414</v>
      </c>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c r="AK12" s="570"/>
      <c r="AL12" s="570"/>
      <c r="AM12" s="570"/>
      <c r="AN12" s="570"/>
      <c r="AO12" s="570"/>
      <c r="AP12" s="570"/>
      <c r="AQ12" s="570"/>
      <c r="AR12" s="570"/>
      <c r="AS12" s="570"/>
      <c r="AT12" s="570"/>
      <c r="AU12" s="570"/>
      <c r="AV12" s="570"/>
      <c r="AW12" s="570"/>
      <c r="AX12" s="570"/>
      <c r="AY12" s="570"/>
      <c r="AZ12" s="570"/>
      <c r="BA12" s="570"/>
      <c r="BB12" s="570"/>
      <c r="BC12" s="570"/>
      <c r="BD12" s="570"/>
      <c r="BE12" s="570"/>
      <c r="BF12" s="570"/>
      <c r="BG12" s="570"/>
      <c r="BH12" s="570"/>
      <c r="BI12" s="570"/>
      <c r="BJ12" s="570"/>
      <c r="BK12" s="570"/>
      <c r="BL12" s="570"/>
      <c r="BM12" s="570"/>
      <c r="BN12" s="570"/>
      <c r="BO12" s="570"/>
      <c r="BP12" s="570"/>
      <c r="BQ12" s="570"/>
      <c r="BR12" s="570"/>
      <c r="BS12" s="570"/>
      <c r="BT12" s="570"/>
      <c r="BU12" s="570"/>
      <c r="BV12" s="570"/>
      <c r="BW12" s="570"/>
      <c r="BX12" s="570"/>
      <c r="BY12" s="570"/>
      <c r="BZ12" s="570"/>
      <c r="CA12" s="570"/>
      <c r="CB12" s="570"/>
      <c r="CC12" s="570"/>
      <c r="CD12" s="570"/>
      <c r="CE12" s="570"/>
      <c r="CF12" s="570"/>
      <c r="CG12" s="570"/>
      <c r="CH12" s="570"/>
      <c r="CI12" s="570"/>
      <c r="CJ12" s="570"/>
      <c r="CK12" s="570"/>
      <c r="CL12" s="570"/>
      <c r="CM12" s="570"/>
      <c r="CN12" s="570"/>
      <c r="CO12" s="570"/>
      <c r="CP12" s="570"/>
      <c r="CQ12" s="570"/>
      <c r="CR12" s="570"/>
      <c r="CS12" s="570"/>
      <c r="CT12" s="570"/>
      <c r="CU12" s="570"/>
      <c r="CV12" s="570"/>
      <c r="CW12" s="570"/>
      <c r="CX12" s="570"/>
      <c r="CY12" s="570"/>
      <c r="CZ12" s="570"/>
      <c r="DA12" s="570"/>
      <c r="DB12" s="570"/>
      <c r="DC12" s="570"/>
      <c r="DD12" s="570"/>
      <c r="DE12" s="570"/>
      <c r="DF12" s="570"/>
      <c r="DG12" s="570"/>
      <c r="DH12" s="570"/>
      <c r="DI12" s="570"/>
      <c r="DJ12" s="570"/>
      <c r="DK12" s="570"/>
      <c r="DL12" s="570"/>
      <c r="DM12" s="570"/>
      <c r="DN12" s="570"/>
      <c r="DO12" s="570"/>
      <c r="DP12" s="570"/>
      <c r="DQ12" s="570"/>
      <c r="DR12" s="570"/>
      <c r="DS12" s="570"/>
      <c r="DT12" s="570"/>
      <c r="DU12" s="570"/>
      <c r="DV12" s="570"/>
      <c r="DW12" s="570"/>
      <c r="DX12" s="570"/>
      <c r="DY12" s="570"/>
      <c r="DZ12" s="570"/>
      <c r="EA12" s="570"/>
      <c r="EB12" s="570"/>
      <c r="EC12" s="570"/>
      <c r="ED12" s="570"/>
      <c r="EE12" s="570"/>
      <c r="EF12" s="570"/>
      <c r="EG12" s="570"/>
      <c r="EH12" s="570"/>
      <c r="EI12" s="570"/>
      <c r="EJ12" s="570"/>
      <c r="EK12" s="570"/>
      <c r="EL12" s="570"/>
      <c r="EM12" s="570"/>
      <c r="EN12" s="570"/>
      <c r="EO12" s="570"/>
      <c r="EP12" s="570"/>
      <c r="EQ12" s="570"/>
      <c r="ER12" s="570"/>
      <c r="ES12" s="570"/>
      <c r="ET12" s="570"/>
      <c r="EU12" s="570"/>
      <c r="EV12" s="570"/>
      <c r="EW12" s="570"/>
      <c r="EX12" s="570"/>
      <c r="EY12" s="570"/>
      <c r="EZ12" s="570"/>
      <c r="FA12" s="570"/>
      <c r="FB12" s="570"/>
      <c r="FC12" s="570"/>
      <c r="FD12" s="570"/>
      <c r="FE12" s="570"/>
      <c r="FF12" s="570"/>
      <c r="FG12" s="570"/>
      <c r="FH12" s="570"/>
      <c r="FI12" s="570"/>
      <c r="FJ12" s="570"/>
      <c r="FK12" s="570"/>
      <c r="FL12" s="570"/>
      <c r="FM12" s="570"/>
      <c r="FN12" s="570"/>
      <c r="FO12" s="570"/>
      <c r="FP12" s="570"/>
      <c r="FQ12" s="570"/>
      <c r="FR12" s="570"/>
      <c r="FS12" s="570"/>
      <c r="FT12" s="570"/>
      <c r="FU12" s="570"/>
      <c r="FV12" s="570"/>
      <c r="FW12" s="570"/>
      <c r="FX12" s="570"/>
      <c r="FY12" s="570"/>
      <c r="FZ12" s="570"/>
      <c r="GA12" s="570"/>
      <c r="GB12" s="570"/>
      <c r="GC12" s="570"/>
      <c r="GD12" s="570"/>
      <c r="GE12" s="570"/>
      <c r="GF12" s="570"/>
      <c r="GG12" s="570"/>
      <c r="GH12" s="570"/>
      <c r="GI12" s="570"/>
      <c r="GJ12" s="570"/>
      <c r="GK12" s="570"/>
      <c r="GL12" s="570"/>
      <c r="GM12" s="570"/>
      <c r="GN12" s="570"/>
      <c r="GO12" s="570"/>
      <c r="GP12" s="570"/>
      <c r="GQ12" s="570"/>
      <c r="GR12" s="570"/>
      <c r="GS12" s="570"/>
      <c r="GT12" s="570"/>
      <c r="GU12" s="570"/>
      <c r="GV12" s="570"/>
      <c r="GW12" s="570"/>
      <c r="GX12" s="570"/>
      <c r="GY12" s="570"/>
      <c r="GZ12" s="570"/>
      <c r="HA12" s="570"/>
      <c r="HB12" s="570"/>
      <c r="HC12" s="570"/>
      <c r="HD12" s="570"/>
      <c r="HE12" s="570"/>
      <c r="HF12" s="570"/>
      <c r="HG12" s="570"/>
      <c r="HH12" s="570"/>
      <c r="HI12" s="570"/>
      <c r="HJ12" s="570"/>
      <c r="HK12" s="570"/>
      <c r="HL12" s="570"/>
      <c r="HM12" s="570"/>
      <c r="HN12" s="570"/>
      <c r="HO12" s="570"/>
      <c r="HP12" s="570"/>
      <c r="HQ12" s="570"/>
      <c r="HR12" s="570"/>
      <c r="HS12" s="570"/>
      <c r="HT12" s="570"/>
      <c r="HU12" s="570"/>
      <c r="HV12" s="570"/>
      <c r="HW12" s="570"/>
      <c r="HX12" s="570"/>
      <c r="HY12" s="570"/>
      <c r="HZ12" s="570"/>
      <c r="IA12" s="570"/>
    </row>
    <row r="13" spans="1:235" s="286" customFormat="1">
      <c r="A13" s="570"/>
      <c r="B13" s="574" t="s">
        <v>852</v>
      </c>
      <c r="C13" s="1268">
        <v>788</v>
      </c>
      <c r="D13" s="1999">
        <v>76</v>
      </c>
      <c r="E13" s="90">
        <v>305</v>
      </c>
      <c r="F13" s="1273">
        <v>83</v>
      </c>
      <c r="G13" s="90">
        <v>276</v>
      </c>
      <c r="H13" s="1569">
        <v>747</v>
      </c>
      <c r="I13" s="1275">
        <v>1023</v>
      </c>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0"/>
      <c r="AZ13" s="570"/>
      <c r="BA13" s="570"/>
      <c r="BB13" s="570"/>
      <c r="BC13" s="570"/>
      <c r="BD13" s="570"/>
      <c r="BE13" s="570"/>
      <c r="BF13" s="570"/>
      <c r="BG13" s="570"/>
      <c r="BH13" s="570"/>
      <c r="BI13" s="570"/>
      <c r="BJ13" s="570"/>
      <c r="BK13" s="570"/>
      <c r="BL13" s="570"/>
      <c r="BM13" s="570"/>
      <c r="BN13" s="570"/>
      <c r="BO13" s="570"/>
      <c r="BP13" s="570"/>
      <c r="BQ13" s="570"/>
      <c r="BR13" s="570"/>
      <c r="BS13" s="570"/>
      <c r="BT13" s="570"/>
      <c r="BU13" s="570"/>
      <c r="BV13" s="570"/>
      <c r="BW13" s="570"/>
      <c r="BX13" s="570"/>
      <c r="BY13" s="570"/>
      <c r="BZ13" s="570"/>
      <c r="CA13" s="570"/>
      <c r="CB13" s="570"/>
      <c r="CC13" s="570"/>
      <c r="CD13" s="570"/>
      <c r="CE13" s="570"/>
      <c r="CF13" s="570"/>
      <c r="CG13" s="570"/>
      <c r="CH13" s="570"/>
      <c r="CI13" s="570"/>
      <c r="CJ13" s="570"/>
      <c r="CK13" s="570"/>
      <c r="CL13" s="570"/>
      <c r="CM13" s="570"/>
      <c r="CN13" s="570"/>
      <c r="CO13" s="570"/>
      <c r="CP13" s="570"/>
      <c r="CQ13" s="570"/>
      <c r="CR13" s="570"/>
      <c r="CS13" s="570"/>
      <c r="CT13" s="570"/>
      <c r="CU13" s="570"/>
      <c r="CV13" s="570"/>
      <c r="CW13" s="570"/>
      <c r="CX13" s="570"/>
      <c r="CY13" s="570"/>
      <c r="CZ13" s="570"/>
      <c r="DA13" s="570"/>
      <c r="DB13" s="570"/>
      <c r="DC13" s="570"/>
      <c r="DD13" s="570"/>
      <c r="DE13" s="570"/>
      <c r="DF13" s="570"/>
      <c r="DG13" s="570"/>
      <c r="DH13" s="570"/>
      <c r="DI13" s="570"/>
      <c r="DJ13" s="570"/>
      <c r="DK13" s="570"/>
      <c r="DL13" s="570"/>
      <c r="DM13" s="570"/>
      <c r="DN13" s="570"/>
      <c r="DO13" s="570"/>
      <c r="DP13" s="570"/>
      <c r="DQ13" s="570"/>
      <c r="DR13" s="570"/>
      <c r="DS13" s="570"/>
      <c r="DT13" s="570"/>
      <c r="DU13" s="570"/>
      <c r="DV13" s="570"/>
      <c r="DW13" s="570"/>
      <c r="DX13" s="570"/>
      <c r="DY13" s="570"/>
      <c r="DZ13" s="570"/>
      <c r="EA13" s="570"/>
      <c r="EB13" s="570"/>
      <c r="EC13" s="570"/>
      <c r="ED13" s="570"/>
      <c r="EE13" s="570"/>
      <c r="EF13" s="570"/>
      <c r="EG13" s="570"/>
      <c r="EH13" s="570"/>
      <c r="EI13" s="570"/>
      <c r="EJ13" s="570"/>
      <c r="EK13" s="570"/>
      <c r="EL13" s="570"/>
      <c r="EM13" s="570"/>
      <c r="EN13" s="570"/>
      <c r="EO13" s="570"/>
      <c r="EP13" s="570"/>
      <c r="EQ13" s="570"/>
      <c r="ER13" s="570"/>
      <c r="ES13" s="570"/>
      <c r="ET13" s="570"/>
      <c r="EU13" s="570"/>
      <c r="EV13" s="570"/>
      <c r="EW13" s="570"/>
      <c r="EX13" s="570"/>
      <c r="EY13" s="570"/>
      <c r="EZ13" s="570"/>
      <c r="FA13" s="570"/>
      <c r="FB13" s="570"/>
      <c r="FC13" s="570"/>
      <c r="FD13" s="570"/>
      <c r="FE13" s="570"/>
      <c r="FF13" s="570"/>
      <c r="FG13" s="570"/>
      <c r="FH13" s="570"/>
      <c r="FI13" s="570"/>
      <c r="FJ13" s="570"/>
      <c r="FK13" s="570"/>
      <c r="FL13" s="570"/>
      <c r="FM13" s="570"/>
      <c r="FN13" s="570"/>
      <c r="FO13" s="570"/>
      <c r="FP13" s="570"/>
      <c r="FQ13" s="570"/>
      <c r="FR13" s="570"/>
      <c r="FS13" s="570"/>
      <c r="FT13" s="570"/>
      <c r="FU13" s="570"/>
      <c r="FV13" s="570"/>
      <c r="FW13" s="570"/>
      <c r="FX13" s="570"/>
      <c r="FY13" s="570"/>
      <c r="FZ13" s="570"/>
      <c r="GA13" s="570"/>
      <c r="GB13" s="570"/>
      <c r="GC13" s="570"/>
      <c r="GD13" s="570"/>
      <c r="GE13" s="570"/>
      <c r="GF13" s="570"/>
      <c r="GG13" s="570"/>
      <c r="GH13" s="570"/>
      <c r="GI13" s="570"/>
      <c r="GJ13" s="570"/>
      <c r="GK13" s="570"/>
      <c r="GL13" s="570"/>
      <c r="GM13" s="570"/>
      <c r="GN13" s="570"/>
      <c r="GO13" s="570"/>
      <c r="GP13" s="570"/>
      <c r="GQ13" s="570"/>
      <c r="GR13" s="570"/>
      <c r="GS13" s="570"/>
      <c r="GT13" s="570"/>
      <c r="GU13" s="570"/>
      <c r="GV13" s="570"/>
      <c r="GW13" s="570"/>
      <c r="GX13" s="570"/>
      <c r="GY13" s="570"/>
      <c r="GZ13" s="570"/>
      <c r="HA13" s="570"/>
      <c r="HB13" s="570"/>
      <c r="HC13" s="570"/>
      <c r="HD13" s="570"/>
      <c r="HE13" s="570"/>
      <c r="HF13" s="570"/>
      <c r="HG13" s="570"/>
      <c r="HH13" s="570"/>
      <c r="HI13" s="570"/>
      <c r="HJ13" s="570"/>
      <c r="HK13" s="570"/>
      <c r="HL13" s="570"/>
      <c r="HM13" s="570"/>
      <c r="HN13" s="570"/>
      <c r="HO13" s="570"/>
      <c r="HP13" s="570"/>
      <c r="HQ13" s="570"/>
      <c r="HR13" s="570"/>
      <c r="HS13" s="570"/>
      <c r="HT13" s="570"/>
      <c r="HU13" s="570"/>
      <c r="HV13" s="570"/>
      <c r="HW13" s="570"/>
      <c r="HX13" s="570"/>
      <c r="HY13" s="570"/>
      <c r="HZ13" s="570"/>
      <c r="IA13" s="570"/>
    </row>
    <row r="14" spans="1:235" s="286" customFormat="1">
      <c r="A14" s="570"/>
      <c r="B14" s="575" t="s">
        <v>853</v>
      </c>
      <c r="C14" s="1270">
        <v>24</v>
      </c>
      <c r="D14" s="2000">
        <v>2</v>
      </c>
      <c r="E14" s="95">
        <v>6</v>
      </c>
      <c r="F14" s="1274">
        <v>2</v>
      </c>
      <c r="G14" s="95">
        <v>4</v>
      </c>
      <c r="H14" s="1570">
        <v>45</v>
      </c>
      <c r="I14" s="1276">
        <v>49</v>
      </c>
      <c r="J14" s="570"/>
      <c r="K14" s="570"/>
      <c r="L14" s="570"/>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570"/>
      <c r="AW14" s="570"/>
      <c r="AX14" s="570"/>
      <c r="AY14" s="570"/>
      <c r="AZ14" s="570"/>
      <c r="BA14" s="570"/>
      <c r="BB14" s="570"/>
      <c r="BC14" s="570"/>
      <c r="BD14" s="570"/>
      <c r="BE14" s="570"/>
      <c r="BF14" s="570"/>
      <c r="BG14" s="570"/>
      <c r="BH14" s="570"/>
      <c r="BI14" s="570"/>
      <c r="BJ14" s="570"/>
      <c r="BK14" s="570"/>
      <c r="BL14" s="570"/>
      <c r="BM14" s="570"/>
      <c r="BN14" s="570"/>
      <c r="BO14" s="570"/>
      <c r="BP14" s="570"/>
      <c r="BQ14" s="570"/>
      <c r="BR14" s="570"/>
      <c r="BS14" s="570"/>
      <c r="BT14" s="570"/>
      <c r="BU14" s="570"/>
      <c r="BV14" s="570"/>
      <c r="BW14" s="570"/>
      <c r="BX14" s="570"/>
      <c r="BY14" s="570"/>
      <c r="BZ14" s="570"/>
      <c r="CA14" s="570"/>
      <c r="CB14" s="570"/>
      <c r="CC14" s="570"/>
      <c r="CD14" s="570"/>
      <c r="CE14" s="570"/>
      <c r="CF14" s="570"/>
      <c r="CG14" s="570"/>
      <c r="CH14" s="570"/>
      <c r="CI14" s="570"/>
      <c r="CJ14" s="570"/>
      <c r="CK14" s="570"/>
      <c r="CL14" s="570"/>
      <c r="CM14" s="570"/>
      <c r="CN14" s="570"/>
      <c r="CO14" s="570"/>
      <c r="CP14" s="570"/>
      <c r="CQ14" s="570"/>
      <c r="CR14" s="570"/>
      <c r="CS14" s="570"/>
      <c r="CT14" s="570"/>
      <c r="CU14" s="570"/>
      <c r="CV14" s="570"/>
      <c r="CW14" s="570"/>
      <c r="CX14" s="570"/>
      <c r="CY14" s="570"/>
      <c r="CZ14" s="570"/>
      <c r="DA14" s="570"/>
      <c r="DB14" s="570"/>
      <c r="DC14" s="570"/>
      <c r="DD14" s="570"/>
      <c r="DE14" s="570"/>
      <c r="DF14" s="570"/>
      <c r="DG14" s="570"/>
      <c r="DH14" s="570"/>
      <c r="DI14" s="570"/>
      <c r="DJ14" s="570"/>
      <c r="DK14" s="570"/>
      <c r="DL14" s="570"/>
      <c r="DM14" s="570"/>
      <c r="DN14" s="570"/>
      <c r="DO14" s="570"/>
      <c r="DP14" s="570"/>
      <c r="DQ14" s="570"/>
      <c r="DR14" s="570"/>
      <c r="DS14" s="570"/>
      <c r="DT14" s="570"/>
      <c r="DU14" s="570"/>
      <c r="DV14" s="570"/>
      <c r="DW14" s="570"/>
      <c r="DX14" s="570"/>
      <c r="DY14" s="570"/>
      <c r="DZ14" s="570"/>
      <c r="EA14" s="570"/>
      <c r="EB14" s="570"/>
      <c r="EC14" s="570"/>
      <c r="ED14" s="570"/>
      <c r="EE14" s="570"/>
      <c r="EF14" s="570"/>
      <c r="EG14" s="570"/>
      <c r="EH14" s="570"/>
      <c r="EI14" s="570"/>
      <c r="EJ14" s="570"/>
      <c r="EK14" s="570"/>
      <c r="EL14" s="570"/>
      <c r="EM14" s="570"/>
      <c r="EN14" s="570"/>
      <c r="EO14" s="570"/>
      <c r="EP14" s="570"/>
      <c r="EQ14" s="570"/>
      <c r="ER14" s="570"/>
      <c r="ES14" s="570"/>
      <c r="ET14" s="570"/>
      <c r="EU14" s="570"/>
      <c r="EV14" s="570"/>
      <c r="EW14" s="570"/>
      <c r="EX14" s="570"/>
      <c r="EY14" s="570"/>
      <c r="EZ14" s="570"/>
      <c r="FA14" s="570"/>
      <c r="FB14" s="570"/>
      <c r="FC14" s="570"/>
      <c r="FD14" s="570"/>
      <c r="FE14" s="570"/>
      <c r="FF14" s="570"/>
      <c r="FG14" s="570"/>
      <c r="FH14" s="570"/>
      <c r="FI14" s="570"/>
      <c r="FJ14" s="570"/>
      <c r="FK14" s="570"/>
      <c r="FL14" s="570"/>
      <c r="FM14" s="570"/>
      <c r="FN14" s="570"/>
      <c r="FO14" s="570"/>
      <c r="FP14" s="570"/>
      <c r="FQ14" s="570"/>
      <c r="FR14" s="570"/>
      <c r="FS14" s="570"/>
      <c r="FT14" s="570"/>
      <c r="FU14" s="570"/>
      <c r="FV14" s="570"/>
      <c r="FW14" s="570"/>
      <c r="FX14" s="570"/>
      <c r="FY14" s="570"/>
      <c r="FZ14" s="570"/>
      <c r="GA14" s="570"/>
      <c r="GB14" s="570"/>
      <c r="GC14" s="570"/>
      <c r="GD14" s="570"/>
      <c r="GE14" s="570"/>
      <c r="GF14" s="570"/>
      <c r="GG14" s="570"/>
      <c r="GH14" s="570"/>
      <c r="GI14" s="570"/>
      <c r="GJ14" s="570"/>
      <c r="GK14" s="570"/>
      <c r="GL14" s="570"/>
      <c r="GM14" s="570"/>
      <c r="GN14" s="570"/>
      <c r="GO14" s="570"/>
      <c r="GP14" s="570"/>
      <c r="GQ14" s="570"/>
      <c r="GR14" s="570"/>
      <c r="GS14" s="570"/>
      <c r="GT14" s="570"/>
      <c r="GU14" s="570"/>
      <c r="GV14" s="570"/>
      <c r="GW14" s="570"/>
      <c r="GX14" s="570"/>
      <c r="GY14" s="570"/>
      <c r="GZ14" s="570"/>
      <c r="HA14" s="570"/>
      <c r="HB14" s="570"/>
      <c r="HC14" s="570"/>
      <c r="HD14" s="570"/>
      <c r="HE14" s="570"/>
      <c r="HF14" s="570"/>
      <c r="HG14" s="570"/>
      <c r="HH14" s="570"/>
      <c r="HI14" s="570"/>
      <c r="HJ14" s="570"/>
      <c r="HK14" s="570"/>
      <c r="HL14" s="570"/>
      <c r="HM14" s="570"/>
      <c r="HN14" s="570"/>
      <c r="HO14" s="570"/>
      <c r="HP14" s="570"/>
      <c r="HQ14" s="570"/>
      <c r="HR14" s="570"/>
      <c r="HS14" s="570"/>
      <c r="HT14" s="570"/>
      <c r="HU14" s="570"/>
      <c r="HV14" s="570"/>
      <c r="HW14" s="570"/>
      <c r="HX14" s="570"/>
      <c r="HY14" s="570"/>
      <c r="HZ14" s="570"/>
      <c r="IA14" s="570"/>
    </row>
    <row r="15" spans="1:235" s="286" customFormat="1">
      <c r="A15" s="570"/>
      <c r="B15" s="574" t="s">
        <v>584</v>
      </c>
      <c r="C15" s="1268">
        <v>1</v>
      </c>
      <c r="D15" s="1999" t="s">
        <v>557</v>
      </c>
      <c r="E15" s="90" t="s">
        <v>557</v>
      </c>
      <c r="F15" s="1273">
        <v>0</v>
      </c>
      <c r="G15" s="90">
        <v>0</v>
      </c>
      <c r="H15" s="1569">
        <v>1</v>
      </c>
      <c r="I15" s="1275">
        <v>1</v>
      </c>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0"/>
      <c r="AZ15" s="570"/>
      <c r="BA15" s="570"/>
      <c r="BB15" s="570"/>
      <c r="BC15" s="570"/>
      <c r="BD15" s="570"/>
      <c r="BE15" s="570"/>
      <c r="BF15" s="570"/>
      <c r="BG15" s="570"/>
      <c r="BH15" s="570"/>
      <c r="BI15" s="570"/>
      <c r="BJ15" s="570"/>
      <c r="BK15" s="570"/>
      <c r="BL15" s="570"/>
      <c r="BM15" s="570"/>
      <c r="BN15" s="570"/>
      <c r="BO15" s="570"/>
      <c r="BP15" s="570"/>
      <c r="BQ15" s="570"/>
      <c r="BR15" s="570"/>
      <c r="BS15" s="570"/>
      <c r="BT15" s="570"/>
      <c r="BU15" s="570"/>
      <c r="BV15" s="570"/>
      <c r="BW15" s="570"/>
      <c r="BX15" s="570"/>
      <c r="BY15" s="570"/>
      <c r="BZ15" s="570"/>
      <c r="CA15" s="570"/>
      <c r="CB15" s="570"/>
      <c r="CC15" s="570"/>
      <c r="CD15" s="570"/>
      <c r="CE15" s="570"/>
      <c r="CF15" s="570"/>
      <c r="CG15" s="570"/>
      <c r="CH15" s="570"/>
      <c r="CI15" s="570"/>
      <c r="CJ15" s="570"/>
      <c r="CK15" s="570"/>
      <c r="CL15" s="570"/>
      <c r="CM15" s="570"/>
      <c r="CN15" s="570"/>
      <c r="CO15" s="570"/>
      <c r="CP15" s="570"/>
      <c r="CQ15" s="570"/>
      <c r="CR15" s="570"/>
      <c r="CS15" s="570"/>
      <c r="CT15" s="570"/>
      <c r="CU15" s="570"/>
      <c r="CV15" s="570"/>
      <c r="CW15" s="570"/>
      <c r="CX15" s="570"/>
      <c r="CY15" s="570"/>
      <c r="CZ15" s="570"/>
      <c r="DA15" s="570"/>
      <c r="DB15" s="570"/>
      <c r="DC15" s="570"/>
      <c r="DD15" s="570"/>
      <c r="DE15" s="570"/>
      <c r="DF15" s="570"/>
      <c r="DG15" s="570"/>
      <c r="DH15" s="570"/>
      <c r="DI15" s="570"/>
      <c r="DJ15" s="570"/>
      <c r="DK15" s="570"/>
      <c r="DL15" s="570"/>
      <c r="DM15" s="570"/>
      <c r="DN15" s="570"/>
      <c r="DO15" s="570"/>
      <c r="DP15" s="570"/>
      <c r="DQ15" s="570"/>
      <c r="DR15" s="570"/>
      <c r="DS15" s="570"/>
      <c r="DT15" s="570"/>
      <c r="DU15" s="570"/>
      <c r="DV15" s="570"/>
      <c r="DW15" s="570"/>
      <c r="DX15" s="570"/>
      <c r="DY15" s="570"/>
      <c r="DZ15" s="570"/>
      <c r="EA15" s="570"/>
      <c r="EB15" s="570"/>
      <c r="EC15" s="570"/>
      <c r="ED15" s="570"/>
      <c r="EE15" s="570"/>
      <c r="EF15" s="570"/>
      <c r="EG15" s="570"/>
      <c r="EH15" s="570"/>
      <c r="EI15" s="570"/>
      <c r="EJ15" s="570"/>
      <c r="EK15" s="570"/>
      <c r="EL15" s="570"/>
      <c r="EM15" s="570"/>
      <c r="EN15" s="570"/>
      <c r="EO15" s="570"/>
      <c r="EP15" s="570"/>
      <c r="EQ15" s="570"/>
      <c r="ER15" s="570"/>
      <c r="ES15" s="570"/>
      <c r="ET15" s="570"/>
      <c r="EU15" s="570"/>
      <c r="EV15" s="570"/>
      <c r="EW15" s="570"/>
      <c r="EX15" s="570"/>
      <c r="EY15" s="570"/>
      <c r="EZ15" s="570"/>
      <c r="FA15" s="570"/>
      <c r="FB15" s="570"/>
      <c r="FC15" s="570"/>
      <c r="FD15" s="570"/>
      <c r="FE15" s="570"/>
      <c r="FF15" s="570"/>
      <c r="FG15" s="570"/>
      <c r="FH15" s="570"/>
      <c r="FI15" s="570"/>
      <c r="FJ15" s="570"/>
      <c r="FK15" s="570"/>
      <c r="FL15" s="570"/>
      <c r="FM15" s="570"/>
      <c r="FN15" s="570"/>
      <c r="FO15" s="570"/>
      <c r="FP15" s="570"/>
      <c r="FQ15" s="570"/>
      <c r="FR15" s="570"/>
      <c r="FS15" s="570"/>
      <c r="FT15" s="570"/>
      <c r="FU15" s="570"/>
      <c r="FV15" s="570"/>
      <c r="FW15" s="570"/>
      <c r="FX15" s="570"/>
      <c r="FY15" s="570"/>
      <c r="FZ15" s="570"/>
      <c r="GA15" s="570"/>
      <c r="GB15" s="570"/>
      <c r="GC15" s="570"/>
      <c r="GD15" s="570"/>
      <c r="GE15" s="570"/>
      <c r="GF15" s="570"/>
      <c r="GG15" s="570"/>
      <c r="GH15" s="570"/>
      <c r="GI15" s="570"/>
      <c r="GJ15" s="570"/>
      <c r="GK15" s="570"/>
      <c r="GL15" s="570"/>
      <c r="GM15" s="570"/>
      <c r="GN15" s="570"/>
      <c r="GO15" s="570"/>
      <c r="GP15" s="570"/>
      <c r="GQ15" s="570"/>
      <c r="GR15" s="570"/>
      <c r="GS15" s="570"/>
      <c r="GT15" s="570"/>
      <c r="GU15" s="570"/>
      <c r="GV15" s="570"/>
      <c r="GW15" s="570"/>
      <c r="GX15" s="570"/>
      <c r="GY15" s="570"/>
      <c r="GZ15" s="570"/>
      <c r="HA15" s="570"/>
      <c r="HB15" s="570"/>
      <c r="HC15" s="570"/>
      <c r="HD15" s="570"/>
      <c r="HE15" s="570"/>
      <c r="HF15" s="570"/>
      <c r="HG15" s="570"/>
      <c r="HH15" s="570"/>
      <c r="HI15" s="570"/>
      <c r="HJ15" s="570"/>
      <c r="HK15" s="570"/>
      <c r="HL15" s="570"/>
      <c r="HM15" s="570"/>
      <c r="HN15" s="570"/>
      <c r="HO15" s="570"/>
      <c r="HP15" s="570"/>
      <c r="HQ15" s="570"/>
      <c r="HR15" s="570"/>
      <c r="HS15" s="570"/>
      <c r="HT15" s="570"/>
      <c r="HU15" s="570"/>
      <c r="HV15" s="570"/>
      <c r="HW15" s="570"/>
      <c r="HX15" s="570"/>
      <c r="HY15" s="570"/>
      <c r="HZ15" s="570"/>
      <c r="IA15" s="570"/>
    </row>
    <row r="16" spans="1:235" s="286" customFormat="1">
      <c r="A16" s="570"/>
      <c r="B16" s="575" t="s">
        <v>379</v>
      </c>
      <c r="C16" s="1270">
        <v>4</v>
      </c>
      <c r="D16" s="2000" t="s">
        <v>557</v>
      </c>
      <c r="E16" s="95">
        <v>1</v>
      </c>
      <c r="F16" s="1274">
        <v>0</v>
      </c>
      <c r="G16" s="95">
        <v>1</v>
      </c>
      <c r="H16" s="1570">
        <v>3</v>
      </c>
      <c r="I16" s="1276">
        <v>4</v>
      </c>
      <c r="J16" s="570"/>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c r="AI16" s="570"/>
      <c r="AJ16" s="570"/>
      <c r="AK16" s="570"/>
      <c r="AL16" s="570"/>
      <c r="AM16" s="570"/>
      <c r="AN16" s="570"/>
      <c r="AO16" s="570"/>
      <c r="AP16" s="570"/>
      <c r="AQ16" s="570"/>
      <c r="AR16" s="570"/>
      <c r="AS16" s="570"/>
      <c r="AT16" s="570"/>
      <c r="AU16" s="570"/>
      <c r="AV16" s="570"/>
      <c r="AW16" s="570"/>
      <c r="AX16" s="570"/>
      <c r="AY16" s="570"/>
      <c r="AZ16" s="570"/>
      <c r="BA16" s="570"/>
      <c r="BB16" s="570"/>
      <c r="BC16" s="570"/>
      <c r="BD16" s="570"/>
      <c r="BE16" s="570"/>
      <c r="BF16" s="570"/>
      <c r="BG16" s="570"/>
      <c r="BH16" s="570"/>
      <c r="BI16" s="570"/>
      <c r="BJ16" s="570"/>
      <c r="BK16" s="570"/>
      <c r="BL16" s="570"/>
      <c r="BM16" s="570"/>
      <c r="BN16" s="570"/>
      <c r="BO16" s="570"/>
      <c r="BP16" s="570"/>
      <c r="BQ16" s="570"/>
      <c r="BR16" s="570"/>
      <c r="BS16" s="570"/>
      <c r="BT16" s="570"/>
      <c r="BU16" s="570"/>
      <c r="BV16" s="570"/>
      <c r="BW16" s="570"/>
      <c r="BX16" s="570"/>
      <c r="BY16" s="570"/>
      <c r="BZ16" s="570"/>
      <c r="CA16" s="570"/>
      <c r="CB16" s="570"/>
      <c r="CC16" s="570"/>
      <c r="CD16" s="570"/>
      <c r="CE16" s="570"/>
      <c r="CF16" s="570"/>
      <c r="CG16" s="570"/>
      <c r="CH16" s="570"/>
      <c r="CI16" s="570"/>
      <c r="CJ16" s="570"/>
      <c r="CK16" s="570"/>
      <c r="CL16" s="570"/>
      <c r="CM16" s="570"/>
      <c r="CN16" s="570"/>
      <c r="CO16" s="570"/>
      <c r="CP16" s="570"/>
      <c r="CQ16" s="570"/>
      <c r="CR16" s="570"/>
      <c r="CS16" s="570"/>
      <c r="CT16" s="570"/>
      <c r="CU16" s="570"/>
      <c r="CV16" s="570"/>
      <c r="CW16" s="570"/>
      <c r="CX16" s="570"/>
      <c r="CY16" s="570"/>
      <c r="CZ16" s="570"/>
      <c r="DA16" s="570"/>
      <c r="DB16" s="570"/>
      <c r="DC16" s="570"/>
      <c r="DD16" s="570"/>
      <c r="DE16" s="570"/>
      <c r="DF16" s="570"/>
      <c r="DG16" s="570"/>
      <c r="DH16" s="570"/>
      <c r="DI16" s="570"/>
      <c r="DJ16" s="570"/>
      <c r="DK16" s="570"/>
      <c r="DL16" s="570"/>
      <c r="DM16" s="570"/>
      <c r="DN16" s="570"/>
      <c r="DO16" s="570"/>
      <c r="DP16" s="570"/>
      <c r="DQ16" s="570"/>
      <c r="DR16" s="570"/>
      <c r="DS16" s="570"/>
      <c r="DT16" s="570"/>
      <c r="DU16" s="570"/>
      <c r="DV16" s="570"/>
      <c r="DW16" s="570"/>
      <c r="DX16" s="570"/>
      <c r="DY16" s="570"/>
      <c r="DZ16" s="570"/>
      <c r="EA16" s="570"/>
      <c r="EB16" s="570"/>
      <c r="EC16" s="570"/>
      <c r="ED16" s="570"/>
      <c r="EE16" s="570"/>
      <c r="EF16" s="570"/>
      <c r="EG16" s="570"/>
      <c r="EH16" s="570"/>
      <c r="EI16" s="570"/>
      <c r="EJ16" s="570"/>
      <c r="EK16" s="570"/>
      <c r="EL16" s="570"/>
      <c r="EM16" s="570"/>
      <c r="EN16" s="570"/>
      <c r="EO16" s="570"/>
      <c r="EP16" s="570"/>
      <c r="EQ16" s="570"/>
      <c r="ER16" s="570"/>
      <c r="ES16" s="570"/>
      <c r="ET16" s="570"/>
      <c r="EU16" s="570"/>
      <c r="EV16" s="570"/>
      <c r="EW16" s="570"/>
      <c r="EX16" s="570"/>
      <c r="EY16" s="570"/>
      <c r="EZ16" s="570"/>
      <c r="FA16" s="570"/>
      <c r="FB16" s="570"/>
      <c r="FC16" s="570"/>
      <c r="FD16" s="570"/>
      <c r="FE16" s="570"/>
      <c r="FF16" s="570"/>
      <c r="FG16" s="570"/>
      <c r="FH16" s="570"/>
      <c r="FI16" s="570"/>
      <c r="FJ16" s="570"/>
      <c r="FK16" s="570"/>
      <c r="FL16" s="570"/>
      <c r="FM16" s="570"/>
      <c r="FN16" s="570"/>
      <c r="FO16" s="570"/>
      <c r="FP16" s="570"/>
      <c r="FQ16" s="570"/>
      <c r="FR16" s="570"/>
      <c r="FS16" s="570"/>
      <c r="FT16" s="570"/>
      <c r="FU16" s="570"/>
      <c r="FV16" s="570"/>
      <c r="FW16" s="570"/>
      <c r="FX16" s="570"/>
      <c r="FY16" s="570"/>
      <c r="FZ16" s="570"/>
      <c r="GA16" s="570"/>
      <c r="GB16" s="570"/>
      <c r="GC16" s="570"/>
      <c r="GD16" s="570"/>
      <c r="GE16" s="570"/>
      <c r="GF16" s="570"/>
      <c r="GG16" s="570"/>
      <c r="GH16" s="570"/>
      <c r="GI16" s="570"/>
      <c r="GJ16" s="570"/>
      <c r="GK16" s="570"/>
      <c r="GL16" s="570"/>
      <c r="GM16" s="570"/>
      <c r="GN16" s="570"/>
      <c r="GO16" s="570"/>
      <c r="GP16" s="570"/>
      <c r="GQ16" s="570"/>
      <c r="GR16" s="570"/>
      <c r="GS16" s="570"/>
      <c r="GT16" s="570"/>
      <c r="GU16" s="570"/>
      <c r="GV16" s="570"/>
      <c r="GW16" s="570"/>
      <c r="GX16" s="570"/>
      <c r="GY16" s="570"/>
      <c r="GZ16" s="570"/>
      <c r="HA16" s="570"/>
      <c r="HB16" s="570"/>
      <c r="HC16" s="570"/>
      <c r="HD16" s="570"/>
      <c r="HE16" s="570"/>
      <c r="HF16" s="570"/>
      <c r="HG16" s="570"/>
      <c r="HH16" s="570"/>
      <c r="HI16" s="570"/>
      <c r="HJ16" s="570"/>
      <c r="HK16" s="570"/>
      <c r="HL16" s="570"/>
      <c r="HM16" s="570"/>
      <c r="HN16" s="570"/>
      <c r="HO16" s="570"/>
      <c r="HP16" s="570"/>
      <c r="HQ16" s="570"/>
      <c r="HR16" s="570"/>
      <c r="HS16" s="570"/>
      <c r="HT16" s="570"/>
      <c r="HU16" s="570"/>
      <c r="HV16" s="570"/>
      <c r="HW16" s="570"/>
      <c r="HX16" s="570"/>
      <c r="HY16" s="570"/>
      <c r="HZ16" s="570"/>
      <c r="IA16" s="570"/>
    </row>
    <row r="17" spans="1:235" s="286" customFormat="1">
      <c r="A17" s="570"/>
      <c r="B17" s="574" t="s">
        <v>556</v>
      </c>
      <c r="C17" s="1268">
        <v>48</v>
      </c>
      <c r="D17" s="1999">
        <v>4</v>
      </c>
      <c r="E17" s="90">
        <v>17</v>
      </c>
      <c r="F17" s="1273">
        <v>5</v>
      </c>
      <c r="G17" s="90">
        <v>15</v>
      </c>
      <c r="H17" s="1569">
        <v>64</v>
      </c>
      <c r="I17" s="1275">
        <v>79</v>
      </c>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0"/>
      <c r="AK17" s="570"/>
      <c r="AL17" s="570"/>
      <c r="AM17" s="570"/>
      <c r="AN17" s="570"/>
      <c r="AO17" s="570"/>
      <c r="AP17" s="570"/>
      <c r="AQ17" s="570"/>
      <c r="AR17" s="570"/>
      <c r="AS17" s="570"/>
      <c r="AT17" s="570"/>
      <c r="AU17" s="570"/>
      <c r="AV17" s="570"/>
      <c r="AW17" s="570"/>
      <c r="AX17" s="570"/>
      <c r="AY17" s="570"/>
      <c r="AZ17" s="570"/>
      <c r="BA17" s="570"/>
      <c r="BB17" s="570"/>
      <c r="BC17" s="570"/>
      <c r="BD17" s="570"/>
      <c r="BE17" s="570"/>
      <c r="BF17" s="570"/>
      <c r="BG17" s="570"/>
      <c r="BH17" s="570"/>
      <c r="BI17" s="570"/>
      <c r="BJ17" s="570"/>
      <c r="BK17" s="570"/>
      <c r="BL17" s="570"/>
      <c r="BM17" s="570"/>
      <c r="BN17" s="570"/>
      <c r="BO17" s="570"/>
      <c r="BP17" s="570"/>
      <c r="BQ17" s="570"/>
      <c r="BR17" s="570"/>
      <c r="BS17" s="570"/>
      <c r="BT17" s="570"/>
      <c r="BU17" s="570"/>
      <c r="BV17" s="570"/>
      <c r="BW17" s="570"/>
      <c r="BX17" s="570"/>
      <c r="BY17" s="570"/>
      <c r="BZ17" s="570"/>
      <c r="CA17" s="570"/>
      <c r="CB17" s="570"/>
      <c r="CC17" s="570"/>
      <c r="CD17" s="570"/>
      <c r="CE17" s="570"/>
      <c r="CF17" s="570"/>
      <c r="CG17" s="570"/>
      <c r="CH17" s="570"/>
      <c r="CI17" s="570"/>
      <c r="CJ17" s="570"/>
      <c r="CK17" s="570"/>
      <c r="CL17" s="570"/>
      <c r="CM17" s="570"/>
      <c r="CN17" s="570"/>
      <c r="CO17" s="570"/>
      <c r="CP17" s="570"/>
      <c r="CQ17" s="570"/>
      <c r="CR17" s="570"/>
      <c r="CS17" s="570"/>
      <c r="CT17" s="570"/>
      <c r="CU17" s="570"/>
      <c r="CV17" s="570"/>
      <c r="CW17" s="570"/>
      <c r="CX17" s="570"/>
      <c r="CY17" s="570"/>
      <c r="CZ17" s="570"/>
      <c r="DA17" s="570"/>
      <c r="DB17" s="570"/>
      <c r="DC17" s="570"/>
      <c r="DD17" s="570"/>
      <c r="DE17" s="570"/>
      <c r="DF17" s="570"/>
      <c r="DG17" s="570"/>
      <c r="DH17" s="570"/>
      <c r="DI17" s="570"/>
      <c r="DJ17" s="570"/>
      <c r="DK17" s="570"/>
      <c r="DL17" s="570"/>
      <c r="DM17" s="570"/>
      <c r="DN17" s="570"/>
      <c r="DO17" s="570"/>
      <c r="DP17" s="570"/>
      <c r="DQ17" s="570"/>
      <c r="DR17" s="570"/>
      <c r="DS17" s="570"/>
      <c r="DT17" s="570"/>
      <c r="DU17" s="570"/>
      <c r="DV17" s="570"/>
      <c r="DW17" s="570"/>
      <c r="DX17" s="570"/>
      <c r="DY17" s="570"/>
      <c r="DZ17" s="570"/>
      <c r="EA17" s="570"/>
      <c r="EB17" s="570"/>
      <c r="EC17" s="570"/>
      <c r="ED17" s="570"/>
      <c r="EE17" s="570"/>
      <c r="EF17" s="570"/>
      <c r="EG17" s="570"/>
      <c r="EH17" s="570"/>
      <c r="EI17" s="570"/>
      <c r="EJ17" s="570"/>
      <c r="EK17" s="570"/>
      <c r="EL17" s="570"/>
      <c r="EM17" s="570"/>
      <c r="EN17" s="570"/>
      <c r="EO17" s="570"/>
      <c r="EP17" s="570"/>
      <c r="EQ17" s="570"/>
      <c r="ER17" s="570"/>
      <c r="ES17" s="570"/>
      <c r="ET17" s="570"/>
      <c r="EU17" s="570"/>
      <c r="EV17" s="570"/>
      <c r="EW17" s="570"/>
      <c r="EX17" s="570"/>
      <c r="EY17" s="570"/>
      <c r="EZ17" s="570"/>
      <c r="FA17" s="570"/>
      <c r="FB17" s="570"/>
      <c r="FC17" s="570"/>
      <c r="FD17" s="570"/>
      <c r="FE17" s="570"/>
      <c r="FF17" s="570"/>
      <c r="FG17" s="570"/>
      <c r="FH17" s="570"/>
      <c r="FI17" s="570"/>
      <c r="FJ17" s="570"/>
      <c r="FK17" s="570"/>
      <c r="FL17" s="570"/>
      <c r="FM17" s="570"/>
      <c r="FN17" s="570"/>
      <c r="FO17" s="570"/>
      <c r="FP17" s="570"/>
      <c r="FQ17" s="570"/>
      <c r="FR17" s="570"/>
      <c r="FS17" s="570"/>
      <c r="FT17" s="570"/>
      <c r="FU17" s="570"/>
      <c r="FV17" s="570"/>
      <c r="FW17" s="570"/>
      <c r="FX17" s="570"/>
      <c r="FY17" s="570"/>
      <c r="FZ17" s="570"/>
      <c r="GA17" s="570"/>
      <c r="GB17" s="570"/>
      <c r="GC17" s="570"/>
      <c r="GD17" s="570"/>
      <c r="GE17" s="570"/>
      <c r="GF17" s="570"/>
      <c r="GG17" s="570"/>
      <c r="GH17" s="570"/>
      <c r="GI17" s="570"/>
      <c r="GJ17" s="570"/>
      <c r="GK17" s="570"/>
      <c r="GL17" s="570"/>
      <c r="GM17" s="570"/>
      <c r="GN17" s="570"/>
      <c r="GO17" s="570"/>
      <c r="GP17" s="570"/>
      <c r="GQ17" s="570"/>
      <c r="GR17" s="570"/>
      <c r="GS17" s="570"/>
      <c r="GT17" s="570"/>
      <c r="GU17" s="570"/>
      <c r="GV17" s="570"/>
      <c r="GW17" s="570"/>
      <c r="GX17" s="570"/>
      <c r="GY17" s="570"/>
      <c r="GZ17" s="570"/>
      <c r="HA17" s="570"/>
      <c r="HB17" s="570"/>
      <c r="HC17" s="570"/>
      <c r="HD17" s="570"/>
      <c r="HE17" s="570"/>
      <c r="HF17" s="570"/>
      <c r="HG17" s="570"/>
      <c r="HH17" s="570"/>
      <c r="HI17" s="570"/>
      <c r="HJ17" s="570"/>
      <c r="HK17" s="570"/>
      <c r="HL17" s="570"/>
      <c r="HM17" s="570"/>
      <c r="HN17" s="570"/>
      <c r="HO17" s="570"/>
      <c r="HP17" s="570"/>
      <c r="HQ17" s="570"/>
      <c r="HR17" s="570"/>
      <c r="HS17" s="570"/>
      <c r="HT17" s="570"/>
      <c r="HU17" s="570"/>
      <c r="HV17" s="570"/>
      <c r="HW17" s="570"/>
      <c r="HX17" s="570"/>
      <c r="HY17" s="570"/>
      <c r="HZ17" s="570"/>
      <c r="IA17" s="570"/>
    </row>
    <row r="18" spans="1:235" ht="24.95" customHeight="1">
      <c r="B18" s="445" t="s">
        <v>671</v>
      </c>
      <c r="C18" s="729"/>
      <c r="D18" s="729"/>
      <c r="E18" s="304"/>
      <c r="F18" s="1369"/>
      <c r="G18" s="304"/>
      <c r="H18" s="304"/>
      <c r="I18" s="729"/>
    </row>
    <row r="19" spans="1:235" s="286" customFormat="1">
      <c r="A19" s="570"/>
      <c r="B19" s="574" t="s">
        <v>380</v>
      </c>
      <c r="C19" s="1268">
        <v>2215</v>
      </c>
      <c r="D19" s="1999">
        <v>34</v>
      </c>
      <c r="E19" s="90">
        <v>434</v>
      </c>
      <c r="F19" s="1273">
        <v>35</v>
      </c>
      <c r="G19" s="90">
        <v>418</v>
      </c>
      <c r="H19" s="1569">
        <v>1953</v>
      </c>
      <c r="I19" s="1275">
        <v>2371</v>
      </c>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0"/>
      <c r="AP19" s="570"/>
      <c r="AQ19" s="570"/>
      <c r="AR19" s="570"/>
      <c r="AS19" s="570"/>
      <c r="AT19" s="570"/>
      <c r="AU19" s="570"/>
      <c r="AV19" s="570"/>
      <c r="AW19" s="570"/>
      <c r="AX19" s="570"/>
      <c r="AY19" s="570"/>
      <c r="AZ19" s="570"/>
      <c r="BA19" s="570"/>
      <c r="BB19" s="570"/>
      <c r="BC19" s="570"/>
      <c r="BD19" s="570"/>
      <c r="BE19" s="570"/>
      <c r="BF19" s="570"/>
      <c r="BG19" s="570"/>
      <c r="BH19" s="570"/>
      <c r="BI19" s="570"/>
      <c r="BJ19" s="570"/>
      <c r="BK19" s="570"/>
      <c r="BL19" s="570"/>
      <c r="BM19" s="570"/>
      <c r="BN19" s="570"/>
      <c r="BO19" s="570"/>
      <c r="BP19" s="570"/>
      <c r="BQ19" s="570"/>
      <c r="BR19" s="570"/>
      <c r="BS19" s="570"/>
      <c r="BT19" s="570"/>
      <c r="BU19" s="570"/>
      <c r="BV19" s="570"/>
      <c r="BW19" s="570"/>
      <c r="BX19" s="570"/>
      <c r="BY19" s="570"/>
      <c r="BZ19" s="570"/>
      <c r="CA19" s="570"/>
      <c r="CB19" s="570"/>
      <c r="CC19" s="570"/>
      <c r="CD19" s="570"/>
      <c r="CE19" s="570"/>
      <c r="CF19" s="570"/>
      <c r="CG19" s="570"/>
      <c r="CH19" s="570"/>
      <c r="CI19" s="570"/>
      <c r="CJ19" s="570"/>
      <c r="CK19" s="570"/>
      <c r="CL19" s="570"/>
      <c r="CM19" s="570"/>
      <c r="CN19" s="570"/>
      <c r="CO19" s="570"/>
      <c r="CP19" s="570"/>
      <c r="CQ19" s="570"/>
      <c r="CR19" s="570"/>
      <c r="CS19" s="570"/>
      <c r="CT19" s="570"/>
      <c r="CU19" s="570"/>
      <c r="CV19" s="570"/>
      <c r="CW19" s="570"/>
      <c r="CX19" s="570"/>
      <c r="CY19" s="570"/>
      <c r="CZ19" s="570"/>
      <c r="DA19" s="570"/>
      <c r="DB19" s="570"/>
      <c r="DC19" s="570"/>
      <c r="DD19" s="570"/>
      <c r="DE19" s="570"/>
      <c r="DF19" s="570"/>
      <c r="DG19" s="570"/>
      <c r="DH19" s="570"/>
      <c r="DI19" s="570"/>
      <c r="DJ19" s="570"/>
      <c r="DK19" s="570"/>
      <c r="DL19" s="570"/>
      <c r="DM19" s="570"/>
      <c r="DN19" s="570"/>
      <c r="DO19" s="570"/>
      <c r="DP19" s="570"/>
      <c r="DQ19" s="570"/>
      <c r="DR19" s="570"/>
      <c r="DS19" s="570"/>
      <c r="DT19" s="570"/>
      <c r="DU19" s="570"/>
      <c r="DV19" s="570"/>
      <c r="DW19" s="570"/>
      <c r="DX19" s="570"/>
      <c r="DY19" s="570"/>
      <c r="DZ19" s="570"/>
      <c r="EA19" s="570"/>
      <c r="EB19" s="570"/>
      <c r="EC19" s="570"/>
      <c r="ED19" s="570"/>
      <c r="EE19" s="570"/>
      <c r="EF19" s="570"/>
      <c r="EG19" s="570"/>
      <c r="EH19" s="570"/>
      <c r="EI19" s="570"/>
      <c r="EJ19" s="570"/>
      <c r="EK19" s="570"/>
      <c r="EL19" s="570"/>
      <c r="EM19" s="570"/>
      <c r="EN19" s="570"/>
      <c r="EO19" s="570"/>
      <c r="EP19" s="570"/>
      <c r="EQ19" s="570"/>
      <c r="ER19" s="570"/>
      <c r="ES19" s="570"/>
      <c r="ET19" s="570"/>
      <c r="EU19" s="570"/>
      <c r="EV19" s="570"/>
      <c r="EW19" s="570"/>
      <c r="EX19" s="570"/>
      <c r="EY19" s="570"/>
      <c r="EZ19" s="570"/>
      <c r="FA19" s="570"/>
      <c r="FB19" s="570"/>
      <c r="FC19" s="570"/>
      <c r="FD19" s="570"/>
      <c r="FE19" s="570"/>
      <c r="FF19" s="570"/>
      <c r="FG19" s="570"/>
      <c r="FH19" s="570"/>
      <c r="FI19" s="570"/>
      <c r="FJ19" s="570"/>
      <c r="FK19" s="570"/>
      <c r="FL19" s="570"/>
      <c r="FM19" s="570"/>
      <c r="FN19" s="570"/>
      <c r="FO19" s="570"/>
      <c r="FP19" s="570"/>
      <c r="FQ19" s="570"/>
      <c r="FR19" s="570"/>
      <c r="FS19" s="570"/>
      <c r="FT19" s="570"/>
      <c r="FU19" s="570"/>
      <c r="FV19" s="570"/>
      <c r="FW19" s="570"/>
      <c r="FX19" s="570"/>
      <c r="FY19" s="570"/>
      <c r="FZ19" s="570"/>
      <c r="GA19" s="570"/>
      <c r="GB19" s="570"/>
      <c r="GC19" s="570"/>
      <c r="GD19" s="570"/>
      <c r="GE19" s="570"/>
      <c r="GF19" s="570"/>
      <c r="GG19" s="570"/>
      <c r="GH19" s="570"/>
      <c r="GI19" s="570"/>
      <c r="GJ19" s="570"/>
      <c r="GK19" s="570"/>
      <c r="GL19" s="570"/>
      <c r="GM19" s="570"/>
      <c r="GN19" s="570"/>
      <c r="GO19" s="570"/>
      <c r="GP19" s="570"/>
      <c r="GQ19" s="570"/>
      <c r="GR19" s="570"/>
      <c r="GS19" s="570"/>
      <c r="GT19" s="570"/>
      <c r="GU19" s="570"/>
      <c r="GV19" s="570"/>
      <c r="GW19" s="570"/>
      <c r="GX19" s="570"/>
      <c r="GY19" s="570"/>
      <c r="GZ19" s="570"/>
      <c r="HA19" s="570"/>
      <c r="HB19" s="570"/>
      <c r="HC19" s="570"/>
      <c r="HD19" s="570"/>
      <c r="HE19" s="570"/>
      <c r="HF19" s="570"/>
      <c r="HG19" s="570"/>
      <c r="HH19" s="570"/>
      <c r="HI19" s="570"/>
      <c r="HJ19" s="570"/>
      <c r="HK19" s="570"/>
      <c r="HL19" s="570"/>
      <c r="HM19" s="570"/>
      <c r="HN19" s="570"/>
      <c r="HO19" s="570"/>
      <c r="HP19" s="570"/>
      <c r="HQ19" s="570"/>
      <c r="HR19" s="570"/>
      <c r="HS19" s="570"/>
      <c r="HT19" s="570"/>
      <c r="HU19" s="570"/>
      <c r="HV19" s="570"/>
      <c r="HW19" s="570"/>
      <c r="HX19" s="570"/>
      <c r="HY19" s="570"/>
      <c r="HZ19" s="570"/>
      <c r="IA19" s="570"/>
    </row>
    <row r="20" spans="1:235" s="286" customFormat="1">
      <c r="A20" s="570"/>
      <c r="B20" s="575" t="s">
        <v>669</v>
      </c>
      <c r="C20" s="1270">
        <v>4556</v>
      </c>
      <c r="D20" s="2000">
        <v>95</v>
      </c>
      <c r="E20" s="95">
        <v>974</v>
      </c>
      <c r="F20" s="1274">
        <v>95</v>
      </c>
      <c r="G20" s="95">
        <v>899</v>
      </c>
      <c r="H20" s="1570">
        <v>3890</v>
      </c>
      <c r="I20" s="1276">
        <v>4789</v>
      </c>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R20" s="570"/>
      <c r="AS20" s="570"/>
      <c r="AT20" s="570"/>
      <c r="AU20" s="570"/>
      <c r="AV20" s="570"/>
      <c r="AW20" s="570"/>
      <c r="AX20" s="570"/>
      <c r="AY20" s="570"/>
      <c r="AZ20" s="570"/>
      <c r="BA20" s="570"/>
      <c r="BB20" s="570"/>
      <c r="BC20" s="570"/>
      <c r="BD20" s="570"/>
      <c r="BE20" s="570"/>
      <c r="BF20" s="570"/>
      <c r="BG20" s="570"/>
      <c r="BH20" s="570"/>
      <c r="BI20" s="570"/>
      <c r="BJ20" s="570"/>
      <c r="BK20" s="570"/>
      <c r="BL20" s="570"/>
      <c r="BM20" s="570"/>
      <c r="BN20" s="570"/>
      <c r="BO20" s="570"/>
      <c r="BP20" s="570"/>
      <c r="BQ20" s="570"/>
      <c r="BR20" s="570"/>
      <c r="BS20" s="570"/>
      <c r="BT20" s="570"/>
      <c r="BU20" s="570"/>
      <c r="BV20" s="570"/>
      <c r="BW20" s="570"/>
      <c r="BX20" s="570"/>
      <c r="BY20" s="570"/>
      <c r="BZ20" s="570"/>
      <c r="CA20" s="570"/>
      <c r="CB20" s="570"/>
      <c r="CC20" s="570"/>
      <c r="CD20" s="570"/>
      <c r="CE20" s="570"/>
      <c r="CF20" s="570"/>
      <c r="CG20" s="570"/>
      <c r="CH20" s="570"/>
      <c r="CI20" s="570"/>
      <c r="CJ20" s="570"/>
      <c r="CK20" s="570"/>
      <c r="CL20" s="570"/>
      <c r="CM20" s="570"/>
      <c r="CN20" s="570"/>
      <c r="CO20" s="570"/>
      <c r="CP20" s="570"/>
      <c r="CQ20" s="570"/>
      <c r="CR20" s="570"/>
      <c r="CS20" s="570"/>
      <c r="CT20" s="570"/>
      <c r="CU20" s="570"/>
      <c r="CV20" s="570"/>
      <c r="CW20" s="570"/>
      <c r="CX20" s="570"/>
      <c r="CY20" s="570"/>
      <c r="CZ20" s="570"/>
      <c r="DA20" s="570"/>
      <c r="DB20" s="570"/>
      <c r="DC20" s="570"/>
      <c r="DD20" s="570"/>
      <c r="DE20" s="570"/>
      <c r="DF20" s="570"/>
      <c r="DG20" s="570"/>
      <c r="DH20" s="570"/>
      <c r="DI20" s="570"/>
      <c r="DJ20" s="570"/>
      <c r="DK20" s="570"/>
      <c r="DL20" s="570"/>
      <c r="DM20" s="570"/>
      <c r="DN20" s="570"/>
      <c r="DO20" s="570"/>
      <c r="DP20" s="570"/>
      <c r="DQ20" s="570"/>
      <c r="DR20" s="570"/>
      <c r="DS20" s="570"/>
      <c r="DT20" s="570"/>
      <c r="DU20" s="570"/>
      <c r="DV20" s="570"/>
      <c r="DW20" s="570"/>
      <c r="DX20" s="570"/>
      <c r="DY20" s="570"/>
      <c r="DZ20" s="570"/>
      <c r="EA20" s="570"/>
      <c r="EB20" s="570"/>
      <c r="EC20" s="570"/>
      <c r="ED20" s="570"/>
      <c r="EE20" s="570"/>
      <c r="EF20" s="570"/>
      <c r="EG20" s="570"/>
      <c r="EH20" s="570"/>
      <c r="EI20" s="570"/>
      <c r="EJ20" s="570"/>
      <c r="EK20" s="570"/>
      <c r="EL20" s="570"/>
      <c r="EM20" s="570"/>
      <c r="EN20" s="570"/>
      <c r="EO20" s="570"/>
      <c r="EP20" s="570"/>
      <c r="EQ20" s="570"/>
      <c r="ER20" s="570"/>
      <c r="ES20" s="570"/>
      <c r="ET20" s="570"/>
      <c r="EU20" s="570"/>
      <c r="EV20" s="570"/>
      <c r="EW20" s="570"/>
      <c r="EX20" s="570"/>
      <c r="EY20" s="570"/>
      <c r="EZ20" s="570"/>
      <c r="FA20" s="570"/>
      <c r="FB20" s="570"/>
      <c r="FC20" s="570"/>
      <c r="FD20" s="570"/>
      <c r="FE20" s="570"/>
      <c r="FF20" s="570"/>
      <c r="FG20" s="570"/>
      <c r="FH20" s="570"/>
      <c r="FI20" s="570"/>
      <c r="FJ20" s="570"/>
      <c r="FK20" s="570"/>
      <c r="FL20" s="570"/>
      <c r="FM20" s="570"/>
      <c r="FN20" s="570"/>
      <c r="FO20" s="570"/>
      <c r="FP20" s="570"/>
      <c r="FQ20" s="570"/>
      <c r="FR20" s="570"/>
      <c r="FS20" s="570"/>
      <c r="FT20" s="570"/>
      <c r="FU20" s="570"/>
      <c r="FV20" s="570"/>
      <c r="FW20" s="570"/>
      <c r="FX20" s="570"/>
      <c r="FY20" s="570"/>
      <c r="FZ20" s="570"/>
      <c r="GA20" s="570"/>
      <c r="GB20" s="570"/>
      <c r="GC20" s="570"/>
      <c r="GD20" s="570"/>
      <c r="GE20" s="570"/>
      <c r="GF20" s="570"/>
      <c r="GG20" s="570"/>
      <c r="GH20" s="570"/>
      <c r="GI20" s="570"/>
      <c r="GJ20" s="570"/>
      <c r="GK20" s="570"/>
      <c r="GL20" s="570"/>
      <c r="GM20" s="570"/>
      <c r="GN20" s="570"/>
      <c r="GO20" s="570"/>
      <c r="GP20" s="570"/>
      <c r="GQ20" s="570"/>
      <c r="GR20" s="570"/>
      <c r="GS20" s="570"/>
      <c r="GT20" s="570"/>
      <c r="GU20" s="570"/>
      <c r="GV20" s="570"/>
      <c r="GW20" s="570"/>
      <c r="GX20" s="570"/>
      <c r="GY20" s="570"/>
      <c r="GZ20" s="570"/>
      <c r="HA20" s="570"/>
      <c r="HB20" s="570"/>
      <c r="HC20" s="570"/>
      <c r="HD20" s="570"/>
      <c r="HE20" s="570"/>
      <c r="HF20" s="570"/>
      <c r="HG20" s="570"/>
      <c r="HH20" s="570"/>
      <c r="HI20" s="570"/>
      <c r="HJ20" s="570"/>
      <c r="HK20" s="570"/>
      <c r="HL20" s="570"/>
      <c r="HM20" s="570"/>
      <c r="HN20" s="570"/>
      <c r="HO20" s="570"/>
      <c r="HP20" s="570"/>
      <c r="HQ20" s="570"/>
      <c r="HR20" s="570"/>
      <c r="HS20" s="570"/>
      <c r="HT20" s="570"/>
      <c r="HU20" s="570"/>
      <c r="HV20" s="570"/>
      <c r="HW20" s="570"/>
      <c r="HX20" s="570"/>
      <c r="HY20" s="570"/>
      <c r="HZ20" s="570"/>
      <c r="IA20" s="570"/>
    </row>
    <row r="21" spans="1:235" s="286" customFormat="1">
      <c r="A21" s="570"/>
      <c r="B21" s="574" t="s">
        <v>554</v>
      </c>
      <c r="C21" s="1268">
        <v>3910</v>
      </c>
      <c r="D21" s="1999">
        <v>40</v>
      </c>
      <c r="E21" s="90">
        <v>1064</v>
      </c>
      <c r="F21" s="1273">
        <v>41</v>
      </c>
      <c r="G21" s="90">
        <v>1067</v>
      </c>
      <c r="H21" s="1569">
        <v>3325</v>
      </c>
      <c r="I21" s="1275">
        <v>4392</v>
      </c>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U21" s="570"/>
      <c r="AV21" s="570"/>
      <c r="AW21" s="570"/>
      <c r="AX21" s="570"/>
      <c r="AY21" s="570"/>
      <c r="AZ21" s="570"/>
      <c r="BA21" s="570"/>
      <c r="BB21" s="570"/>
      <c r="BC21" s="570"/>
      <c r="BD21" s="570"/>
      <c r="BE21" s="570"/>
      <c r="BF21" s="570"/>
      <c r="BG21" s="570"/>
      <c r="BH21" s="570"/>
      <c r="BI21" s="570"/>
      <c r="BJ21" s="570"/>
      <c r="BK21" s="570"/>
      <c r="BL21" s="570"/>
      <c r="BM21" s="570"/>
      <c r="BN21" s="570"/>
      <c r="BO21" s="570"/>
      <c r="BP21" s="570"/>
      <c r="BQ21" s="570"/>
      <c r="BR21" s="570"/>
      <c r="BS21" s="570"/>
      <c r="BT21" s="570"/>
      <c r="BU21" s="570"/>
      <c r="BV21" s="570"/>
      <c r="BW21" s="570"/>
      <c r="BX21" s="570"/>
      <c r="BY21" s="570"/>
      <c r="BZ21" s="570"/>
      <c r="CA21" s="570"/>
      <c r="CB21" s="570"/>
      <c r="CC21" s="570"/>
      <c r="CD21" s="570"/>
      <c r="CE21" s="570"/>
      <c r="CF21" s="570"/>
      <c r="CG21" s="570"/>
      <c r="CH21" s="570"/>
      <c r="CI21" s="570"/>
      <c r="CJ21" s="570"/>
      <c r="CK21" s="570"/>
      <c r="CL21" s="570"/>
      <c r="CM21" s="570"/>
      <c r="CN21" s="570"/>
      <c r="CO21" s="570"/>
      <c r="CP21" s="570"/>
      <c r="CQ21" s="570"/>
      <c r="CR21" s="570"/>
      <c r="CS21" s="570"/>
      <c r="CT21" s="570"/>
      <c r="CU21" s="570"/>
      <c r="CV21" s="570"/>
      <c r="CW21" s="570"/>
      <c r="CX21" s="570"/>
      <c r="CY21" s="570"/>
      <c r="CZ21" s="570"/>
      <c r="DA21" s="570"/>
      <c r="DB21" s="570"/>
      <c r="DC21" s="570"/>
      <c r="DD21" s="570"/>
      <c r="DE21" s="570"/>
      <c r="DF21" s="570"/>
      <c r="DG21" s="570"/>
      <c r="DH21" s="570"/>
      <c r="DI21" s="570"/>
      <c r="DJ21" s="570"/>
      <c r="DK21" s="570"/>
      <c r="DL21" s="570"/>
      <c r="DM21" s="570"/>
      <c r="DN21" s="570"/>
      <c r="DO21" s="570"/>
      <c r="DP21" s="570"/>
      <c r="DQ21" s="570"/>
      <c r="DR21" s="570"/>
      <c r="DS21" s="570"/>
      <c r="DT21" s="570"/>
      <c r="DU21" s="570"/>
      <c r="DV21" s="570"/>
      <c r="DW21" s="570"/>
      <c r="DX21" s="570"/>
      <c r="DY21" s="570"/>
      <c r="DZ21" s="570"/>
      <c r="EA21" s="570"/>
      <c r="EB21" s="570"/>
      <c r="EC21" s="570"/>
      <c r="ED21" s="570"/>
      <c r="EE21" s="570"/>
      <c r="EF21" s="570"/>
      <c r="EG21" s="570"/>
      <c r="EH21" s="570"/>
      <c r="EI21" s="570"/>
      <c r="EJ21" s="570"/>
      <c r="EK21" s="570"/>
      <c r="EL21" s="570"/>
      <c r="EM21" s="570"/>
      <c r="EN21" s="570"/>
      <c r="EO21" s="570"/>
      <c r="EP21" s="570"/>
      <c r="EQ21" s="570"/>
      <c r="ER21" s="570"/>
      <c r="ES21" s="570"/>
      <c r="ET21" s="570"/>
      <c r="EU21" s="570"/>
      <c r="EV21" s="570"/>
      <c r="EW21" s="570"/>
      <c r="EX21" s="570"/>
      <c r="EY21" s="570"/>
      <c r="EZ21" s="570"/>
      <c r="FA21" s="570"/>
      <c r="FB21" s="570"/>
      <c r="FC21" s="570"/>
      <c r="FD21" s="570"/>
      <c r="FE21" s="570"/>
      <c r="FF21" s="570"/>
      <c r="FG21" s="570"/>
      <c r="FH21" s="570"/>
      <c r="FI21" s="570"/>
      <c r="FJ21" s="570"/>
      <c r="FK21" s="570"/>
      <c r="FL21" s="570"/>
      <c r="FM21" s="570"/>
      <c r="FN21" s="570"/>
      <c r="FO21" s="570"/>
      <c r="FP21" s="570"/>
      <c r="FQ21" s="570"/>
      <c r="FR21" s="570"/>
      <c r="FS21" s="570"/>
      <c r="FT21" s="570"/>
      <c r="FU21" s="570"/>
      <c r="FV21" s="570"/>
      <c r="FW21" s="570"/>
      <c r="FX21" s="570"/>
      <c r="FY21" s="570"/>
      <c r="FZ21" s="570"/>
      <c r="GA21" s="570"/>
      <c r="GB21" s="570"/>
      <c r="GC21" s="570"/>
      <c r="GD21" s="570"/>
      <c r="GE21" s="570"/>
      <c r="GF21" s="570"/>
      <c r="GG21" s="570"/>
      <c r="GH21" s="570"/>
      <c r="GI21" s="570"/>
      <c r="GJ21" s="570"/>
      <c r="GK21" s="570"/>
      <c r="GL21" s="570"/>
      <c r="GM21" s="570"/>
      <c r="GN21" s="570"/>
      <c r="GO21" s="570"/>
      <c r="GP21" s="570"/>
      <c r="GQ21" s="570"/>
      <c r="GR21" s="570"/>
      <c r="GS21" s="570"/>
      <c r="GT21" s="570"/>
      <c r="GU21" s="570"/>
      <c r="GV21" s="570"/>
      <c r="GW21" s="570"/>
      <c r="GX21" s="570"/>
      <c r="GY21" s="570"/>
      <c r="GZ21" s="570"/>
      <c r="HA21" s="570"/>
      <c r="HB21" s="570"/>
      <c r="HC21" s="570"/>
      <c r="HD21" s="570"/>
      <c r="HE21" s="570"/>
      <c r="HF21" s="570"/>
      <c r="HG21" s="570"/>
      <c r="HH21" s="570"/>
      <c r="HI21" s="570"/>
      <c r="HJ21" s="570"/>
      <c r="HK21" s="570"/>
      <c r="HL21" s="570"/>
      <c r="HM21" s="570"/>
      <c r="HN21" s="570"/>
      <c r="HO21" s="570"/>
      <c r="HP21" s="570"/>
      <c r="HQ21" s="570"/>
      <c r="HR21" s="570"/>
      <c r="HS21" s="570"/>
      <c r="HT21" s="570"/>
      <c r="HU21" s="570"/>
      <c r="HV21" s="570"/>
      <c r="HW21" s="570"/>
      <c r="HX21" s="570"/>
      <c r="HY21" s="570"/>
      <c r="HZ21" s="570"/>
      <c r="IA21" s="570"/>
    </row>
    <row r="22" spans="1:235" s="286" customFormat="1">
      <c r="A22" s="570"/>
      <c r="B22" s="575" t="s">
        <v>555</v>
      </c>
      <c r="C22" s="1270">
        <v>6982</v>
      </c>
      <c r="D22" s="2000">
        <v>207</v>
      </c>
      <c r="E22" s="95">
        <v>2183</v>
      </c>
      <c r="F22" s="1274">
        <v>212</v>
      </c>
      <c r="G22" s="95">
        <v>2120</v>
      </c>
      <c r="H22" s="1570">
        <v>5756</v>
      </c>
      <c r="I22" s="1276">
        <v>7876</v>
      </c>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U22" s="570"/>
      <c r="AV22" s="570"/>
      <c r="AW22" s="570"/>
      <c r="AX22" s="570"/>
      <c r="AY22" s="570"/>
      <c r="AZ22" s="570"/>
      <c r="BA22" s="570"/>
      <c r="BB22" s="570"/>
      <c r="BC22" s="570"/>
      <c r="BD22" s="570"/>
      <c r="BE22" s="570"/>
      <c r="BF22" s="570"/>
      <c r="BG22" s="570"/>
      <c r="BH22" s="570"/>
      <c r="BI22" s="570"/>
      <c r="BJ22" s="570"/>
      <c r="BK22" s="570"/>
      <c r="BL22" s="570"/>
      <c r="BM22" s="570"/>
      <c r="BN22" s="570"/>
      <c r="BO22" s="570"/>
      <c r="BP22" s="570"/>
      <c r="BQ22" s="570"/>
      <c r="BR22" s="570"/>
      <c r="BS22" s="570"/>
      <c r="BT22" s="570"/>
      <c r="BU22" s="570"/>
      <c r="BV22" s="570"/>
      <c r="BW22" s="570"/>
      <c r="BX22" s="570"/>
      <c r="BY22" s="570"/>
      <c r="BZ22" s="570"/>
      <c r="CA22" s="570"/>
      <c r="CB22" s="570"/>
      <c r="CC22" s="570"/>
      <c r="CD22" s="570"/>
      <c r="CE22" s="570"/>
      <c r="CF22" s="570"/>
      <c r="CG22" s="570"/>
      <c r="CH22" s="570"/>
      <c r="CI22" s="570"/>
      <c r="CJ22" s="570"/>
      <c r="CK22" s="570"/>
      <c r="CL22" s="570"/>
      <c r="CM22" s="570"/>
      <c r="CN22" s="570"/>
      <c r="CO22" s="570"/>
      <c r="CP22" s="570"/>
      <c r="CQ22" s="570"/>
      <c r="CR22" s="570"/>
      <c r="CS22" s="570"/>
      <c r="CT22" s="570"/>
      <c r="CU22" s="570"/>
      <c r="CV22" s="570"/>
      <c r="CW22" s="570"/>
      <c r="CX22" s="570"/>
      <c r="CY22" s="570"/>
      <c r="CZ22" s="570"/>
      <c r="DA22" s="570"/>
      <c r="DB22" s="570"/>
      <c r="DC22" s="570"/>
      <c r="DD22" s="570"/>
      <c r="DE22" s="570"/>
      <c r="DF22" s="570"/>
      <c r="DG22" s="570"/>
      <c r="DH22" s="570"/>
      <c r="DI22" s="570"/>
      <c r="DJ22" s="570"/>
      <c r="DK22" s="570"/>
      <c r="DL22" s="570"/>
      <c r="DM22" s="570"/>
      <c r="DN22" s="570"/>
      <c r="DO22" s="570"/>
      <c r="DP22" s="570"/>
      <c r="DQ22" s="570"/>
      <c r="DR22" s="570"/>
      <c r="DS22" s="570"/>
      <c r="DT22" s="570"/>
      <c r="DU22" s="570"/>
      <c r="DV22" s="570"/>
      <c r="DW22" s="570"/>
      <c r="DX22" s="570"/>
      <c r="DY22" s="570"/>
      <c r="DZ22" s="570"/>
      <c r="EA22" s="570"/>
      <c r="EB22" s="570"/>
      <c r="EC22" s="570"/>
      <c r="ED22" s="570"/>
      <c r="EE22" s="570"/>
      <c r="EF22" s="570"/>
      <c r="EG22" s="570"/>
      <c r="EH22" s="570"/>
      <c r="EI22" s="570"/>
      <c r="EJ22" s="570"/>
      <c r="EK22" s="570"/>
      <c r="EL22" s="570"/>
      <c r="EM22" s="570"/>
      <c r="EN22" s="570"/>
      <c r="EO22" s="570"/>
      <c r="EP22" s="570"/>
      <c r="EQ22" s="570"/>
      <c r="ER22" s="570"/>
      <c r="ES22" s="570"/>
      <c r="ET22" s="570"/>
      <c r="EU22" s="570"/>
      <c r="EV22" s="570"/>
      <c r="EW22" s="570"/>
      <c r="EX22" s="570"/>
      <c r="EY22" s="570"/>
      <c r="EZ22" s="570"/>
      <c r="FA22" s="570"/>
      <c r="FB22" s="570"/>
      <c r="FC22" s="570"/>
      <c r="FD22" s="570"/>
      <c r="FE22" s="570"/>
      <c r="FF22" s="570"/>
      <c r="FG22" s="570"/>
      <c r="FH22" s="570"/>
      <c r="FI22" s="570"/>
      <c r="FJ22" s="570"/>
      <c r="FK22" s="570"/>
      <c r="FL22" s="570"/>
      <c r="FM22" s="570"/>
      <c r="FN22" s="570"/>
      <c r="FO22" s="570"/>
      <c r="FP22" s="570"/>
      <c r="FQ22" s="570"/>
      <c r="FR22" s="570"/>
      <c r="FS22" s="570"/>
      <c r="FT22" s="570"/>
      <c r="FU22" s="570"/>
      <c r="FV22" s="570"/>
      <c r="FW22" s="570"/>
      <c r="FX22" s="570"/>
      <c r="FY22" s="570"/>
      <c r="FZ22" s="570"/>
      <c r="GA22" s="570"/>
      <c r="GB22" s="570"/>
      <c r="GC22" s="570"/>
      <c r="GD22" s="570"/>
      <c r="GE22" s="570"/>
      <c r="GF22" s="570"/>
      <c r="GG22" s="570"/>
      <c r="GH22" s="570"/>
      <c r="GI22" s="570"/>
      <c r="GJ22" s="570"/>
      <c r="GK22" s="570"/>
      <c r="GL22" s="570"/>
      <c r="GM22" s="570"/>
      <c r="GN22" s="570"/>
      <c r="GO22" s="570"/>
      <c r="GP22" s="570"/>
      <c r="GQ22" s="570"/>
      <c r="GR22" s="570"/>
      <c r="GS22" s="570"/>
      <c r="GT22" s="570"/>
      <c r="GU22" s="570"/>
      <c r="GV22" s="570"/>
      <c r="GW22" s="570"/>
      <c r="GX22" s="570"/>
      <c r="GY22" s="570"/>
      <c r="GZ22" s="570"/>
      <c r="HA22" s="570"/>
      <c r="HB22" s="570"/>
      <c r="HC22" s="570"/>
      <c r="HD22" s="570"/>
      <c r="HE22" s="570"/>
      <c r="HF22" s="570"/>
      <c r="HG22" s="570"/>
      <c r="HH22" s="570"/>
      <c r="HI22" s="570"/>
      <c r="HJ22" s="570"/>
      <c r="HK22" s="570"/>
      <c r="HL22" s="570"/>
      <c r="HM22" s="570"/>
      <c r="HN22" s="570"/>
      <c r="HO22" s="570"/>
      <c r="HP22" s="570"/>
      <c r="HQ22" s="570"/>
      <c r="HR22" s="570"/>
      <c r="HS22" s="570"/>
      <c r="HT22" s="570"/>
      <c r="HU22" s="570"/>
      <c r="HV22" s="570"/>
      <c r="HW22" s="570"/>
      <c r="HX22" s="570"/>
      <c r="HY22" s="570"/>
      <c r="HZ22" s="570"/>
      <c r="IA22" s="570"/>
    </row>
    <row r="23" spans="1:235" s="286" customFormat="1">
      <c r="A23" s="570"/>
      <c r="B23" s="574" t="s">
        <v>850</v>
      </c>
      <c r="C23" s="1268">
        <v>23825</v>
      </c>
      <c r="D23" s="1999">
        <v>599</v>
      </c>
      <c r="E23" s="90">
        <v>6030</v>
      </c>
      <c r="F23" s="1273">
        <v>627</v>
      </c>
      <c r="G23" s="90">
        <v>5928</v>
      </c>
      <c r="H23" s="1569">
        <v>22886</v>
      </c>
      <c r="I23" s="1275">
        <v>28814</v>
      </c>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570"/>
      <c r="BV23" s="570"/>
      <c r="BW23" s="570"/>
      <c r="BX23" s="570"/>
      <c r="BY23" s="570"/>
      <c r="BZ23" s="570"/>
      <c r="CA23" s="570"/>
      <c r="CB23" s="570"/>
      <c r="CC23" s="570"/>
      <c r="CD23" s="570"/>
      <c r="CE23" s="570"/>
      <c r="CF23" s="570"/>
      <c r="CG23" s="570"/>
      <c r="CH23" s="570"/>
      <c r="CI23" s="570"/>
      <c r="CJ23" s="570"/>
      <c r="CK23" s="570"/>
      <c r="CL23" s="570"/>
      <c r="CM23" s="570"/>
      <c r="CN23" s="570"/>
      <c r="CO23" s="570"/>
      <c r="CP23" s="570"/>
      <c r="CQ23" s="570"/>
      <c r="CR23" s="570"/>
      <c r="CS23" s="570"/>
      <c r="CT23" s="570"/>
      <c r="CU23" s="570"/>
      <c r="CV23" s="570"/>
      <c r="CW23" s="570"/>
      <c r="CX23" s="570"/>
      <c r="CY23" s="570"/>
      <c r="CZ23" s="570"/>
      <c r="DA23" s="570"/>
      <c r="DB23" s="570"/>
      <c r="DC23" s="570"/>
      <c r="DD23" s="570"/>
      <c r="DE23" s="570"/>
      <c r="DF23" s="570"/>
      <c r="DG23" s="570"/>
      <c r="DH23" s="570"/>
      <c r="DI23" s="570"/>
      <c r="DJ23" s="570"/>
      <c r="DK23" s="570"/>
      <c r="DL23" s="570"/>
      <c r="DM23" s="570"/>
      <c r="DN23" s="570"/>
      <c r="DO23" s="570"/>
      <c r="DP23" s="570"/>
      <c r="DQ23" s="570"/>
      <c r="DR23" s="570"/>
      <c r="DS23" s="570"/>
      <c r="DT23" s="570"/>
      <c r="DU23" s="570"/>
      <c r="DV23" s="570"/>
      <c r="DW23" s="570"/>
      <c r="DX23" s="570"/>
      <c r="DY23" s="570"/>
      <c r="DZ23" s="570"/>
      <c r="EA23" s="570"/>
      <c r="EB23" s="570"/>
      <c r="EC23" s="570"/>
      <c r="ED23" s="570"/>
      <c r="EE23" s="570"/>
      <c r="EF23" s="570"/>
      <c r="EG23" s="570"/>
      <c r="EH23" s="570"/>
      <c r="EI23" s="570"/>
      <c r="EJ23" s="570"/>
      <c r="EK23" s="570"/>
      <c r="EL23" s="570"/>
      <c r="EM23" s="570"/>
      <c r="EN23" s="570"/>
      <c r="EO23" s="570"/>
      <c r="EP23" s="570"/>
      <c r="EQ23" s="570"/>
      <c r="ER23" s="570"/>
      <c r="ES23" s="570"/>
      <c r="ET23" s="570"/>
      <c r="EU23" s="570"/>
      <c r="EV23" s="570"/>
      <c r="EW23" s="570"/>
      <c r="EX23" s="570"/>
      <c r="EY23" s="570"/>
      <c r="EZ23" s="570"/>
      <c r="FA23" s="570"/>
      <c r="FB23" s="570"/>
      <c r="FC23" s="570"/>
      <c r="FD23" s="570"/>
      <c r="FE23" s="570"/>
      <c r="FF23" s="570"/>
      <c r="FG23" s="570"/>
      <c r="FH23" s="570"/>
      <c r="FI23" s="570"/>
      <c r="FJ23" s="570"/>
      <c r="FK23" s="570"/>
      <c r="FL23" s="570"/>
      <c r="FM23" s="570"/>
      <c r="FN23" s="570"/>
      <c r="FO23" s="570"/>
      <c r="FP23" s="570"/>
      <c r="FQ23" s="570"/>
      <c r="FR23" s="570"/>
      <c r="FS23" s="570"/>
      <c r="FT23" s="570"/>
      <c r="FU23" s="570"/>
      <c r="FV23" s="570"/>
      <c r="FW23" s="570"/>
      <c r="FX23" s="570"/>
      <c r="FY23" s="570"/>
      <c r="FZ23" s="570"/>
      <c r="GA23" s="570"/>
      <c r="GB23" s="570"/>
      <c r="GC23" s="570"/>
      <c r="GD23" s="570"/>
      <c r="GE23" s="570"/>
      <c r="GF23" s="570"/>
      <c r="GG23" s="570"/>
      <c r="GH23" s="570"/>
      <c r="GI23" s="570"/>
      <c r="GJ23" s="570"/>
      <c r="GK23" s="570"/>
      <c r="GL23" s="570"/>
      <c r="GM23" s="570"/>
      <c r="GN23" s="570"/>
      <c r="GO23" s="570"/>
      <c r="GP23" s="570"/>
      <c r="GQ23" s="570"/>
      <c r="GR23" s="570"/>
      <c r="GS23" s="570"/>
      <c r="GT23" s="570"/>
      <c r="GU23" s="570"/>
      <c r="GV23" s="570"/>
      <c r="GW23" s="570"/>
      <c r="GX23" s="570"/>
      <c r="GY23" s="570"/>
      <c r="GZ23" s="570"/>
      <c r="HA23" s="570"/>
      <c r="HB23" s="570"/>
      <c r="HC23" s="570"/>
      <c r="HD23" s="570"/>
      <c r="HE23" s="570"/>
      <c r="HF23" s="570"/>
      <c r="HG23" s="570"/>
      <c r="HH23" s="570"/>
      <c r="HI23" s="570"/>
      <c r="HJ23" s="570"/>
      <c r="HK23" s="570"/>
      <c r="HL23" s="570"/>
      <c r="HM23" s="570"/>
      <c r="HN23" s="570"/>
      <c r="HO23" s="570"/>
      <c r="HP23" s="570"/>
      <c r="HQ23" s="570"/>
      <c r="HR23" s="570"/>
      <c r="HS23" s="570"/>
      <c r="HT23" s="570"/>
      <c r="HU23" s="570"/>
      <c r="HV23" s="570"/>
      <c r="HW23" s="570"/>
      <c r="HX23" s="570"/>
      <c r="HY23" s="570"/>
      <c r="HZ23" s="570"/>
      <c r="IA23" s="570"/>
    </row>
    <row r="24" spans="1:235" s="286" customFormat="1">
      <c r="A24" s="570"/>
      <c r="B24" s="575" t="s">
        <v>851</v>
      </c>
      <c r="C24" s="1270">
        <v>3440</v>
      </c>
      <c r="D24" s="2000">
        <v>83</v>
      </c>
      <c r="E24" s="95">
        <v>734</v>
      </c>
      <c r="F24" s="1274">
        <v>84</v>
      </c>
      <c r="G24" s="95">
        <v>697</v>
      </c>
      <c r="H24" s="1570">
        <v>3409</v>
      </c>
      <c r="I24" s="1276">
        <v>4106</v>
      </c>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c r="AT24" s="570"/>
      <c r="AU24" s="570"/>
      <c r="AV24" s="570"/>
      <c r="AW24" s="570"/>
      <c r="AX24" s="570"/>
      <c r="AY24" s="570"/>
      <c r="AZ24" s="570"/>
      <c r="BA24" s="570"/>
      <c r="BB24" s="570"/>
      <c r="BC24" s="570"/>
      <c r="BD24" s="570"/>
      <c r="BE24" s="570"/>
      <c r="BF24" s="570"/>
      <c r="BG24" s="570"/>
      <c r="BH24" s="570"/>
      <c r="BI24" s="570"/>
      <c r="BJ24" s="570"/>
      <c r="BK24" s="570"/>
      <c r="BL24" s="570"/>
      <c r="BM24" s="570"/>
      <c r="BN24" s="570"/>
      <c r="BO24" s="570"/>
      <c r="BP24" s="570"/>
      <c r="BQ24" s="570"/>
      <c r="BR24" s="570"/>
      <c r="BS24" s="570"/>
      <c r="BT24" s="570"/>
      <c r="BU24" s="570"/>
      <c r="BV24" s="570"/>
      <c r="BW24" s="570"/>
      <c r="BX24" s="570"/>
      <c r="BY24" s="570"/>
      <c r="BZ24" s="570"/>
      <c r="CA24" s="570"/>
      <c r="CB24" s="570"/>
      <c r="CC24" s="570"/>
      <c r="CD24" s="570"/>
      <c r="CE24" s="570"/>
      <c r="CF24" s="570"/>
      <c r="CG24" s="570"/>
      <c r="CH24" s="570"/>
      <c r="CI24" s="570"/>
      <c r="CJ24" s="570"/>
      <c r="CK24" s="570"/>
      <c r="CL24" s="570"/>
      <c r="CM24" s="570"/>
      <c r="CN24" s="570"/>
      <c r="CO24" s="570"/>
      <c r="CP24" s="570"/>
      <c r="CQ24" s="570"/>
      <c r="CR24" s="570"/>
      <c r="CS24" s="570"/>
      <c r="CT24" s="570"/>
      <c r="CU24" s="570"/>
      <c r="CV24" s="570"/>
      <c r="CW24" s="570"/>
      <c r="CX24" s="570"/>
      <c r="CY24" s="570"/>
      <c r="CZ24" s="570"/>
      <c r="DA24" s="570"/>
      <c r="DB24" s="570"/>
      <c r="DC24" s="570"/>
      <c r="DD24" s="570"/>
      <c r="DE24" s="570"/>
      <c r="DF24" s="570"/>
      <c r="DG24" s="570"/>
      <c r="DH24" s="570"/>
      <c r="DI24" s="570"/>
      <c r="DJ24" s="570"/>
      <c r="DK24" s="570"/>
      <c r="DL24" s="570"/>
      <c r="DM24" s="570"/>
      <c r="DN24" s="570"/>
      <c r="DO24" s="570"/>
      <c r="DP24" s="570"/>
      <c r="DQ24" s="570"/>
      <c r="DR24" s="570"/>
      <c r="DS24" s="570"/>
      <c r="DT24" s="570"/>
      <c r="DU24" s="570"/>
      <c r="DV24" s="570"/>
      <c r="DW24" s="570"/>
      <c r="DX24" s="570"/>
      <c r="DY24" s="570"/>
      <c r="DZ24" s="570"/>
      <c r="EA24" s="570"/>
      <c r="EB24" s="570"/>
      <c r="EC24" s="570"/>
      <c r="ED24" s="570"/>
      <c r="EE24" s="570"/>
      <c r="EF24" s="570"/>
      <c r="EG24" s="570"/>
      <c r="EH24" s="570"/>
      <c r="EI24" s="570"/>
      <c r="EJ24" s="570"/>
      <c r="EK24" s="570"/>
      <c r="EL24" s="570"/>
      <c r="EM24" s="570"/>
      <c r="EN24" s="570"/>
      <c r="EO24" s="570"/>
      <c r="EP24" s="570"/>
      <c r="EQ24" s="570"/>
      <c r="ER24" s="570"/>
      <c r="ES24" s="570"/>
      <c r="ET24" s="570"/>
      <c r="EU24" s="570"/>
      <c r="EV24" s="570"/>
      <c r="EW24" s="570"/>
      <c r="EX24" s="570"/>
      <c r="EY24" s="570"/>
      <c r="EZ24" s="570"/>
      <c r="FA24" s="570"/>
      <c r="FB24" s="570"/>
      <c r="FC24" s="570"/>
      <c r="FD24" s="570"/>
      <c r="FE24" s="570"/>
      <c r="FF24" s="570"/>
      <c r="FG24" s="570"/>
      <c r="FH24" s="570"/>
      <c r="FI24" s="570"/>
      <c r="FJ24" s="570"/>
      <c r="FK24" s="570"/>
      <c r="FL24" s="570"/>
      <c r="FM24" s="570"/>
      <c r="FN24" s="570"/>
      <c r="FO24" s="570"/>
      <c r="FP24" s="570"/>
      <c r="FQ24" s="570"/>
      <c r="FR24" s="570"/>
      <c r="FS24" s="570"/>
      <c r="FT24" s="570"/>
      <c r="FU24" s="570"/>
      <c r="FV24" s="570"/>
      <c r="FW24" s="570"/>
      <c r="FX24" s="570"/>
      <c r="FY24" s="570"/>
      <c r="FZ24" s="570"/>
      <c r="GA24" s="570"/>
      <c r="GB24" s="570"/>
      <c r="GC24" s="570"/>
      <c r="GD24" s="570"/>
      <c r="GE24" s="570"/>
      <c r="GF24" s="570"/>
      <c r="GG24" s="570"/>
      <c r="GH24" s="570"/>
      <c r="GI24" s="570"/>
      <c r="GJ24" s="570"/>
      <c r="GK24" s="570"/>
      <c r="GL24" s="570"/>
      <c r="GM24" s="570"/>
      <c r="GN24" s="570"/>
      <c r="GO24" s="570"/>
      <c r="GP24" s="570"/>
      <c r="GQ24" s="570"/>
      <c r="GR24" s="570"/>
      <c r="GS24" s="570"/>
      <c r="GT24" s="570"/>
      <c r="GU24" s="570"/>
      <c r="GV24" s="570"/>
      <c r="GW24" s="570"/>
      <c r="GX24" s="570"/>
      <c r="GY24" s="570"/>
      <c r="GZ24" s="570"/>
      <c r="HA24" s="570"/>
      <c r="HB24" s="570"/>
      <c r="HC24" s="570"/>
      <c r="HD24" s="570"/>
      <c r="HE24" s="570"/>
      <c r="HF24" s="570"/>
      <c r="HG24" s="570"/>
      <c r="HH24" s="570"/>
      <c r="HI24" s="570"/>
      <c r="HJ24" s="570"/>
      <c r="HK24" s="570"/>
      <c r="HL24" s="570"/>
      <c r="HM24" s="570"/>
      <c r="HN24" s="570"/>
      <c r="HO24" s="570"/>
      <c r="HP24" s="570"/>
      <c r="HQ24" s="570"/>
      <c r="HR24" s="570"/>
      <c r="HS24" s="570"/>
      <c r="HT24" s="570"/>
      <c r="HU24" s="570"/>
      <c r="HV24" s="570"/>
      <c r="HW24" s="570"/>
      <c r="HX24" s="570"/>
      <c r="HY24" s="570"/>
      <c r="HZ24" s="570"/>
      <c r="IA24" s="570"/>
    </row>
    <row r="25" spans="1:235" s="286" customFormat="1">
      <c r="A25" s="570"/>
      <c r="B25" s="574" t="s">
        <v>852</v>
      </c>
      <c r="C25" s="1268">
        <v>737</v>
      </c>
      <c r="D25" s="1999">
        <v>76</v>
      </c>
      <c r="E25" s="90">
        <v>239</v>
      </c>
      <c r="F25" s="1273">
        <v>77</v>
      </c>
      <c r="G25" s="90">
        <v>185</v>
      </c>
      <c r="H25" s="1569">
        <v>622</v>
      </c>
      <c r="I25" s="1275">
        <v>807</v>
      </c>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570"/>
      <c r="AV25" s="570"/>
      <c r="AW25" s="570"/>
      <c r="AX25" s="570"/>
      <c r="AY25" s="570"/>
      <c r="AZ25" s="570"/>
      <c r="BA25" s="570"/>
      <c r="BB25" s="570"/>
      <c r="BC25" s="570"/>
      <c r="BD25" s="570"/>
      <c r="BE25" s="570"/>
      <c r="BF25" s="570"/>
      <c r="BG25" s="570"/>
      <c r="BH25" s="570"/>
      <c r="BI25" s="570"/>
      <c r="BJ25" s="570"/>
      <c r="BK25" s="570"/>
      <c r="BL25" s="570"/>
      <c r="BM25" s="570"/>
      <c r="BN25" s="570"/>
      <c r="BO25" s="570"/>
      <c r="BP25" s="570"/>
      <c r="BQ25" s="570"/>
      <c r="BR25" s="570"/>
      <c r="BS25" s="570"/>
      <c r="BT25" s="570"/>
      <c r="BU25" s="570"/>
      <c r="BV25" s="570"/>
      <c r="BW25" s="570"/>
      <c r="BX25" s="570"/>
      <c r="BY25" s="570"/>
      <c r="BZ25" s="570"/>
      <c r="CA25" s="570"/>
      <c r="CB25" s="570"/>
      <c r="CC25" s="570"/>
      <c r="CD25" s="570"/>
      <c r="CE25" s="570"/>
      <c r="CF25" s="570"/>
      <c r="CG25" s="570"/>
      <c r="CH25" s="570"/>
      <c r="CI25" s="570"/>
      <c r="CJ25" s="570"/>
      <c r="CK25" s="570"/>
      <c r="CL25" s="570"/>
      <c r="CM25" s="570"/>
      <c r="CN25" s="570"/>
      <c r="CO25" s="570"/>
      <c r="CP25" s="570"/>
      <c r="CQ25" s="570"/>
      <c r="CR25" s="570"/>
      <c r="CS25" s="570"/>
      <c r="CT25" s="570"/>
      <c r="CU25" s="570"/>
      <c r="CV25" s="570"/>
      <c r="CW25" s="570"/>
      <c r="CX25" s="570"/>
      <c r="CY25" s="570"/>
      <c r="CZ25" s="570"/>
      <c r="DA25" s="570"/>
      <c r="DB25" s="570"/>
      <c r="DC25" s="570"/>
      <c r="DD25" s="570"/>
      <c r="DE25" s="570"/>
      <c r="DF25" s="570"/>
      <c r="DG25" s="570"/>
      <c r="DH25" s="570"/>
      <c r="DI25" s="570"/>
      <c r="DJ25" s="570"/>
      <c r="DK25" s="570"/>
      <c r="DL25" s="570"/>
      <c r="DM25" s="570"/>
      <c r="DN25" s="570"/>
      <c r="DO25" s="570"/>
      <c r="DP25" s="570"/>
      <c r="DQ25" s="570"/>
      <c r="DR25" s="570"/>
      <c r="DS25" s="570"/>
      <c r="DT25" s="570"/>
      <c r="DU25" s="570"/>
      <c r="DV25" s="570"/>
      <c r="DW25" s="570"/>
      <c r="DX25" s="570"/>
      <c r="DY25" s="570"/>
      <c r="DZ25" s="570"/>
      <c r="EA25" s="570"/>
      <c r="EB25" s="570"/>
      <c r="EC25" s="570"/>
      <c r="ED25" s="570"/>
      <c r="EE25" s="570"/>
      <c r="EF25" s="570"/>
      <c r="EG25" s="570"/>
      <c r="EH25" s="570"/>
      <c r="EI25" s="570"/>
      <c r="EJ25" s="570"/>
      <c r="EK25" s="570"/>
      <c r="EL25" s="570"/>
      <c r="EM25" s="570"/>
      <c r="EN25" s="570"/>
      <c r="EO25" s="570"/>
      <c r="EP25" s="570"/>
      <c r="EQ25" s="570"/>
      <c r="ER25" s="570"/>
      <c r="ES25" s="570"/>
      <c r="ET25" s="570"/>
      <c r="EU25" s="570"/>
      <c r="EV25" s="570"/>
      <c r="EW25" s="570"/>
      <c r="EX25" s="570"/>
      <c r="EY25" s="570"/>
      <c r="EZ25" s="570"/>
      <c r="FA25" s="570"/>
      <c r="FB25" s="570"/>
      <c r="FC25" s="570"/>
      <c r="FD25" s="570"/>
      <c r="FE25" s="570"/>
      <c r="FF25" s="570"/>
      <c r="FG25" s="570"/>
      <c r="FH25" s="570"/>
      <c r="FI25" s="570"/>
      <c r="FJ25" s="570"/>
      <c r="FK25" s="570"/>
      <c r="FL25" s="570"/>
      <c r="FM25" s="570"/>
      <c r="FN25" s="570"/>
      <c r="FO25" s="570"/>
      <c r="FP25" s="570"/>
      <c r="FQ25" s="570"/>
      <c r="FR25" s="570"/>
      <c r="FS25" s="570"/>
      <c r="FT25" s="570"/>
      <c r="FU25" s="570"/>
      <c r="FV25" s="570"/>
      <c r="FW25" s="570"/>
      <c r="FX25" s="570"/>
      <c r="FY25" s="570"/>
      <c r="FZ25" s="570"/>
      <c r="GA25" s="570"/>
      <c r="GB25" s="570"/>
      <c r="GC25" s="570"/>
      <c r="GD25" s="570"/>
      <c r="GE25" s="570"/>
      <c r="GF25" s="570"/>
      <c r="GG25" s="570"/>
      <c r="GH25" s="570"/>
      <c r="GI25" s="570"/>
      <c r="GJ25" s="570"/>
      <c r="GK25" s="570"/>
      <c r="GL25" s="570"/>
      <c r="GM25" s="570"/>
      <c r="GN25" s="570"/>
      <c r="GO25" s="570"/>
      <c r="GP25" s="570"/>
      <c r="GQ25" s="570"/>
      <c r="GR25" s="570"/>
      <c r="GS25" s="570"/>
      <c r="GT25" s="570"/>
      <c r="GU25" s="570"/>
      <c r="GV25" s="570"/>
      <c r="GW25" s="570"/>
      <c r="GX25" s="570"/>
      <c r="GY25" s="570"/>
      <c r="GZ25" s="570"/>
      <c r="HA25" s="570"/>
      <c r="HB25" s="570"/>
      <c r="HC25" s="570"/>
      <c r="HD25" s="570"/>
      <c r="HE25" s="570"/>
      <c r="HF25" s="570"/>
      <c r="HG25" s="570"/>
      <c r="HH25" s="570"/>
      <c r="HI25" s="570"/>
      <c r="HJ25" s="570"/>
      <c r="HK25" s="570"/>
      <c r="HL25" s="570"/>
      <c r="HM25" s="570"/>
      <c r="HN25" s="570"/>
      <c r="HO25" s="570"/>
      <c r="HP25" s="570"/>
      <c r="HQ25" s="570"/>
      <c r="HR25" s="570"/>
      <c r="HS25" s="570"/>
      <c r="HT25" s="570"/>
      <c r="HU25" s="570"/>
      <c r="HV25" s="570"/>
      <c r="HW25" s="570"/>
      <c r="HX25" s="570"/>
      <c r="HY25" s="570"/>
      <c r="HZ25" s="570"/>
      <c r="IA25" s="570"/>
    </row>
    <row r="26" spans="1:235" s="286" customFormat="1">
      <c r="A26" s="570"/>
      <c r="B26" s="575" t="s">
        <v>853</v>
      </c>
      <c r="C26" s="1270">
        <v>642</v>
      </c>
      <c r="D26" s="2000">
        <v>30</v>
      </c>
      <c r="E26" s="95">
        <v>142</v>
      </c>
      <c r="F26" s="1274">
        <v>30</v>
      </c>
      <c r="G26" s="95">
        <v>119</v>
      </c>
      <c r="H26" s="1570">
        <v>765</v>
      </c>
      <c r="I26" s="1276">
        <v>884</v>
      </c>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570"/>
      <c r="AV26" s="570"/>
      <c r="AW26" s="570"/>
      <c r="AX26" s="570"/>
      <c r="AY26" s="570"/>
      <c r="AZ26" s="570"/>
      <c r="BA26" s="570"/>
      <c r="BB26" s="570"/>
      <c r="BC26" s="570"/>
      <c r="BD26" s="570"/>
      <c r="BE26" s="570"/>
      <c r="BF26" s="570"/>
      <c r="BG26" s="570"/>
      <c r="BH26" s="570"/>
      <c r="BI26" s="570"/>
      <c r="BJ26" s="570"/>
      <c r="BK26" s="570"/>
      <c r="BL26" s="570"/>
      <c r="BM26" s="570"/>
      <c r="BN26" s="570"/>
      <c r="BO26" s="570"/>
      <c r="BP26" s="570"/>
      <c r="BQ26" s="570"/>
      <c r="BR26" s="570"/>
      <c r="BS26" s="570"/>
      <c r="BT26" s="570"/>
      <c r="BU26" s="570"/>
      <c r="BV26" s="570"/>
      <c r="BW26" s="570"/>
      <c r="BX26" s="570"/>
      <c r="BY26" s="570"/>
      <c r="BZ26" s="570"/>
      <c r="CA26" s="570"/>
      <c r="CB26" s="570"/>
      <c r="CC26" s="570"/>
      <c r="CD26" s="570"/>
      <c r="CE26" s="570"/>
      <c r="CF26" s="570"/>
      <c r="CG26" s="570"/>
      <c r="CH26" s="570"/>
      <c r="CI26" s="570"/>
      <c r="CJ26" s="570"/>
      <c r="CK26" s="570"/>
      <c r="CL26" s="570"/>
      <c r="CM26" s="570"/>
      <c r="CN26" s="570"/>
      <c r="CO26" s="570"/>
      <c r="CP26" s="570"/>
      <c r="CQ26" s="570"/>
      <c r="CR26" s="570"/>
      <c r="CS26" s="570"/>
      <c r="CT26" s="570"/>
      <c r="CU26" s="570"/>
      <c r="CV26" s="570"/>
      <c r="CW26" s="570"/>
      <c r="CX26" s="570"/>
      <c r="CY26" s="570"/>
      <c r="CZ26" s="570"/>
      <c r="DA26" s="570"/>
      <c r="DB26" s="570"/>
      <c r="DC26" s="570"/>
      <c r="DD26" s="570"/>
      <c r="DE26" s="570"/>
      <c r="DF26" s="570"/>
      <c r="DG26" s="570"/>
      <c r="DH26" s="570"/>
      <c r="DI26" s="570"/>
      <c r="DJ26" s="570"/>
      <c r="DK26" s="570"/>
      <c r="DL26" s="570"/>
      <c r="DM26" s="570"/>
      <c r="DN26" s="570"/>
      <c r="DO26" s="570"/>
      <c r="DP26" s="570"/>
      <c r="DQ26" s="570"/>
      <c r="DR26" s="570"/>
      <c r="DS26" s="570"/>
      <c r="DT26" s="570"/>
      <c r="DU26" s="570"/>
      <c r="DV26" s="570"/>
      <c r="DW26" s="570"/>
      <c r="DX26" s="570"/>
      <c r="DY26" s="570"/>
      <c r="DZ26" s="570"/>
      <c r="EA26" s="570"/>
      <c r="EB26" s="570"/>
      <c r="EC26" s="570"/>
      <c r="ED26" s="570"/>
      <c r="EE26" s="570"/>
      <c r="EF26" s="570"/>
      <c r="EG26" s="570"/>
      <c r="EH26" s="570"/>
      <c r="EI26" s="570"/>
      <c r="EJ26" s="570"/>
      <c r="EK26" s="570"/>
      <c r="EL26" s="570"/>
      <c r="EM26" s="570"/>
      <c r="EN26" s="570"/>
      <c r="EO26" s="570"/>
      <c r="EP26" s="570"/>
      <c r="EQ26" s="570"/>
      <c r="ER26" s="570"/>
      <c r="ES26" s="570"/>
      <c r="ET26" s="570"/>
      <c r="EU26" s="570"/>
      <c r="EV26" s="570"/>
      <c r="EW26" s="570"/>
      <c r="EX26" s="570"/>
      <c r="EY26" s="570"/>
      <c r="EZ26" s="570"/>
      <c r="FA26" s="570"/>
      <c r="FB26" s="570"/>
      <c r="FC26" s="570"/>
      <c r="FD26" s="570"/>
      <c r="FE26" s="570"/>
      <c r="FF26" s="570"/>
      <c r="FG26" s="570"/>
      <c r="FH26" s="570"/>
      <c r="FI26" s="570"/>
      <c r="FJ26" s="570"/>
      <c r="FK26" s="570"/>
      <c r="FL26" s="570"/>
      <c r="FM26" s="570"/>
      <c r="FN26" s="570"/>
      <c r="FO26" s="570"/>
      <c r="FP26" s="570"/>
      <c r="FQ26" s="570"/>
      <c r="FR26" s="570"/>
      <c r="FS26" s="570"/>
      <c r="FT26" s="570"/>
      <c r="FU26" s="570"/>
      <c r="FV26" s="570"/>
      <c r="FW26" s="570"/>
      <c r="FX26" s="570"/>
      <c r="FY26" s="570"/>
      <c r="FZ26" s="570"/>
      <c r="GA26" s="570"/>
      <c r="GB26" s="570"/>
      <c r="GC26" s="570"/>
      <c r="GD26" s="570"/>
      <c r="GE26" s="570"/>
      <c r="GF26" s="570"/>
      <c r="GG26" s="570"/>
      <c r="GH26" s="570"/>
      <c r="GI26" s="570"/>
      <c r="GJ26" s="570"/>
      <c r="GK26" s="570"/>
      <c r="GL26" s="570"/>
      <c r="GM26" s="570"/>
      <c r="GN26" s="570"/>
      <c r="GO26" s="570"/>
      <c r="GP26" s="570"/>
      <c r="GQ26" s="570"/>
      <c r="GR26" s="570"/>
      <c r="GS26" s="570"/>
      <c r="GT26" s="570"/>
      <c r="GU26" s="570"/>
      <c r="GV26" s="570"/>
      <c r="GW26" s="570"/>
      <c r="GX26" s="570"/>
      <c r="GY26" s="570"/>
      <c r="GZ26" s="570"/>
      <c r="HA26" s="570"/>
      <c r="HB26" s="570"/>
      <c r="HC26" s="570"/>
      <c r="HD26" s="570"/>
      <c r="HE26" s="570"/>
      <c r="HF26" s="570"/>
      <c r="HG26" s="570"/>
      <c r="HH26" s="570"/>
      <c r="HI26" s="570"/>
      <c r="HJ26" s="570"/>
      <c r="HK26" s="570"/>
      <c r="HL26" s="570"/>
      <c r="HM26" s="570"/>
      <c r="HN26" s="570"/>
      <c r="HO26" s="570"/>
      <c r="HP26" s="570"/>
      <c r="HQ26" s="570"/>
      <c r="HR26" s="570"/>
      <c r="HS26" s="570"/>
      <c r="HT26" s="570"/>
      <c r="HU26" s="570"/>
      <c r="HV26" s="570"/>
      <c r="HW26" s="570"/>
      <c r="HX26" s="570"/>
      <c r="HY26" s="570"/>
      <c r="HZ26" s="570"/>
      <c r="IA26" s="570"/>
    </row>
    <row r="27" spans="1:235" s="286" customFormat="1">
      <c r="A27" s="570"/>
      <c r="B27" s="574" t="s">
        <v>584</v>
      </c>
      <c r="C27" s="1268">
        <v>58</v>
      </c>
      <c r="D27" s="1999">
        <v>14</v>
      </c>
      <c r="E27" s="90">
        <v>36</v>
      </c>
      <c r="F27" s="1273">
        <v>14</v>
      </c>
      <c r="G27" s="90">
        <v>23</v>
      </c>
      <c r="H27" s="1569">
        <v>25</v>
      </c>
      <c r="I27" s="1275">
        <v>48</v>
      </c>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0"/>
      <c r="AY27" s="570"/>
      <c r="AZ27" s="570"/>
      <c r="BA27" s="570"/>
      <c r="BB27" s="570"/>
      <c r="BC27" s="570"/>
      <c r="BD27" s="570"/>
      <c r="BE27" s="570"/>
      <c r="BF27" s="570"/>
      <c r="BG27" s="570"/>
      <c r="BH27" s="570"/>
      <c r="BI27" s="570"/>
      <c r="BJ27" s="570"/>
      <c r="BK27" s="570"/>
      <c r="BL27" s="570"/>
      <c r="BM27" s="570"/>
      <c r="BN27" s="570"/>
      <c r="BO27" s="570"/>
      <c r="BP27" s="570"/>
      <c r="BQ27" s="570"/>
      <c r="BR27" s="570"/>
      <c r="BS27" s="570"/>
      <c r="BT27" s="570"/>
      <c r="BU27" s="570"/>
      <c r="BV27" s="570"/>
      <c r="BW27" s="570"/>
      <c r="BX27" s="570"/>
      <c r="BY27" s="570"/>
      <c r="BZ27" s="570"/>
      <c r="CA27" s="570"/>
      <c r="CB27" s="570"/>
      <c r="CC27" s="570"/>
      <c r="CD27" s="570"/>
      <c r="CE27" s="570"/>
      <c r="CF27" s="570"/>
      <c r="CG27" s="570"/>
      <c r="CH27" s="570"/>
      <c r="CI27" s="570"/>
      <c r="CJ27" s="570"/>
      <c r="CK27" s="570"/>
      <c r="CL27" s="570"/>
      <c r="CM27" s="570"/>
      <c r="CN27" s="570"/>
      <c r="CO27" s="570"/>
      <c r="CP27" s="570"/>
      <c r="CQ27" s="570"/>
      <c r="CR27" s="570"/>
      <c r="CS27" s="570"/>
      <c r="CT27" s="570"/>
      <c r="CU27" s="570"/>
      <c r="CV27" s="570"/>
      <c r="CW27" s="570"/>
      <c r="CX27" s="570"/>
      <c r="CY27" s="570"/>
      <c r="CZ27" s="570"/>
      <c r="DA27" s="570"/>
      <c r="DB27" s="570"/>
      <c r="DC27" s="570"/>
      <c r="DD27" s="570"/>
      <c r="DE27" s="570"/>
      <c r="DF27" s="570"/>
      <c r="DG27" s="570"/>
      <c r="DH27" s="570"/>
      <c r="DI27" s="570"/>
      <c r="DJ27" s="570"/>
      <c r="DK27" s="570"/>
      <c r="DL27" s="570"/>
      <c r="DM27" s="570"/>
      <c r="DN27" s="570"/>
      <c r="DO27" s="570"/>
      <c r="DP27" s="570"/>
      <c r="DQ27" s="570"/>
      <c r="DR27" s="570"/>
      <c r="DS27" s="570"/>
      <c r="DT27" s="570"/>
      <c r="DU27" s="570"/>
      <c r="DV27" s="570"/>
      <c r="DW27" s="570"/>
      <c r="DX27" s="570"/>
      <c r="DY27" s="570"/>
      <c r="DZ27" s="570"/>
      <c r="EA27" s="570"/>
      <c r="EB27" s="570"/>
      <c r="EC27" s="570"/>
      <c r="ED27" s="570"/>
      <c r="EE27" s="570"/>
      <c r="EF27" s="570"/>
      <c r="EG27" s="570"/>
      <c r="EH27" s="570"/>
      <c r="EI27" s="570"/>
      <c r="EJ27" s="570"/>
      <c r="EK27" s="570"/>
      <c r="EL27" s="570"/>
      <c r="EM27" s="570"/>
      <c r="EN27" s="570"/>
      <c r="EO27" s="570"/>
      <c r="EP27" s="570"/>
      <c r="EQ27" s="570"/>
      <c r="ER27" s="570"/>
      <c r="ES27" s="570"/>
      <c r="ET27" s="570"/>
      <c r="EU27" s="570"/>
      <c r="EV27" s="570"/>
      <c r="EW27" s="570"/>
      <c r="EX27" s="570"/>
      <c r="EY27" s="570"/>
      <c r="EZ27" s="570"/>
      <c r="FA27" s="570"/>
      <c r="FB27" s="570"/>
      <c r="FC27" s="570"/>
      <c r="FD27" s="570"/>
      <c r="FE27" s="570"/>
      <c r="FF27" s="570"/>
      <c r="FG27" s="570"/>
      <c r="FH27" s="570"/>
      <c r="FI27" s="570"/>
      <c r="FJ27" s="570"/>
      <c r="FK27" s="570"/>
      <c r="FL27" s="570"/>
      <c r="FM27" s="570"/>
      <c r="FN27" s="570"/>
      <c r="FO27" s="570"/>
      <c r="FP27" s="570"/>
      <c r="FQ27" s="570"/>
      <c r="FR27" s="570"/>
      <c r="FS27" s="570"/>
      <c r="FT27" s="570"/>
      <c r="FU27" s="570"/>
      <c r="FV27" s="570"/>
      <c r="FW27" s="570"/>
      <c r="FX27" s="570"/>
      <c r="FY27" s="570"/>
      <c r="FZ27" s="570"/>
      <c r="GA27" s="570"/>
      <c r="GB27" s="570"/>
      <c r="GC27" s="570"/>
      <c r="GD27" s="570"/>
      <c r="GE27" s="570"/>
      <c r="GF27" s="570"/>
      <c r="GG27" s="570"/>
      <c r="GH27" s="570"/>
      <c r="GI27" s="570"/>
      <c r="GJ27" s="570"/>
      <c r="GK27" s="570"/>
      <c r="GL27" s="570"/>
      <c r="GM27" s="570"/>
      <c r="GN27" s="570"/>
      <c r="GO27" s="570"/>
      <c r="GP27" s="570"/>
      <c r="GQ27" s="570"/>
      <c r="GR27" s="570"/>
      <c r="GS27" s="570"/>
      <c r="GT27" s="570"/>
      <c r="GU27" s="570"/>
      <c r="GV27" s="570"/>
      <c r="GW27" s="570"/>
      <c r="GX27" s="570"/>
      <c r="GY27" s="570"/>
      <c r="GZ27" s="570"/>
      <c r="HA27" s="570"/>
      <c r="HB27" s="570"/>
      <c r="HC27" s="570"/>
      <c r="HD27" s="570"/>
      <c r="HE27" s="570"/>
      <c r="HF27" s="570"/>
      <c r="HG27" s="570"/>
      <c r="HH27" s="570"/>
      <c r="HI27" s="570"/>
      <c r="HJ27" s="570"/>
      <c r="HK27" s="570"/>
      <c r="HL27" s="570"/>
      <c r="HM27" s="570"/>
      <c r="HN27" s="570"/>
      <c r="HO27" s="570"/>
      <c r="HP27" s="570"/>
      <c r="HQ27" s="570"/>
      <c r="HR27" s="570"/>
      <c r="HS27" s="570"/>
      <c r="HT27" s="570"/>
      <c r="HU27" s="570"/>
      <c r="HV27" s="570"/>
      <c r="HW27" s="570"/>
      <c r="HX27" s="570"/>
      <c r="HY27" s="570"/>
      <c r="HZ27" s="570"/>
      <c r="IA27" s="570"/>
    </row>
    <row r="28" spans="1:235" s="286" customFormat="1">
      <c r="A28" s="570"/>
      <c r="B28" s="575" t="s">
        <v>379</v>
      </c>
      <c r="C28" s="1270">
        <v>334</v>
      </c>
      <c r="D28" s="2000">
        <v>4</v>
      </c>
      <c r="E28" s="95">
        <v>84</v>
      </c>
      <c r="F28" s="1274">
        <v>5</v>
      </c>
      <c r="G28" s="95">
        <v>85</v>
      </c>
      <c r="H28" s="1570">
        <v>330</v>
      </c>
      <c r="I28" s="1276">
        <v>415</v>
      </c>
      <c r="J28" s="570"/>
      <c r="K28" s="570"/>
      <c r="L28" s="570"/>
      <c r="M28" s="570"/>
      <c r="N28" s="570"/>
      <c r="O28" s="570"/>
      <c r="P28" s="570"/>
      <c r="Q28" s="570"/>
      <c r="R28" s="570"/>
      <c r="S28" s="570"/>
      <c r="T28" s="570"/>
      <c r="U28" s="570"/>
      <c r="V28" s="570"/>
      <c r="W28" s="570"/>
      <c r="X28" s="570"/>
      <c r="Y28" s="570"/>
      <c r="Z28" s="570"/>
      <c r="AA28" s="570"/>
      <c r="AB28" s="570"/>
      <c r="AC28" s="570"/>
      <c r="AD28" s="570"/>
      <c r="AE28" s="570"/>
      <c r="AF28" s="570"/>
      <c r="AG28" s="570"/>
      <c r="AH28" s="570"/>
      <c r="AI28" s="570"/>
      <c r="AJ28" s="570"/>
      <c r="AK28" s="570"/>
      <c r="AL28" s="570"/>
      <c r="AM28" s="570"/>
      <c r="AN28" s="570"/>
      <c r="AO28" s="570"/>
      <c r="AP28" s="570"/>
      <c r="AQ28" s="570"/>
      <c r="AR28" s="570"/>
      <c r="AS28" s="570"/>
      <c r="AT28" s="570"/>
      <c r="AU28" s="570"/>
      <c r="AV28" s="570"/>
      <c r="AW28" s="570"/>
      <c r="AX28" s="570"/>
      <c r="AY28" s="570"/>
      <c r="AZ28" s="570"/>
      <c r="BA28" s="570"/>
      <c r="BB28" s="570"/>
      <c r="BC28" s="570"/>
      <c r="BD28" s="570"/>
      <c r="BE28" s="570"/>
      <c r="BF28" s="570"/>
      <c r="BG28" s="570"/>
      <c r="BH28" s="570"/>
      <c r="BI28" s="570"/>
      <c r="BJ28" s="570"/>
      <c r="BK28" s="570"/>
      <c r="BL28" s="570"/>
      <c r="BM28" s="570"/>
      <c r="BN28" s="570"/>
      <c r="BO28" s="570"/>
      <c r="BP28" s="570"/>
      <c r="BQ28" s="570"/>
      <c r="BR28" s="570"/>
      <c r="BS28" s="570"/>
      <c r="BT28" s="570"/>
      <c r="BU28" s="570"/>
      <c r="BV28" s="570"/>
      <c r="BW28" s="570"/>
      <c r="BX28" s="570"/>
      <c r="BY28" s="570"/>
      <c r="BZ28" s="570"/>
      <c r="CA28" s="570"/>
      <c r="CB28" s="570"/>
      <c r="CC28" s="570"/>
      <c r="CD28" s="570"/>
      <c r="CE28" s="570"/>
      <c r="CF28" s="570"/>
      <c r="CG28" s="570"/>
      <c r="CH28" s="570"/>
      <c r="CI28" s="570"/>
      <c r="CJ28" s="570"/>
      <c r="CK28" s="570"/>
      <c r="CL28" s="570"/>
      <c r="CM28" s="570"/>
      <c r="CN28" s="570"/>
      <c r="CO28" s="570"/>
      <c r="CP28" s="570"/>
      <c r="CQ28" s="570"/>
      <c r="CR28" s="570"/>
      <c r="CS28" s="570"/>
      <c r="CT28" s="570"/>
      <c r="CU28" s="570"/>
      <c r="CV28" s="570"/>
      <c r="CW28" s="570"/>
      <c r="CX28" s="570"/>
      <c r="CY28" s="570"/>
      <c r="CZ28" s="570"/>
      <c r="DA28" s="570"/>
      <c r="DB28" s="570"/>
      <c r="DC28" s="570"/>
      <c r="DD28" s="570"/>
      <c r="DE28" s="570"/>
      <c r="DF28" s="570"/>
      <c r="DG28" s="570"/>
      <c r="DH28" s="570"/>
      <c r="DI28" s="570"/>
      <c r="DJ28" s="570"/>
      <c r="DK28" s="570"/>
      <c r="DL28" s="570"/>
      <c r="DM28" s="570"/>
      <c r="DN28" s="570"/>
      <c r="DO28" s="570"/>
      <c r="DP28" s="570"/>
      <c r="DQ28" s="570"/>
      <c r="DR28" s="570"/>
      <c r="DS28" s="570"/>
      <c r="DT28" s="570"/>
      <c r="DU28" s="570"/>
      <c r="DV28" s="570"/>
      <c r="DW28" s="570"/>
      <c r="DX28" s="570"/>
      <c r="DY28" s="570"/>
      <c r="DZ28" s="570"/>
      <c r="EA28" s="570"/>
      <c r="EB28" s="570"/>
      <c r="EC28" s="570"/>
      <c r="ED28" s="570"/>
      <c r="EE28" s="570"/>
      <c r="EF28" s="570"/>
      <c r="EG28" s="570"/>
      <c r="EH28" s="570"/>
      <c r="EI28" s="570"/>
      <c r="EJ28" s="570"/>
      <c r="EK28" s="570"/>
      <c r="EL28" s="570"/>
      <c r="EM28" s="570"/>
      <c r="EN28" s="570"/>
      <c r="EO28" s="570"/>
      <c r="EP28" s="570"/>
      <c r="EQ28" s="570"/>
      <c r="ER28" s="570"/>
      <c r="ES28" s="570"/>
      <c r="ET28" s="570"/>
      <c r="EU28" s="570"/>
      <c r="EV28" s="570"/>
      <c r="EW28" s="570"/>
      <c r="EX28" s="570"/>
      <c r="EY28" s="570"/>
      <c r="EZ28" s="570"/>
      <c r="FA28" s="570"/>
      <c r="FB28" s="570"/>
      <c r="FC28" s="570"/>
      <c r="FD28" s="570"/>
      <c r="FE28" s="570"/>
      <c r="FF28" s="570"/>
      <c r="FG28" s="570"/>
      <c r="FH28" s="570"/>
      <c r="FI28" s="570"/>
      <c r="FJ28" s="570"/>
      <c r="FK28" s="570"/>
      <c r="FL28" s="570"/>
      <c r="FM28" s="570"/>
      <c r="FN28" s="570"/>
      <c r="FO28" s="570"/>
      <c r="FP28" s="570"/>
      <c r="FQ28" s="570"/>
      <c r="FR28" s="570"/>
      <c r="FS28" s="570"/>
      <c r="FT28" s="570"/>
      <c r="FU28" s="570"/>
      <c r="FV28" s="570"/>
      <c r="FW28" s="570"/>
      <c r="FX28" s="570"/>
      <c r="FY28" s="570"/>
      <c r="FZ28" s="570"/>
      <c r="GA28" s="570"/>
      <c r="GB28" s="570"/>
      <c r="GC28" s="570"/>
      <c r="GD28" s="570"/>
      <c r="GE28" s="570"/>
      <c r="GF28" s="570"/>
      <c r="GG28" s="570"/>
      <c r="GH28" s="570"/>
      <c r="GI28" s="570"/>
      <c r="GJ28" s="570"/>
      <c r="GK28" s="570"/>
      <c r="GL28" s="570"/>
      <c r="GM28" s="570"/>
      <c r="GN28" s="570"/>
      <c r="GO28" s="570"/>
      <c r="GP28" s="570"/>
      <c r="GQ28" s="570"/>
      <c r="GR28" s="570"/>
      <c r="GS28" s="570"/>
      <c r="GT28" s="570"/>
      <c r="GU28" s="570"/>
      <c r="GV28" s="570"/>
      <c r="GW28" s="570"/>
      <c r="GX28" s="570"/>
      <c r="GY28" s="570"/>
      <c r="GZ28" s="570"/>
      <c r="HA28" s="570"/>
      <c r="HB28" s="570"/>
      <c r="HC28" s="570"/>
      <c r="HD28" s="570"/>
      <c r="HE28" s="570"/>
      <c r="HF28" s="570"/>
      <c r="HG28" s="570"/>
      <c r="HH28" s="570"/>
      <c r="HI28" s="570"/>
      <c r="HJ28" s="570"/>
      <c r="HK28" s="570"/>
      <c r="HL28" s="570"/>
      <c r="HM28" s="570"/>
      <c r="HN28" s="570"/>
      <c r="HO28" s="570"/>
      <c r="HP28" s="570"/>
      <c r="HQ28" s="570"/>
      <c r="HR28" s="570"/>
      <c r="HS28" s="570"/>
      <c r="HT28" s="570"/>
      <c r="HU28" s="570"/>
      <c r="HV28" s="570"/>
      <c r="HW28" s="570"/>
      <c r="HX28" s="570"/>
      <c r="HY28" s="570"/>
      <c r="HZ28" s="570"/>
      <c r="IA28" s="570"/>
    </row>
    <row r="29" spans="1:235" s="286" customFormat="1">
      <c r="A29" s="570"/>
      <c r="B29" s="574" t="s">
        <v>556</v>
      </c>
      <c r="C29" s="1268">
        <v>485</v>
      </c>
      <c r="D29" s="1999">
        <v>37</v>
      </c>
      <c r="E29" s="90">
        <v>172</v>
      </c>
      <c r="F29" s="1273">
        <v>39</v>
      </c>
      <c r="G29" s="90">
        <v>147</v>
      </c>
      <c r="H29" s="1569">
        <v>418</v>
      </c>
      <c r="I29" s="1275">
        <v>565</v>
      </c>
      <c r="J29" s="570"/>
      <c r="K29" s="570"/>
      <c r="L29" s="570"/>
      <c r="M29" s="570"/>
      <c r="N29" s="570"/>
      <c r="O29" s="570"/>
      <c r="P29" s="570"/>
      <c r="Q29" s="570"/>
      <c r="R29" s="570"/>
      <c r="S29" s="570"/>
      <c r="T29" s="570"/>
      <c r="U29" s="570"/>
      <c r="V29" s="570"/>
      <c r="W29" s="570"/>
      <c r="X29" s="570"/>
      <c r="Y29" s="570"/>
      <c r="Z29" s="570"/>
      <c r="AA29" s="570"/>
      <c r="AB29" s="570"/>
      <c r="AC29" s="570"/>
      <c r="AD29" s="570"/>
      <c r="AE29" s="570"/>
      <c r="AF29" s="570"/>
      <c r="AG29" s="570"/>
      <c r="AH29" s="570"/>
      <c r="AI29" s="570"/>
      <c r="AJ29" s="570"/>
      <c r="AK29" s="570"/>
      <c r="AL29" s="570"/>
      <c r="AM29" s="570"/>
      <c r="AN29" s="570"/>
      <c r="AO29" s="570"/>
      <c r="AP29" s="570"/>
      <c r="AQ29" s="570"/>
      <c r="AR29" s="570"/>
      <c r="AS29" s="570"/>
      <c r="AT29" s="570"/>
      <c r="AU29" s="570"/>
      <c r="AV29" s="570"/>
      <c r="AW29" s="570"/>
      <c r="AX29" s="570"/>
      <c r="AY29" s="570"/>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0"/>
      <c r="BV29" s="570"/>
      <c r="BW29" s="570"/>
      <c r="BX29" s="570"/>
      <c r="BY29" s="570"/>
      <c r="BZ29" s="570"/>
      <c r="CA29" s="570"/>
      <c r="CB29" s="570"/>
      <c r="CC29" s="570"/>
      <c r="CD29" s="570"/>
      <c r="CE29" s="570"/>
      <c r="CF29" s="570"/>
      <c r="CG29" s="570"/>
      <c r="CH29" s="570"/>
      <c r="CI29" s="570"/>
      <c r="CJ29" s="570"/>
      <c r="CK29" s="570"/>
      <c r="CL29" s="570"/>
      <c r="CM29" s="570"/>
      <c r="CN29" s="570"/>
      <c r="CO29" s="570"/>
      <c r="CP29" s="570"/>
      <c r="CQ29" s="570"/>
      <c r="CR29" s="570"/>
      <c r="CS29" s="570"/>
      <c r="CT29" s="570"/>
      <c r="CU29" s="570"/>
      <c r="CV29" s="570"/>
      <c r="CW29" s="570"/>
      <c r="CX29" s="570"/>
      <c r="CY29" s="570"/>
      <c r="CZ29" s="570"/>
      <c r="DA29" s="570"/>
      <c r="DB29" s="570"/>
      <c r="DC29" s="570"/>
      <c r="DD29" s="570"/>
      <c r="DE29" s="570"/>
      <c r="DF29" s="570"/>
      <c r="DG29" s="570"/>
      <c r="DH29" s="570"/>
      <c r="DI29" s="570"/>
      <c r="DJ29" s="570"/>
      <c r="DK29" s="570"/>
      <c r="DL29" s="570"/>
      <c r="DM29" s="570"/>
      <c r="DN29" s="570"/>
      <c r="DO29" s="570"/>
      <c r="DP29" s="570"/>
      <c r="DQ29" s="570"/>
      <c r="DR29" s="570"/>
      <c r="DS29" s="570"/>
      <c r="DT29" s="570"/>
      <c r="DU29" s="570"/>
      <c r="DV29" s="570"/>
      <c r="DW29" s="570"/>
      <c r="DX29" s="570"/>
      <c r="DY29" s="570"/>
      <c r="DZ29" s="570"/>
      <c r="EA29" s="570"/>
      <c r="EB29" s="570"/>
      <c r="EC29" s="570"/>
      <c r="ED29" s="570"/>
      <c r="EE29" s="570"/>
      <c r="EF29" s="570"/>
      <c r="EG29" s="570"/>
      <c r="EH29" s="570"/>
      <c r="EI29" s="570"/>
      <c r="EJ29" s="570"/>
      <c r="EK29" s="570"/>
      <c r="EL29" s="570"/>
      <c r="EM29" s="570"/>
      <c r="EN29" s="570"/>
      <c r="EO29" s="570"/>
      <c r="EP29" s="570"/>
      <c r="EQ29" s="570"/>
      <c r="ER29" s="570"/>
      <c r="ES29" s="570"/>
      <c r="ET29" s="570"/>
      <c r="EU29" s="570"/>
      <c r="EV29" s="570"/>
      <c r="EW29" s="570"/>
      <c r="EX29" s="570"/>
      <c r="EY29" s="570"/>
      <c r="EZ29" s="570"/>
      <c r="FA29" s="570"/>
      <c r="FB29" s="570"/>
      <c r="FC29" s="570"/>
      <c r="FD29" s="570"/>
      <c r="FE29" s="570"/>
      <c r="FF29" s="570"/>
      <c r="FG29" s="570"/>
      <c r="FH29" s="570"/>
      <c r="FI29" s="570"/>
      <c r="FJ29" s="570"/>
      <c r="FK29" s="570"/>
      <c r="FL29" s="570"/>
      <c r="FM29" s="570"/>
      <c r="FN29" s="570"/>
      <c r="FO29" s="570"/>
      <c r="FP29" s="570"/>
      <c r="FQ29" s="570"/>
      <c r="FR29" s="570"/>
      <c r="FS29" s="570"/>
      <c r="FT29" s="570"/>
      <c r="FU29" s="570"/>
      <c r="FV29" s="570"/>
      <c r="FW29" s="570"/>
      <c r="FX29" s="570"/>
      <c r="FY29" s="570"/>
      <c r="FZ29" s="570"/>
      <c r="GA29" s="570"/>
      <c r="GB29" s="570"/>
      <c r="GC29" s="570"/>
      <c r="GD29" s="570"/>
      <c r="GE29" s="570"/>
      <c r="GF29" s="570"/>
      <c r="GG29" s="570"/>
      <c r="GH29" s="570"/>
      <c r="GI29" s="570"/>
      <c r="GJ29" s="570"/>
      <c r="GK29" s="570"/>
      <c r="GL29" s="570"/>
      <c r="GM29" s="570"/>
      <c r="GN29" s="570"/>
      <c r="GO29" s="570"/>
      <c r="GP29" s="570"/>
      <c r="GQ29" s="570"/>
      <c r="GR29" s="570"/>
      <c r="GS29" s="570"/>
      <c r="GT29" s="570"/>
      <c r="GU29" s="570"/>
      <c r="GV29" s="570"/>
      <c r="GW29" s="570"/>
      <c r="GX29" s="570"/>
      <c r="GY29" s="570"/>
      <c r="GZ29" s="570"/>
      <c r="HA29" s="570"/>
      <c r="HB29" s="570"/>
      <c r="HC29" s="570"/>
      <c r="HD29" s="570"/>
      <c r="HE29" s="570"/>
      <c r="HF29" s="570"/>
      <c r="HG29" s="570"/>
      <c r="HH29" s="570"/>
      <c r="HI29" s="570"/>
      <c r="HJ29" s="570"/>
      <c r="HK29" s="570"/>
      <c r="HL29" s="570"/>
      <c r="HM29" s="570"/>
      <c r="HN29" s="570"/>
      <c r="HO29" s="570"/>
      <c r="HP29" s="570"/>
      <c r="HQ29" s="570"/>
      <c r="HR29" s="570"/>
      <c r="HS29" s="570"/>
      <c r="HT29" s="570"/>
      <c r="HU29" s="570"/>
      <c r="HV29" s="570"/>
      <c r="HW29" s="570"/>
      <c r="HX29" s="570"/>
      <c r="HY29" s="570"/>
      <c r="HZ29" s="570"/>
      <c r="IA29" s="570"/>
    </row>
    <row r="30" spans="1:235" ht="24.95" customHeight="1">
      <c r="B30" s="445" t="s">
        <v>672</v>
      </c>
      <c r="C30" s="729"/>
      <c r="D30" s="729"/>
      <c r="E30" s="304"/>
      <c r="F30" s="1369"/>
      <c r="G30" s="304"/>
      <c r="H30" s="304"/>
      <c r="I30" s="729"/>
    </row>
    <row r="31" spans="1:235" s="286" customFormat="1">
      <c r="A31" s="570"/>
      <c r="B31" s="574" t="s">
        <v>380</v>
      </c>
      <c r="C31" s="1268">
        <v>75</v>
      </c>
      <c r="D31" s="1999">
        <v>11</v>
      </c>
      <c r="E31" s="90">
        <v>40</v>
      </c>
      <c r="F31" s="1273">
        <v>11</v>
      </c>
      <c r="G31" s="90">
        <v>31</v>
      </c>
      <c r="H31" s="1569">
        <v>37</v>
      </c>
      <c r="I31" s="1275">
        <v>68</v>
      </c>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570"/>
      <c r="BI31" s="570"/>
      <c r="BJ31" s="570"/>
      <c r="BK31" s="570"/>
      <c r="BL31" s="570"/>
      <c r="BM31" s="570"/>
      <c r="BN31" s="570"/>
      <c r="BO31" s="570"/>
      <c r="BP31" s="570"/>
      <c r="BQ31" s="570"/>
      <c r="BR31" s="570"/>
      <c r="BS31" s="570"/>
      <c r="BT31" s="570"/>
      <c r="BU31" s="570"/>
      <c r="BV31" s="570"/>
      <c r="BW31" s="570"/>
      <c r="BX31" s="570"/>
      <c r="BY31" s="570"/>
      <c r="BZ31" s="570"/>
      <c r="CA31" s="570"/>
      <c r="CB31" s="570"/>
      <c r="CC31" s="570"/>
      <c r="CD31" s="570"/>
      <c r="CE31" s="570"/>
      <c r="CF31" s="570"/>
      <c r="CG31" s="570"/>
      <c r="CH31" s="570"/>
      <c r="CI31" s="570"/>
      <c r="CJ31" s="570"/>
      <c r="CK31" s="570"/>
      <c r="CL31" s="570"/>
      <c r="CM31" s="570"/>
      <c r="CN31" s="570"/>
      <c r="CO31" s="570"/>
      <c r="CP31" s="570"/>
      <c r="CQ31" s="570"/>
      <c r="CR31" s="570"/>
      <c r="CS31" s="570"/>
      <c r="CT31" s="570"/>
      <c r="CU31" s="570"/>
      <c r="CV31" s="570"/>
      <c r="CW31" s="570"/>
      <c r="CX31" s="570"/>
      <c r="CY31" s="570"/>
      <c r="CZ31" s="570"/>
      <c r="DA31" s="570"/>
      <c r="DB31" s="570"/>
      <c r="DC31" s="570"/>
      <c r="DD31" s="570"/>
      <c r="DE31" s="570"/>
      <c r="DF31" s="570"/>
      <c r="DG31" s="570"/>
      <c r="DH31" s="570"/>
      <c r="DI31" s="570"/>
      <c r="DJ31" s="570"/>
      <c r="DK31" s="570"/>
      <c r="DL31" s="570"/>
      <c r="DM31" s="570"/>
      <c r="DN31" s="570"/>
      <c r="DO31" s="570"/>
      <c r="DP31" s="570"/>
      <c r="DQ31" s="570"/>
      <c r="DR31" s="570"/>
      <c r="DS31" s="570"/>
      <c r="DT31" s="570"/>
      <c r="DU31" s="570"/>
      <c r="DV31" s="570"/>
      <c r="DW31" s="570"/>
      <c r="DX31" s="570"/>
      <c r="DY31" s="570"/>
      <c r="DZ31" s="570"/>
      <c r="EA31" s="570"/>
      <c r="EB31" s="570"/>
      <c r="EC31" s="570"/>
      <c r="ED31" s="570"/>
      <c r="EE31" s="570"/>
      <c r="EF31" s="570"/>
      <c r="EG31" s="570"/>
      <c r="EH31" s="570"/>
      <c r="EI31" s="570"/>
      <c r="EJ31" s="570"/>
      <c r="EK31" s="570"/>
      <c r="EL31" s="570"/>
      <c r="EM31" s="570"/>
      <c r="EN31" s="570"/>
      <c r="EO31" s="570"/>
      <c r="EP31" s="570"/>
      <c r="EQ31" s="570"/>
      <c r="ER31" s="570"/>
      <c r="ES31" s="570"/>
      <c r="ET31" s="570"/>
      <c r="EU31" s="570"/>
      <c r="EV31" s="570"/>
      <c r="EW31" s="570"/>
      <c r="EX31" s="570"/>
      <c r="EY31" s="570"/>
      <c r="EZ31" s="570"/>
      <c r="FA31" s="570"/>
      <c r="FB31" s="570"/>
      <c r="FC31" s="570"/>
      <c r="FD31" s="570"/>
      <c r="FE31" s="570"/>
      <c r="FF31" s="570"/>
      <c r="FG31" s="570"/>
      <c r="FH31" s="570"/>
      <c r="FI31" s="570"/>
      <c r="FJ31" s="570"/>
      <c r="FK31" s="570"/>
      <c r="FL31" s="570"/>
      <c r="FM31" s="570"/>
      <c r="FN31" s="570"/>
      <c r="FO31" s="570"/>
      <c r="FP31" s="570"/>
      <c r="FQ31" s="570"/>
      <c r="FR31" s="570"/>
      <c r="FS31" s="570"/>
      <c r="FT31" s="570"/>
      <c r="FU31" s="570"/>
      <c r="FV31" s="570"/>
      <c r="FW31" s="570"/>
      <c r="FX31" s="570"/>
      <c r="FY31" s="570"/>
      <c r="FZ31" s="570"/>
      <c r="GA31" s="570"/>
      <c r="GB31" s="570"/>
      <c r="GC31" s="570"/>
      <c r="GD31" s="570"/>
      <c r="GE31" s="570"/>
      <c r="GF31" s="570"/>
      <c r="GG31" s="570"/>
      <c r="GH31" s="570"/>
      <c r="GI31" s="570"/>
      <c r="GJ31" s="570"/>
      <c r="GK31" s="570"/>
      <c r="GL31" s="570"/>
      <c r="GM31" s="570"/>
      <c r="GN31" s="570"/>
      <c r="GO31" s="570"/>
      <c r="GP31" s="570"/>
      <c r="GQ31" s="570"/>
      <c r="GR31" s="570"/>
      <c r="GS31" s="570"/>
      <c r="GT31" s="570"/>
      <c r="GU31" s="570"/>
      <c r="GV31" s="570"/>
      <c r="GW31" s="570"/>
      <c r="GX31" s="570"/>
      <c r="GY31" s="570"/>
      <c r="GZ31" s="570"/>
      <c r="HA31" s="570"/>
      <c r="HB31" s="570"/>
      <c r="HC31" s="570"/>
      <c r="HD31" s="570"/>
      <c r="HE31" s="570"/>
      <c r="HF31" s="570"/>
      <c r="HG31" s="570"/>
      <c r="HH31" s="570"/>
      <c r="HI31" s="570"/>
      <c r="HJ31" s="570"/>
      <c r="HK31" s="570"/>
      <c r="HL31" s="570"/>
      <c r="HM31" s="570"/>
      <c r="HN31" s="570"/>
      <c r="HO31" s="570"/>
      <c r="HP31" s="570"/>
      <c r="HQ31" s="570"/>
      <c r="HR31" s="570"/>
      <c r="HS31" s="570"/>
      <c r="HT31" s="570"/>
      <c r="HU31" s="570"/>
      <c r="HV31" s="570"/>
      <c r="HW31" s="570"/>
      <c r="HX31" s="570"/>
      <c r="HY31" s="570"/>
      <c r="HZ31" s="570"/>
      <c r="IA31" s="570"/>
    </row>
    <row r="32" spans="1:235" s="286" customFormat="1">
      <c r="A32" s="570"/>
      <c r="B32" s="575" t="s">
        <v>669</v>
      </c>
      <c r="C32" s="1270">
        <v>869</v>
      </c>
      <c r="D32" s="2000">
        <v>127</v>
      </c>
      <c r="E32" s="95">
        <v>613</v>
      </c>
      <c r="F32" s="1274">
        <v>128</v>
      </c>
      <c r="G32" s="95">
        <v>511</v>
      </c>
      <c r="H32" s="1570">
        <v>318</v>
      </c>
      <c r="I32" s="1276">
        <v>829</v>
      </c>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570"/>
      <c r="BO32" s="570"/>
      <c r="BP32" s="570"/>
      <c r="BQ32" s="570"/>
      <c r="BR32" s="570"/>
      <c r="BS32" s="570"/>
      <c r="BT32" s="570"/>
      <c r="BU32" s="570"/>
      <c r="BV32" s="570"/>
      <c r="BW32" s="570"/>
      <c r="BX32" s="570"/>
      <c r="BY32" s="570"/>
      <c r="BZ32" s="570"/>
      <c r="CA32" s="570"/>
      <c r="CB32" s="570"/>
      <c r="CC32" s="570"/>
      <c r="CD32" s="570"/>
      <c r="CE32" s="570"/>
      <c r="CF32" s="570"/>
      <c r="CG32" s="570"/>
      <c r="CH32" s="570"/>
      <c r="CI32" s="570"/>
      <c r="CJ32" s="570"/>
      <c r="CK32" s="570"/>
      <c r="CL32" s="570"/>
      <c r="CM32" s="570"/>
      <c r="CN32" s="570"/>
      <c r="CO32" s="570"/>
      <c r="CP32" s="570"/>
      <c r="CQ32" s="570"/>
      <c r="CR32" s="570"/>
      <c r="CS32" s="570"/>
      <c r="CT32" s="570"/>
      <c r="CU32" s="570"/>
      <c r="CV32" s="570"/>
      <c r="CW32" s="570"/>
      <c r="CX32" s="570"/>
      <c r="CY32" s="570"/>
      <c r="CZ32" s="570"/>
      <c r="DA32" s="570"/>
      <c r="DB32" s="570"/>
      <c r="DC32" s="570"/>
      <c r="DD32" s="570"/>
      <c r="DE32" s="570"/>
      <c r="DF32" s="570"/>
      <c r="DG32" s="570"/>
      <c r="DH32" s="570"/>
      <c r="DI32" s="570"/>
      <c r="DJ32" s="570"/>
      <c r="DK32" s="570"/>
      <c r="DL32" s="570"/>
      <c r="DM32" s="570"/>
      <c r="DN32" s="570"/>
      <c r="DO32" s="570"/>
      <c r="DP32" s="570"/>
      <c r="DQ32" s="570"/>
      <c r="DR32" s="570"/>
      <c r="DS32" s="570"/>
      <c r="DT32" s="570"/>
      <c r="DU32" s="570"/>
      <c r="DV32" s="570"/>
      <c r="DW32" s="570"/>
      <c r="DX32" s="570"/>
      <c r="DY32" s="570"/>
      <c r="DZ32" s="570"/>
      <c r="EA32" s="570"/>
      <c r="EB32" s="570"/>
      <c r="EC32" s="570"/>
      <c r="ED32" s="570"/>
      <c r="EE32" s="570"/>
      <c r="EF32" s="570"/>
      <c r="EG32" s="570"/>
      <c r="EH32" s="570"/>
      <c r="EI32" s="570"/>
      <c r="EJ32" s="570"/>
      <c r="EK32" s="570"/>
      <c r="EL32" s="570"/>
      <c r="EM32" s="570"/>
      <c r="EN32" s="570"/>
      <c r="EO32" s="570"/>
      <c r="EP32" s="570"/>
      <c r="EQ32" s="570"/>
      <c r="ER32" s="570"/>
      <c r="ES32" s="570"/>
      <c r="ET32" s="570"/>
      <c r="EU32" s="570"/>
      <c r="EV32" s="570"/>
      <c r="EW32" s="570"/>
      <c r="EX32" s="570"/>
      <c r="EY32" s="570"/>
      <c r="EZ32" s="570"/>
      <c r="FA32" s="570"/>
      <c r="FB32" s="570"/>
      <c r="FC32" s="570"/>
      <c r="FD32" s="570"/>
      <c r="FE32" s="570"/>
      <c r="FF32" s="570"/>
      <c r="FG32" s="570"/>
      <c r="FH32" s="570"/>
      <c r="FI32" s="570"/>
      <c r="FJ32" s="570"/>
      <c r="FK32" s="570"/>
      <c r="FL32" s="570"/>
      <c r="FM32" s="570"/>
      <c r="FN32" s="570"/>
      <c r="FO32" s="570"/>
      <c r="FP32" s="570"/>
      <c r="FQ32" s="570"/>
      <c r="FR32" s="570"/>
      <c r="FS32" s="570"/>
      <c r="FT32" s="570"/>
      <c r="FU32" s="570"/>
      <c r="FV32" s="570"/>
      <c r="FW32" s="570"/>
      <c r="FX32" s="570"/>
      <c r="FY32" s="570"/>
      <c r="FZ32" s="570"/>
      <c r="GA32" s="570"/>
      <c r="GB32" s="570"/>
      <c r="GC32" s="570"/>
      <c r="GD32" s="570"/>
      <c r="GE32" s="570"/>
      <c r="GF32" s="570"/>
      <c r="GG32" s="570"/>
      <c r="GH32" s="570"/>
      <c r="GI32" s="570"/>
      <c r="GJ32" s="570"/>
      <c r="GK32" s="570"/>
      <c r="GL32" s="570"/>
      <c r="GM32" s="570"/>
      <c r="GN32" s="570"/>
      <c r="GO32" s="570"/>
      <c r="GP32" s="570"/>
      <c r="GQ32" s="570"/>
      <c r="GR32" s="570"/>
      <c r="GS32" s="570"/>
      <c r="GT32" s="570"/>
      <c r="GU32" s="570"/>
      <c r="GV32" s="570"/>
      <c r="GW32" s="570"/>
      <c r="GX32" s="570"/>
      <c r="GY32" s="570"/>
      <c r="GZ32" s="570"/>
      <c r="HA32" s="570"/>
      <c r="HB32" s="570"/>
      <c r="HC32" s="570"/>
      <c r="HD32" s="570"/>
      <c r="HE32" s="570"/>
      <c r="HF32" s="570"/>
      <c r="HG32" s="570"/>
      <c r="HH32" s="570"/>
      <c r="HI32" s="570"/>
      <c r="HJ32" s="570"/>
      <c r="HK32" s="570"/>
      <c r="HL32" s="570"/>
      <c r="HM32" s="570"/>
      <c r="HN32" s="570"/>
      <c r="HO32" s="570"/>
      <c r="HP32" s="570"/>
      <c r="HQ32" s="570"/>
      <c r="HR32" s="570"/>
      <c r="HS32" s="570"/>
      <c r="HT32" s="570"/>
      <c r="HU32" s="570"/>
      <c r="HV32" s="570"/>
      <c r="HW32" s="570"/>
      <c r="HX32" s="570"/>
      <c r="HY32" s="570"/>
      <c r="HZ32" s="570"/>
      <c r="IA32" s="570"/>
    </row>
    <row r="33" spans="1:235" s="286" customFormat="1">
      <c r="A33" s="570"/>
      <c r="B33" s="574" t="s">
        <v>554</v>
      </c>
      <c r="C33" s="1268">
        <v>877</v>
      </c>
      <c r="D33" s="1999">
        <v>54</v>
      </c>
      <c r="E33" s="90">
        <v>578</v>
      </c>
      <c r="F33" s="1273">
        <v>54</v>
      </c>
      <c r="G33" s="90">
        <v>561</v>
      </c>
      <c r="H33" s="1569">
        <v>401</v>
      </c>
      <c r="I33" s="1275">
        <v>962</v>
      </c>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c r="AK33" s="570"/>
      <c r="AL33" s="570"/>
      <c r="AM33" s="570"/>
      <c r="AN33" s="570"/>
      <c r="AO33" s="570"/>
      <c r="AP33" s="570"/>
      <c r="AQ33" s="570"/>
      <c r="AR33" s="570"/>
      <c r="AS33" s="570"/>
      <c r="AT33" s="570"/>
      <c r="AU33" s="570"/>
      <c r="AV33" s="570"/>
      <c r="AW33" s="570"/>
      <c r="AX33" s="570"/>
      <c r="AY33" s="570"/>
      <c r="AZ33" s="570"/>
      <c r="BA33" s="570"/>
      <c r="BB33" s="570"/>
      <c r="BC33" s="570"/>
      <c r="BD33" s="570"/>
      <c r="BE33" s="570"/>
      <c r="BF33" s="570"/>
      <c r="BG33" s="570"/>
      <c r="BH33" s="570"/>
      <c r="BI33" s="570"/>
      <c r="BJ33" s="570"/>
      <c r="BK33" s="570"/>
      <c r="BL33" s="570"/>
      <c r="BM33" s="570"/>
      <c r="BN33" s="570"/>
      <c r="BO33" s="570"/>
      <c r="BP33" s="570"/>
      <c r="BQ33" s="570"/>
      <c r="BR33" s="570"/>
      <c r="BS33" s="570"/>
      <c r="BT33" s="570"/>
      <c r="BU33" s="570"/>
      <c r="BV33" s="570"/>
      <c r="BW33" s="570"/>
      <c r="BX33" s="570"/>
      <c r="BY33" s="570"/>
      <c r="BZ33" s="570"/>
      <c r="CA33" s="570"/>
      <c r="CB33" s="570"/>
      <c r="CC33" s="570"/>
      <c r="CD33" s="570"/>
      <c r="CE33" s="570"/>
      <c r="CF33" s="570"/>
      <c r="CG33" s="570"/>
      <c r="CH33" s="570"/>
      <c r="CI33" s="570"/>
      <c r="CJ33" s="570"/>
      <c r="CK33" s="570"/>
      <c r="CL33" s="570"/>
      <c r="CM33" s="570"/>
      <c r="CN33" s="570"/>
      <c r="CO33" s="570"/>
      <c r="CP33" s="570"/>
      <c r="CQ33" s="570"/>
      <c r="CR33" s="570"/>
      <c r="CS33" s="570"/>
      <c r="CT33" s="570"/>
      <c r="CU33" s="570"/>
      <c r="CV33" s="570"/>
      <c r="CW33" s="570"/>
      <c r="CX33" s="570"/>
      <c r="CY33" s="570"/>
      <c r="CZ33" s="570"/>
      <c r="DA33" s="570"/>
      <c r="DB33" s="570"/>
      <c r="DC33" s="570"/>
      <c r="DD33" s="570"/>
      <c r="DE33" s="570"/>
      <c r="DF33" s="570"/>
      <c r="DG33" s="570"/>
      <c r="DH33" s="570"/>
      <c r="DI33" s="570"/>
      <c r="DJ33" s="570"/>
      <c r="DK33" s="570"/>
      <c r="DL33" s="570"/>
      <c r="DM33" s="570"/>
      <c r="DN33" s="570"/>
      <c r="DO33" s="570"/>
      <c r="DP33" s="570"/>
      <c r="DQ33" s="570"/>
      <c r="DR33" s="570"/>
      <c r="DS33" s="570"/>
      <c r="DT33" s="570"/>
      <c r="DU33" s="570"/>
      <c r="DV33" s="570"/>
      <c r="DW33" s="570"/>
      <c r="DX33" s="570"/>
      <c r="DY33" s="570"/>
      <c r="DZ33" s="570"/>
      <c r="EA33" s="570"/>
      <c r="EB33" s="570"/>
      <c r="EC33" s="570"/>
      <c r="ED33" s="570"/>
      <c r="EE33" s="570"/>
      <c r="EF33" s="570"/>
      <c r="EG33" s="570"/>
      <c r="EH33" s="570"/>
      <c r="EI33" s="570"/>
      <c r="EJ33" s="570"/>
      <c r="EK33" s="570"/>
      <c r="EL33" s="570"/>
      <c r="EM33" s="570"/>
      <c r="EN33" s="570"/>
      <c r="EO33" s="570"/>
      <c r="EP33" s="570"/>
      <c r="EQ33" s="570"/>
      <c r="ER33" s="570"/>
      <c r="ES33" s="570"/>
      <c r="ET33" s="570"/>
      <c r="EU33" s="570"/>
      <c r="EV33" s="570"/>
      <c r="EW33" s="570"/>
      <c r="EX33" s="570"/>
      <c r="EY33" s="570"/>
      <c r="EZ33" s="570"/>
      <c r="FA33" s="570"/>
      <c r="FB33" s="570"/>
      <c r="FC33" s="570"/>
      <c r="FD33" s="570"/>
      <c r="FE33" s="570"/>
      <c r="FF33" s="570"/>
      <c r="FG33" s="570"/>
      <c r="FH33" s="570"/>
      <c r="FI33" s="570"/>
      <c r="FJ33" s="570"/>
      <c r="FK33" s="570"/>
      <c r="FL33" s="570"/>
      <c r="FM33" s="570"/>
      <c r="FN33" s="570"/>
      <c r="FO33" s="570"/>
      <c r="FP33" s="570"/>
      <c r="FQ33" s="570"/>
      <c r="FR33" s="570"/>
      <c r="FS33" s="570"/>
      <c r="FT33" s="570"/>
      <c r="FU33" s="570"/>
      <c r="FV33" s="570"/>
      <c r="FW33" s="570"/>
      <c r="FX33" s="570"/>
      <c r="FY33" s="570"/>
      <c r="FZ33" s="570"/>
      <c r="GA33" s="570"/>
      <c r="GB33" s="570"/>
      <c r="GC33" s="570"/>
      <c r="GD33" s="570"/>
      <c r="GE33" s="570"/>
      <c r="GF33" s="570"/>
      <c r="GG33" s="570"/>
      <c r="GH33" s="570"/>
      <c r="GI33" s="570"/>
      <c r="GJ33" s="570"/>
      <c r="GK33" s="570"/>
      <c r="GL33" s="570"/>
      <c r="GM33" s="570"/>
      <c r="GN33" s="570"/>
      <c r="GO33" s="570"/>
      <c r="GP33" s="570"/>
      <c r="GQ33" s="570"/>
      <c r="GR33" s="570"/>
      <c r="GS33" s="570"/>
      <c r="GT33" s="570"/>
      <c r="GU33" s="570"/>
      <c r="GV33" s="570"/>
      <c r="GW33" s="570"/>
      <c r="GX33" s="570"/>
      <c r="GY33" s="570"/>
      <c r="GZ33" s="570"/>
      <c r="HA33" s="570"/>
      <c r="HB33" s="570"/>
      <c r="HC33" s="570"/>
      <c r="HD33" s="570"/>
      <c r="HE33" s="570"/>
      <c r="HF33" s="570"/>
      <c r="HG33" s="570"/>
      <c r="HH33" s="570"/>
      <c r="HI33" s="570"/>
      <c r="HJ33" s="570"/>
      <c r="HK33" s="570"/>
      <c r="HL33" s="570"/>
      <c r="HM33" s="570"/>
      <c r="HN33" s="570"/>
      <c r="HO33" s="570"/>
      <c r="HP33" s="570"/>
      <c r="HQ33" s="570"/>
      <c r="HR33" s="570"/>
      <c r="HS33" s="570"/>
      <c r="HT33" s="570"/>
      <c r="HU33" s="570"/>
      <c r="HV33" s="570"/>
      <c r="HW33" s="570"/>
      <c r="HX33" s="570"/>
      <c r="HY33" s="570"/>
      <c r="HZ33" s="570"/>
      <c r="IA33" s="570"/>
    </row>
    <row r="34" spans="1:235" s="286" customFormat="1">
      <c r="A34" s="570"/>
      <c r="B34" s="575" t="s">
        <v>555</v>
      </c>
      <c r="C34" s="1270">
        <v>3302</v>
      </c>
      <c r="D34" s="2000">
        <v>367</v>
      </c>
      <c r="E34" s="95">
        <v>2253</v>
      </c>
      <c r="F34" s="1274">
        <v>381</v>
      </c>
      <c r="G34" s="95">
        <v>2041</v>
      </c>
      <c r="H34" s="1570">
        <v>1525</v>
      </c>
      <c r="I34" s="1276">
        <v>3566</v>
      </c>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0"/>
      <c r="AO34" s="570"/>
      <c r="AP34" s="570"/>
      <c r="AQ34" s="570"/>
      <c r="AR34" s="570"/>
      <c r="AS34" s="570"/>
      <c r="AT34" s="570"/>
      <c r="AU34" s="570"/>
      <c r="AV34" s="570"/>
      <c r="AW34" s="570"/>
      <c r="AX34" s="570"/>
      <c r="AY34" s="570"/>
      <c r="AZ34" s="570"/>
      <c r="BA34" s="570"/>
      <c r="BB34" s="570"/>
      <c r="BC34" s="570"/>
      <c r="BD34" s="570"/>
      <c r="BE34" s="570"/>
      <c r="BF34" s="570"/>
      <c r="BG34" s="570"/>
      <c r="BH34" s="570"/>
      <c r="BI34" s="570"/>
      <c r="BJ34" s="570"/>
      <c r="BK34" s="570"/>
      <c r="BL34" s="570"/>
      <c r="BM34" s="570"/>
      <c r="BN34" s="570"/>
      <c r="BO34" s="570"/>
      <c r="BP34" s="570"/>
      <c r="BQ34" s="570"/>
      <c r="BR34" s="570"/>
      <c r="BS34" s="570"/>
      <c r="BT34" s="570"/>
      <c r="BU34" s="570"/>
      <c r="BV34" s="570"/>
      <c r="BW34" s="570"/>
      <c r="BX34" s="570"/>
      <c r="BY34" s="570"/>
      <c r="BZ34" s="570"/>
      <c r="CA34" s="570"/>
      <c r="CB34" s="570"/>
      <c r="CC34" s="570"/>
      <c r="CD34" s="570"/>
      <c r="CE34" s="570"/>
      <c r="CF34" s="570"/>
      <c r="CG34" s="570"/>
      <c r="CH34" s="570"/>
      <c r="CI34" s="570"/>
      <c r="CJ34" s="570"/>
      <c r="CK34" s="570"/>
      <c r="CL34" s="570"/>
      <c r="CM34" s="570"/>
      <c r="CN34" s="570"/>
      <c r="CO34" s="570"/>
      <c r="CP34" s="570"/>
      <c r="CQ34" s="570"/>
      <c r="CR34" s="570"/>
      <c r="CS34" s="570"/>
      <c r="CT34" s="570"/>
      <c r="CU34" s="570"/>
      <c r="CV34" s="570"/>
      <c r="CW34" s="570"/>
      <c r="CX34" s="570"/>
      <c r="CY34" s="570"/>
      <c r="CZ34" s="570"/>
      <c r="DA34" s="570"/>
      <c r="DB34" s="570"/>
      <c r="DC34" s="570"/>
      <c r="DD34" s="570"/>
      <c r="DE34" s="570"/>
      <c r="DF34" s="570"/>
      <c r="DG34" s="570"/>
      <c r="DH34" s="570"/>
      <c r="DI34" s="570"/>
      <c r="DJ34" s="570"/>
      <c r="DK34" s="570"/>
      <c r="DL34" s="570"/>
      <c r="DM34" s="570"/>
      <c r="DN34" s="570"/>
      <c r="DO34" s="570"/>
      <c r="DP34" s="570"/>
      <c r="DQ34" s="570"/>
      <c r="DR34" s="570"/>
      <c r="DS34" s="570"/>
      <c r="DT34" s="570"/>
      <c r="DU34" s="570"/>
      <c r="DV34" s="570"/>
      <c r="DW34" s="570"/>
      <c r="DX34" s="570"/>
      <c r="DY34" s="570"/>
      <c r="DZ34" s="570"/>
      <c r="EA34" s="570"/>
      <c r="EB34" s="570"/>
      <c r="EC34" s="570"/>
      <c r="ED34" s="570"/>
      <c r="EE34" s="570"/>
      <c r="EF34" s="570"/>
      <c r="EG34" s="570"/>
      <c r="EH34" s="570"/>
      <c r="EI34" s="570"/>
      <c r="EJ34" s="570"/>
      <c r="EK34" s="570"/>
      <c r="EL34" s="570"/>
      <c r="EM34" s="570"/>
      <c r="EN34" s="570"/>
      <c r="EO34" s="570"/>
      <c r="EP34" s="570"/>
      <c r="EQ34" s="570"/>
      <c r="ER34" s="570"/>
      <c r="ES34" s="570"/>
      <c r="ET34" s="570"/>
      <c r="EU34" s="570"/>
      <c r="EV34" s="570"/>
      <c r="EW34" s="570"/>
      <c r="EX34" s="570"/>
      <c r="EY34" s="570"/>
      <c r="EZ34" s="570"/>
      <c r="FA34" s="570"/>
      <c r="FB34" s="570"/>
      <c r="FC34" s="570"/>
      <c r="FD34" s="570"/>
      <c r="FE34" s="570"/>
      <c r="FF34" s="570"/>
      <c r="FG34" s="570"/>
      <c r="FH34" s="570"/>
      <c r="FI34" s="570"/>
      <c r="FJ34" s="570"/>
      <c r="FK34" s="570"/>
      <c r="FL34" s="570"/>
      <c r="FM34" s="570"/>
      <c r="FN34" s="570"/>
      <c r="FO34" s="570"/>
      <c r="FP34" s="570"/>
      <c r="FQ34" s="570"/>
      <c r="FR34" s="570"/>
      <c r="FS34" s="570"/>
      <c r="FT34" s="570"/>
      <c r="FU34" s="570"/>
      <c r="FV34" s="570"/>
      <c r="FW34" s="570"/>
      <c r="FX34" s="570"/>
      <c r="FY34" s="570"/>
      <c r="FZ34" s="570"/>
      <c r="GA34" s="570"/>
      <c r="GB34" s="570"/>
      <c r="GC34" s="570"/>
      <c r="GD34" s="570"/>
      <c r="GE34" s="570"/>
      <c r="GF34" s="570"/>
      <c r="GG34" s="570"/>
      <c r="GH34" s="570"/>
      <c r="GI34" s="570"/>
      <c r="GJ34" s="570"/>
      <c r="GK34" s="570"/>
      <c r="GL34" s="570"/>
      <c r="GM34" s="570"/>
      <c r="GN34" s="570"/>
      <c r="GO34" s="570"/>
      <c r="GP34" s="570"/>
      <c r="GQ34" s="570"/>
      <c r="GR34" s="570"/>
      <c r="GS34" s="570"/>
      <c r="GT34" s="570"/>
      <c r="GU34" s="570"/>
      <c r="GV34" s="570"/>
      <c r="GW34" s="570"/>
      <c r="GX34" s="570"/>
      <c r="GY34" s="570"/>
      <c r="GZ34" s="570"/>
      <c r="HA34" s="570"/>
      <c r="HB34" s="570"/>
      <c r="HC34" s="570"/>
      <c r="HD34" s="570"/>
      <c r="HE34" s="570"/>
      <c r="HF34" s="570"/>
      <c r="HG34" s="570"/>
      <c r="HH34" s="570"/>
      <c r="HI34" s="570"/>
      <c r="HJ34" s="570"/>
      <c r="HK34" s="570"/>
      <c r="HL34" s="570"/>
      <c r="HM34" s="570"/>
      <c r="HN34" s="570"/>
      <c r="HO34" s="570"/>
      <c r="HP34" s="570"/>
      <c r="HQ34" s="570"/>
      <c r="HR34" s="570"/>
      <c r="HS34" s="570"/>
      <c r="HT34" s="570"/>
      <c r="HU34" s="570"/>
      <c r="HV34" s="570"/>
      <c r="HW34" s="570"/>
      <c r="HX34" s="570"/>
      <c r="HY34" s="570"/>
      <c r="HZ34" s="570"/>
      <c r="IA34" s="570"/>
    </row>
    <row r="35" spans="1:235" s="286" customFormat="1">
      <c r="A35" s="570"/>
      <c r="B35" s="574" t="s">
        <v>850</v>
      </c>
      <c r="C35" s="1268">
        <v>10996</v>
      </c>
      <c r="D35" s="1999">
        <v>1280</v>
      </c>
      <c r="E35" s="90">
        <v>6538</v>
      </c>
      <c r="F35" s="1273">
        <v>1392</v>
      </c>
      <c r="G35" s="90">
        <v>6750</v>
      </c>
      <c r="H35" s="1569">
        <v>9374</v>
      </c>
      <c r="I35" s="1275">
        <v>16124</v>
      </c>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c r="AK35" s="570"/>
      <c r="AL35" s="570"/>
      <c r="AM35" s="570"/>
      <c r="AN35" s="570"/>
      <c r="AO35" s="570"/>
      <c r="AP35" s="570"/>
      <c r="AQ35" s="570"/>
      <c r="AR35" s="570"/>
      <c r="AS35" s="570"/>
      <c r="AT35" s="570"/>
      <c r="AU35" s="570"/>
      <c r="AV35" s="570"/>
      <c r="AW35" s="570"/>
      <c r="AX35" s="570"/>
      <c r="AY35" s="570"/>
      <c r="AZ35" s="570"/>
      <c r="BA35" s="570"/>
      <c r="BB35" s="570"/>
      <c r="BC35" s="570"/>
      <c r="BD35" s="570"/>
      <c r="BE35" s="570"/>
      <c r="BF35" s="570"/>
      <c r="BG35" s="570"/>
      <c r="BH35" s="570"/>
      <c r="BI35" s="570"/>
      <c r="BJ35" s="570"/>
      <c r="BK35" s="570"/>
      <c r="BL35" s="570"/>
      <c r="BM35" s="570"/>
      <c r="BN35" s="570"/>
      <c r="BO35" s="570"/>
      <c r="BP35" s="570"/>
      <c r="BQ35" s="570"/>
      <c r="BR35" s="570"/>
      <c r="BS35" s="570"/>
      <c r="BT35" s="570"/>
      <c r="BU35" s="570"/>
      <c r="BV35" s="570"/>
      <c r="BW35" s="570"/>
      <c r="BX35" s="570"/>
      <c r="BY35" s="570"/>
      <c r="BZ35" s="570"/>
      <c r="CA35" s="570"/>
      <c r="CB35" s="570"/>
      <c r="CC35" s="570"/>
      <c r="CD35" s="570"/>
      <c r="CE35" s="570"/>
      <c r="CF35" s="570"/>
      <c r="CG35" s="570"/>
      <c r="CH35" s="570"/>
      <c r="CI35" s="570"/>
      <c r="CJ35" s="570"/>
      <c r="CK35" s="570"/>
      <c r="CL35" s="570"/>
      <c r="CM35" s="570"/>
      <c r="CN35" s="570"/>
      <c r="CO35" s="570"/>
      <c r="CP35" s="570"/>
      <c r="CQ35" s="570"/>
      <c r="CR35" s="570"/>
      <c r="CS35" s="570"/>
      <c r="CT35" s="570"/>
      <c r="CU35" s="570"/>
      <c r="CV35" s="570"/>
      <c r="CW35" s="570"/>
      <c r="CX35" s="570"/>
      <c r="CY35" s="570"/>
      <c r="CZ35" s="570"/>
      <c r="DA35" s="570"/>
      <c r="DB35" s="570"/>
      <c r="DC35" s="570"/>
      <c r="DD35" s="570"/>
      <c r="DE35" s="570"/>
      <c r="DF35" s="570"/>
      <c r="DG35" s="570"/>
      <c r="DH35" s="570"/>
      <c r="DI35" s="570"/>
      <c r="DJ35" s="570"/>
      <c r="DK35" s="570"/>
      <c r="DL35" s="570"/>
      <c r="DM35" s="570"/>
      <c r="DN35" s="570"/>
      <c r="DO35" s="570"/>
      <c r="DP35" s="570"/>
      <c r="DQ35" s="570"/>
      <c r="DR35" s="570"/>
      <c r="DS35" s="570"/>
      <c r="DT35" s="570"/>
      <c r="DU35" s="570"/>
      <c r="DV35" s="570"/>
      <c r="DW35" s="570"/>
      <c r="DX35" s="570"/>
      <c r="DY35" s="570"/>
      <c r="DZ35" s="570"/>
      <c r="EA35" s="570"/>
      <c r="EB35" s="570"/>
      <c r="EC35" s="570"/>
      <c r="ED35" s="570"/>
      <c r="EE35" s="570"/>
      <c r="EF35" s="570"/>
      <c r="EG35" s="570"/>
      <c r="EH35" s="570"/>
      <c r="EI35" s="570"/>
      <c r="EJ35" s="570"/>
      <c r="EK35" s="570"/>
      <c r="EL35" s="570"/>
      <c r="EM35" s="570"/>
      <c r="EN35" s="570"/>
      <c r="EO35" s="570"/>
      <c r="EP35" s="570"/>
      <c r="EQ35" s="570"/>
      <c r="ER35" s="570"/>
      <c r="ES35" s="570"/>
      <c r="ET35" s="570"/>
      <c r="EU35" s="570"/>
      <c r="EV35" s="570"/>
      <c r="EW35" s="570"/>
      <c r="EX35" s="570"/>
      <c r="EY35" s="570"/>
      <c r="EZ35" s="570"/>
      <c r="FA35" s="570"/>
      <c r="FB35" s="570"/>
      <c r="FC35" s="570"/>
      <c r="FD35" s="570"/>
      <c r="FE35" s="570"/>
      <c r="FF35" s="570"/>
      <c r="FG35" s="570"/>
      <c r="FH35" s="570"/>
      <c r="FI35" s="570"/>
      <c r="FJ35" s="570"/>
      <c r="FK35" s="570"/>
      <c r="FL35" s="570"/>
      <c r="FM35" s="570"/>
      <c r="FN35" s="570"/>
      <c r="FO35" s="570"/>
      <c r="FP35" s="570"/>
      <c r="FQ35" s="570"/>
      <c r="FR35" s="570"/>
      <c r="FS35" s="570"/>
      <c r="FT35" s="570"/>
      <c r="FU35" s="570"/>
      <c r="FV35" s="570"/>
      <c r="FW35" s="570"/>
      <c r="FX35" s="570"/>
      <c r="FY35" s="570"/>
      <c r="FZ35" s="570"/>
      <c r="GA35" s="570"/>
      <c r="GB35" s="570"/>
      <c r="GC35" s="570"/>
      <c r="GD35" s="570"/>
      <c r="GE35" s="570"/>
      <c r="GF35" s="570"/>
      <c r="GG35" s="570"/>
      <c r="GH35" s="570"/>
      <c r="GI35" s="570"/>
      <c r="GJ35" s="570"/>
      <c r="GK35" s="570"/>
      <c r="GL35" s="570"/>
      <c r="GM35" s="570"/>
      <c r="GN35" s="570"/>
      <c r="GO35" s="570"/>
      <c r="GP35" s="570"/>
      <c r="GQ35" s="570"/>
      <c r="GR35" s="570"/>
      <c r="GS35" s="570"/>
      <c r="GT35" s="570"/>
      <c r="GU35" s="570"/>
      <c r="GV35" s="570"/>
      <c r="GW35" s="570"/>
      <c r="GX35" s="570"/>
      <c r="GY35" s="570"/>
      <c r="GZ35" s="570"/>
      <c r="HA35" s="570"/>
      <c r="HB35" s="570"/>
      <c r="HC35" s="570"/>
      <c r="HD35" s="570"/>
      <c r="HE35" s="570"/>
      <c r="HF35" s="570"/>
      <c r="HG35" s="570"/>
      <c r="HH35" s="570"/>
      <c r="HI35" s="570"/>
      <c r="HJ35" s="570"/>
      <c r="HK35" s="570"/>
      <c r="HL35" s="570"/>
      <c r="HM35" s="570"/>
      <c r="HN35" s="570"/>
      <c r="HO35" s="570"/>
      <c r="HP35" s="570"/>
      <c r="HQ35" s="570"/>
      <c r="HR35" s="570"/>
      <c r="HS35" s="570"/>
      <c r="HT35" s="570"/>
      <c r="HU35" s="570"/>
      <c r="HV35" s="570"/>
      <c r="HW35" s="570"/>
      <c r="HX35" s="570"/>
      <c r="HY35" s="570"/>
      <c r="HZ35" s="570"/>
      <c r="IA35" s="570"/>
    </row>
    <row r="36" spans="1:235" s="286" customFormat="1">
      <c r="A36" s="570"/>
      <c r="B36" s="575" t="s">
        <v>851</v>
      </c>
      <c r="C36" s="1270">
        <v>1634</v>
      </c>
      <c r="D36" s="2000">
        <v>219</v>
      </c>
      <c r="E36" s="95">
        <v>884</v>
      </c>
      <c r="F36" s="1274">
        <v>228</v>
      </c>
      <c r="G36" s="95">
        <v>845</v>
      </c>
      <c r="H36" s="1570">
        <v>1524</v>
      </c>
      <c r="I36" s="1276">
        <v>2369</v>
      </c>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c r="AO36" s="570"/>
      <c r="AP36" s="570"/>
      <c r="AQ36" s="570"/>
      <c r="AR36" s="570"/>
      <c r="AS36" s="570"/>
      <c r="AT36" s="570"/>
      <c r="AU36" s="570"/>
      <c r="AV36" s="570"/>
      <c r="AW36" s="570"/>
      <c r="AX36" s="570"/>
      <c r="AY36" s="570"/>
      <c r="AZ36" s="570"/>
      <c r="BA36" s="570"/>
      <c r="BB36" s="570"/>
      <c r="BC36" s="570"/>
      <c r="BD36" s="570"/>
      <c r="BE36" s="570"/>
      <c r="BF36" s="570"/>
      <c r="BG36" s="570"/>
      <c r="BH36" s="570"/>
      <c r="BI36" s="570"/>
      <c r="BJ36" s="570"/>
      <c r="BK36" s="570"/>
      <c r="BL36" s="570"/>
      <c r="BM36" s="570"/>
      <c r="BN36" s="570"/>
      <c r="BO36" s="570"/>
      <c r="BP36" s="570"/>
      <c r="BQ36" s="570"/>
      <c r="BR36" s="570"/>
      <c r="BS36" s="570"/>
      <c r="BT36" s="570"/>
      <c r="BU36" s="570"/>
      <c r="BV36" s="570"/>
      <c r="BW36" s="570"/>
      <c r="BX36" s="570"/>
      <c r="BY36" s="570"/>
      <c r="BZ36" s="570"/>
      <c r="CA36" s="570"/>
      <c r="CB36" s="570"/>
      <c r="CC36" s="570"/>
      <c r="CD36" s="570"/>
      <c r="CE36" s="570"/>
      <c r="CF36" s="570"/>
      <c r="CG36" s="570"/>
      <c r="CH36" s="570"/>
      <c r="CI36" s="570"/>
      <c r="CJ36" s="570"/>
      <c r="CK36" s="570"/>
      <c r="CL36" s="570"/>
      <c r="CM36" s="570"/>
      <c r="CN36" s="570"/>
      <c r="CO36" s="570"/>
      <c r="CP36" s="570"/>
      <c r="CQ36" s="570"/>
      <c r="CR36" s="570"/>
      <c r="CS36" s="570"/>
      <c r="CT36" s="570"/>
      <c r="CU36" s="570"/>
      <c r="CV36" s="570"/>
      <c r="CW36" s="570"/>
      <c r="CX36" s="570"/>
      <c r="CY36" s="570"/>
      <c r="CZ36" s="570"/>
      <c r="DA36" s="570"/>
      <c r="DB36" s="570"/>
      <c r="DC36" s="570"/>
      <c r="DD36" s="570"/>
      <c r="DE36" s="570"/>
      <c r="DF36" s="570"/>
      <c r="DG36" s="570"/>
      <c r="DH36" s="570"/>
      <c r="DI36" s="570"/>
      <c r="DJ36" s="570"/>
      <c r="DK36" s="570"/>
      <c r="DL36" s="570"/>
      <c r="DM36" s="570"/>
      <c r="DN36" s="570"/>
      <c r="DO36" s="570"/>
      <c r="DP36" s="570"/>
      <c r="DQ36" s="570"/>
      <c r="DR36" s="570"/>
      <c r="DS36" s="570"/>
      <c r="DT36" s="570"/>
      <c r="DU36" s="570"/>
      <c r="DV36" s="570"/>
      <c r="DW36" s="570"/>
      <c r="DX36" s="570"/>
      <c r="DY36" s="570"/>
      <c r="DZ36" s="570"/>
      <c r="EA36" s="570"/>
      <c r="EB36" s="570"/>
      <c r="EC36" s="570"/>
      <c r="ED36" s="570"/>
      <c r="EE36" s="570"/>
      <c r="EF36" s="570"/>
      <c r="EG36" s="570"/>
      <c r="EH36" s="570"/>
      <c r="EI36" s="570"/>
      <c r="EJ36" s="570"/>
      <c r="EK36" s="570"/>
      <c r="EL36" s="570"/>
      <c r="EM36" s="570"/>
      <c r="EN36" s="570"/>
      <c r="EO36" s="570"/>
      <c r="EP36" s="570"/>
      <c r="EQ36" s="570"/>
      <c r="ER36" s="570"/>
      <c r="ES36" s="570"/>
      <c r="ET36" s="570"/>
      <c r="EU36" s="570"/>
      <c r="EV36" s="570"/>
      <c r="EW36" s="570"/>
      <c r="EX36" s="570"/>
      <c r="EY36" s="570"/>
      <c r="EZ36" s="570"/>
      <c r="FA36" s="570"/>
      <c r="FB36" s="570"/>
      <c r="FC36" s="570"/>
      <c r="FD36" s="570"/>
      <c r="FE36" s="570"/>
      <c r="FF36" s="570"/>
      <c r="FG36" s="570"/>
      <c r="FH36" s="570"/>
      <c r="FI36" s="570"/>
      <c r="FJ36" s="570"/>
      <c r="FK36" s="570"/>
      <c r="FL36" s="570"/>
      <c r="FM36" s="570"/>
      <c r="FN36" s="570"/>
      <c r="FO36" s="570"/>
      <c r="FP36" s="570"/>
      <c r="FQ36" s="570"/>
      <c r="FR36" s="570"/>
      <c r="FS36" s="570"/>
      <c r="FT36" s="570"/>
      <c r="FU36" s="570"/>
      <c r="FV36" s="570"/>
      <c r="FW36" s="570"/>
      <c r="FX36" s="570"/>
      <c r="FY36" s="570"/>
      <c r="FZ36" s="570"/>
      <c r="GA36" s="570"/>
      <c r="GB36" s="570"/>
      <c r="GC36" s="570"/>
      <c r="GD36" s="570"/>
      <c r="GE36" s="570"/>
      <c r="GF36" s="570"/>
      <c r="GG36" s="570"/>
      <c r="GH36" s="570"/>
      <c r="GI36" s="570"/>
      <c r="GJ36" s="570"/>
      <c r="GK36" s="570"/>
      <c r="GL36" s="570"/>
      <c r="GM36" s="570"/>
      <c r="GN36" s="570"/>
      <c r="GO36" s="570"/>
      <c r="GP36" s="570"/>
      <c r="GQ36" s="570"/>
      <c r="GR36" s="570"/>
      <c r="GS36" s="570"/>
      <c r="GT36" s="570"/>
      <c r="GU36" s="570"/>
      <c r="GV36" s="570"/>
      <c r="GW36" s="570"/>
      <c r="GX36" s="570"/>
      <c r="GY36" s="570"/>
      <c r="GZ36" s="570"/>
      <c r="HA36" s="570"/>
      <c r="HB36" s="570"/>
      <c r="HC36" s="570"/>
      <c r="HD36" s="570"/>
      <c r="HE36" s="570"/>
      <c r="HF36" s="570"/>
      <c r="HG36" s="570"/>
      <c r="HH36" s="570"/>
      <c r="HI36" s="570"/>
      <c r="HJ36" s="570"/>
      <c r="HK36" s="570"/>
      <c r="HL36" s="570"/>
      <c r="HM36" s="570"/>
      <c r="HN36" s="570"/>
      <c r="HO36" s="570"/>
      <c r="HP36" s="570"/>
      <c r="HQ36" s="570"/>
      <c r="HR36" s="570"/>
      <c r="HS36" s="570"/>
      <c r="HT36" s="570"/>
      <c r="HU36" s="570"/>
      <c r="HV36" s="570"/>
      <c r="HW36" s="570"/>
      <c r="HX36" s="570"/>
      <c r="HY36" s="570"/>
      <c r="HZ36" s="570"/>
      <c r="IA36" s="570"/>
    </row>
    <row r="37" spans="1:235" s="286" customFormat="1">
      <c r="A37" s="570"/>
      <c r="B37" s="574" t="s">
        <v>852</v>
      </c>
      <c r="C37" s="1268">
        <v>899</v>
      </c>
      <c r="D37" s="1999">
        <v>205</v>
      </c>
      <c r="E37" s="90">
        <v>558</v>
      </c>
      <c r="F37" s="1273">
        <v>227</v>
      </c>
      <c r="G37" s="90">
        <v>443</v>
      </c>
      <c r="H37" s="1569">
        <v>638</v>
      </c>
      <c r="I37" s="1275">
        <v>1081</v>
      </c>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0"/>
      <c r="AM37" s="570"/>
      <c r="AN37" s="570"/>
      <c r="AO37" s="570"/>
      <c r="AP37" s="570"/>
      <c r="AQ37" s="570"/>
      <c r="AR37" s="570"/>
      <c r="AS37" s="570"/>
      <c r="AT37" s="570"/>
      <c r="AU37" s="570"/>
      <c r="AV37" s="570"/>
      <c r="AW37" s="570"/>
      <c r="AX37" s="570"/>
      <c r="AY37" s="570"/>
      <c r="AZ37" s="570"/>
      <c r="BA37" s="570"/>
      <c r="BB37" s="570"/>
      <c r="BC37" s="570"/>
      <c r="BD37" s="570"/>
      <c r="BE37" s="570"/>
      <c r="BF37" s="570"/>
      <c r="BG37" s="570"/>
      <c r="BH37" s="570"/>
      <c r="BI37" s="570"/>
      <c r="BJ37" s="570"/>
      <c r="BK37" s="570"/>
      <c r="BL37" s="570"/>
      <c r="BM37" s="570"/>
      <c r="BN37" s="570"/>
      <c r="BO37" s="570"/>
      <c r="BP37" s="570"/>
      <c r="BQ37" s="570"/>
      <c r="BR37" s="570"/>
      <c r="BS37" s="570"/>
      <c r="BT37" s="570"/>
      <c r="BU37" s="570"/>
      <c r="BV37" s="570"/>
      <c r="BW37" s="570"/>
      <c r="BX37" s="570"/>
      <c r="BY37" s="570"/>
      <c r="BZ37" s="570"/>
      <c r="CA37" s="570"/>
      <c r="CB37" s="570"/>
      <c r="CC37" s="570"/>
      <c r="CD37" s="570"/>
      <c r="CE37" s="570"/>
      <c r="CF37" s="570"/>
      <c r="CG37" s="570"/>
      <c r="CH37" s="570"/>
      <c r="CI37" s="570"/>
      <c r="CJ37" s="570"/>
      <c r="CK37" s="570"/>
      <c r="CL37" s="570"/>
      <c r="CM37" s="570"/>
      <c r="CN37" s="570"/>
      <c r="CO37" s="570"/>
      <c r="CP37" s="570"/>
      <c r="CQ37" s="570"/>
      <c r="CR37" s="570"/>
      <c r="CS37" s="570"/>
      <c r="CT37" s="570"/>
      <c r="CU37" s="570"/>
      <c r="CV37" s="570"/>
      <c r="CW37" s="570"/>
      <c r="CX37" s="570"/>
      <c r="CY37" s="570"/>
      <c r="CZ37" s="570"/>
      <c r="DA37" s="570"/>
      <c r="DB37" s="570"/>
      <c r="DC37" s="570"/>
      <c r="DD37" s="570"/>
      <c r="DE37" s="570"/>
      <c r="DF37" s="570"/>
      <c r="DG37" s="570"/>
      <c r="DH37" s="570"/>
      <c r="DI37" s="570"/>
      <c r="DJ37" s="570"/>
      <c r="DK37" s="570"/>
      <c r="DL37" s="570"/>
      <c r="DM37" s="570"/>
      <c r="DN37" s="570"/>
      <c r="DO37" s="570"/>
      <c r="DP37" s="570"/>
      <c r="DQ37" s="570"/>
      <c r="DR37" s="570"/>
      <c r="DS37" s="570"/>
      <c r="DT37" s="570"/>
      <c r="DU37" s="570"/>
      <c r="DV37" s="570"/>
      <c r="DW37" s="570"/>
      <c r="DX37" s="570"/>
      <c r="DY37" s="570"/>
      <c r="DZ37" s="570"/>
      <c r="EA37" s="570"/>
      <c r="EB37" s="570"/>
      <c r="EC37" s="570"/>
      <c r="ED37" s="570"/>
      <c r="EE37" s="570"/>
      <c r="EF37" s="570"/>
      <c r="EG37" s="570"/>
      <c r="EH37" s="570"/>
      <c r="EI37" s="570"/>
      <c r="EJ37" s="570"/>
      <c r="EK37" s="570"/>
      <c r="EL37" s="570"/>
      <c r="EM37" s="570"/>
      <c r="EN37" s="570"/>
      <c r="EO37" s="570"/>
      <c r="EP37" s="570"/>
      <c r="EQ37" s="570"/>
      <c r="ER37" s="570"/>
      <c r="ES37" s="570"/>
      <c r="ET37" s="570"/>
      <c r="EU37" s="570"/>
      <c r="EV37" s="570"/>
      <c r="EW37" s="570"/>
      <c r="EX37" s="570"/>
      <c r="EY37" s="570"/>
      <c r="EZ37" s="570"/>
      <c r="FA37" s="570"/>
      <c r="FB37" s="570"/>
      <c r="FC37" s="570"/>
      <c r="FD37" s="570"/>
      <c r="FE37" s="570"/>
      <c r="FF37" s="570"/>
      <c r="FG37" s="570"/>
      <c r="FH37" s="570"/>
      <c r="FI37" s="570"/>
      <c r="FJ37" s="570"/>
      <c r="FK37" s="570"/>
      <c r="FL37" s="570"/>
      <c r="FM37" s="570"/>
      <c r="FN37" s="570"/>
      <c r="FO37" s="570"/>
      <c r="FP37" s="570"/>
      <c r="FQ37" s="570"/>
      <c r="FR37" s="570"/>
      <c r="FS37" s="570"/>
      <c r="FT37" s="570"/>
      <c r="FU37" s="570"/>
      <c r="FV37" s="570"/>
      <c r="FW37" s="570"/>
      <c r="FX37" s="570"/>
      <c r="FY37" s="570"/>
      <c r="FZ37" s="570"/>
      <c r="GA37" s="570"/>
      <c r="GB37" s="570"/>
      <c r="GC37" s="570"/>
      <c r="GD37" s="570"/>
      <c r="GE37" s="570"/>
      <c r="GF37" s="570"/>
      <c r="GG37" s="570"/>
      <c r="GH37" s="570"/>
      <c r="GI37" s="570"/>
      <c r="GJ37" s="570"/>
      <c r="GK37" s="570"/>
      <c r="GL37" s="570"/>
      <c r="GM37" s="570"/>
      <c r="GN37" s="570"/>
      <c r="GO37" s="570"/>
      <c r="GP37" s="570"/>
      <c r="GQ37" s="570"/>
      <c r="GR37" s="570"/>
      <c r="GS37" s="570"/>
      <c r="GT37" s="570"/>
      <c r="GU37" s="570"/>
      <c r="GV37" s="570"/>
      <c r="GW37" s="570"/>
      <c r="GX37" s="570"/>
      <c r="GY37" s="570"/>
      <c r="GZ37" s="570"/>
      <c r="HA37" s="570"/>
      <c r="HB37" s="570"/>
      <c r="HC37" s="570"/>
      <c r="HD37" s="570"/>
      <c r="HE37" s="570"/>
      <c r="HF37" s="570"/>
      <c r="HG37" s="570"/>
      <c r="HH37" s="570"/>
      <c r="HI37" s="570"/>
      <c r="HJ37" s="570"/>
      <c r="HK37" s="570"/>
      <c r="HL37" s="570"/>
      <c r="HM37" s="570"/>
      <c r="HN37" s="570"/>
      <c r="HO37" s="570"/>
      <c r="HP37" s="570"/>
      <c r="HQ37" s="570"/>
      <c r="HR37" s="570"/>
      <c r="HS37" s="570"/>
      <c r="HT37" s="570"/>
      <c r="HU37" s="570"/>
      <c r="HV37" s="570"/>
      <c r="HW37" s="570"/>
      <c r="HX37" s="570"/>
      <c r="HY37" s="570"/>
      <c r="HZ37" s="570"/>
      <c r="IA37" s="570"/>
    </row>
    <row r="38" spans="1:235" s="286" customFormat="1">
      <c r="A38" s="570"/>
      <c r="B38" s="575" t="s">
        <v>853</v>
      </c>
      <c r="C38" s="1270">
        <v>113</v>
      </c>
      <c r="D38" s="2000">
        <v>20</v>
      </c>
      <c r="E38" s="95">
        <v>61</v>
      </c>
      <c r="F38" s="1274">
        <v>25</v>
      </c>
      <c r="G38" s="95">
        <v>56</v>
      </c>
      <c r="H38" s="1570">
        <v>171</v>
      </c>
      <c r="I38" s="1276">
        <v>227</v>
      </c>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c r="AO38" s="570"/>
      <c r="AP38" s="570"/>
      <c r="AQ38" s="570"/>
      <c r="AR38" s="570"/>
      <c r="AS38" s="570"/>
      <c r="AT38" s="570"/>
      <c r="AU38" s="570"/>
      <c r="AV38" s="570"/>
      <c r="AW38" s="570"/>
      <c r="AX38" s="570"/>
      <c r="AY38" s="570"/>
      <c r="AZ38" s="570"/>
      <c r="BA38" s="570"/>
      <c r="BB38" s="570"/>
      <c r="BC38" s="570"/>
      <c r="BD38" s="570"/>
      <c r="BE38" s="570"/>
      <c r="BF38" s="570"/>
      <c r="BG38" s="570"/>
      <c r="BH38" s="570"/>
      <c r="BI38" s="570"/>
      <c r="BJ38" s="570"/>
      <c r="BK38" s="570"/>
      <c r="BL38" s="570"/>
      <c r="BM38" s="570"/>
      <c r="BN38" s="570"/>
      <c r="BO38" s="570"/>
      <c r="BP38" s="570"/>
      <c r="BQ38" s="570"/>
      <c r="BR38" s="570"/>
      <c r="BS38" s="570"/>
      <c r="BT38" s="570"/>
      <c r="BU38" s="570"/>
      <c r="BV38" s="570"/>
      <c r="BW38" s="570"/>
      <c r="BX38" s="570"/>
      <c r="BY38" s="570"/>
      <c r="BZ38" s="570"/>
      <c r="CA38" s="570"/>
      <c r="CB38" s="570"/>
      <c r="CC38" s="570"/>
      <c r="CD38" s="570"/>
      <c r="CE38" s="570"/>
      <c r="CF38" s="570"/>
      <c r="CG38" s="570"/>
      <c r="CH38" s="570"/>
      <c r="CI38" s="570"/>
      <c r="CJ38" s="570"/>
      <c r="CK38" s="570"/>
      <c r="CL38" s="570"/>
      <c r="CM38" s="570"/>
      <c r="CN38" s="570"/>
      <c r="CO38" s="570"/>
      <c r="CP38" s="570"/>
      <c r="CQ38" s="570"/>
      <c r="CR38" s="570"/>
      <c r="CS38" s="570"/>
      <c r="CT38" s="570"/>
      <c r="CU38" s="570"/>
      <c r="CV38" s="570"/>
      <c r="CW38" s="570"/>
      <c r="CX38" s="570"/>
      <c r="CY38" s="570"/>
      <c r="CZ38" s="570"/>
      <c r="DA38" s="570"/>
      <c r="DB38" s="570"/>
      <c r="DC38" s="570"/>
      <c r="DD38" s="570"/>
      <c r="DE38" s="570"/>
      <c r="DF38" s="570"/>
      <c r="DG38" s="570"/>
      <c r="DH38" s="570"/>
      <c r="DI38" s="570"/>
      <c r="DJ38" s="570"/>
      <c r="DK38" s="570"/>
      <c r="DL38" s="570"/>
      <c r="DM38" s="570"/>
      <c r="DN38" s="570"/>
      <c r="DO38" s="570"/>
      <c r="DP38" s="570"/>
      <c r="DQ38" s="570"/>
      <c r="DR38" s="570"/>
      <c r="DS38" s="570"/>
      <c r="DT38" s="570"/>
      <c r="DU38" s="570"/>
      <c r="DV38" s="570"/>
      <c r="DW38" s="570"/>
      <c r="DX38" s="570"/>
      <c r="DY38" s="570"/>
      <c r="DZ38" s="570"/>
      <c r="EA38" s="570"/>
      <c r="EB38" s="570"/>
      <c r="EC38" s="570"/>
      <c r="ED38" s="570"/>
      <c r="EE38" s="570"/>
      <c r="EF38" s="570"/>
      <c r="EG38" s="570"/>
      <c r="EH38" s="570"/>
      <c r="EI38" s="570"/>
      <c r="EJ38" s="570"/>
      <c r="EK38" s="570"/>
      <c r="EL38" s="570"/>
      <c r="EM38" s="570"/>
      <c r="EN38" s="570"/>
      <c r="EO38" s="570"/>
      <c r="EP38" s="570"/>
      <c r="EQ38" s="570"/>
      <c r="ER38" s="570"/>
      <c r="ES38" s="570"/>
      <c r="ET38" s="570"/>
      <c r="EU38" s="570"/>
      <c r="EV38" s="570"/>
      <c r="EW38" s="570"/>
      <c r="EX38" s="570"/>
      <c r="EY38" s="570"/>
      <c r="EZ38" s="570"/>
      <c r="FA38" s="570"/>
      <c r="FB38" s="570"/>
      <c r="FC38" s="570"/>
      <c r="FD38" s="570"/>
      <c r="FE38" s="570"/>
      <c r="FF38" s="570"/>
      <c r="FG38" s="570"/>
      <c r="FH38" s="570"/>
      <c r="FI38" s="570"/>
      <c r="FJ38" s="570"/>
      <c r="FK38" s="570"/>
      <c r="FL38" s="570"/>
      <c r="FM38" s="570"/>
      <c r="FN38" s="570"/>
      <c r="FO38" s="570"/>
      <c r="FP38" s="570"/>
      <c r="FQ38" s="570"/>
      <c r="FR38" s="570"/>
      <c r="FS38" s="570"/>
      <c r="FT38" s="570"/>
      <c r="FU38" s="570"/>
      <c r="FV38" s="570"/>
      <c r="FW38" s="570"/>
      <c r="FX38" s="570"/>
      <c r="FY38" s="570"/>
      <c r="FZ38" s="570"/>
      <c r="GA38" s="570"/>
      <c r="GB38" s="570"/>
      <c r="GC38" s="570"/>
      <c r="GD38" s="570"/>
      <c r="GE38" s="570"/>
      <c r="GF38" s="570"/>
      <c r="GG38" s="570"/>
      <c r="GH38" s="570"/>
      <c r="GI38" s="570"/>
      <c r="GJ38" s="570"/>
      <c r="GK38" s="570"/>
      <c r="GL38" s="570"/>
      <c r="GM38" s="570"/>
      <c r="GN38" s="570"/>
      <c r="GO38" s="570"/>
      <c r="GP38" s="570"/>
      <c r="GQ38" s="570"/>
      <c r="GR38" s="570"/>
      <c r="GS38" s="570"/>
      <c r="GT38" s="570"/>
      <c r="GU38" s="570"/>
      <c r="GV38" s="570"/>
      <c r="GW38" s="570"/>
      <c r="GX38" s="570"/>
      <c r="GY38" s="570"/>
      <c r="GZ38" s="570"/>
      <c r="HA38" s="570"/>
      <c r="HB38" s="570"/>
      <c r="HC38" s="570"/>
      <c r="HD38" s="570"/>
      <c r="HE38" s="570"/>
      <c r="HF38" s="570"/>
      <c r="HG38" s="570"/>
      <c r="HH38" s="570"/>
      <c r="HI38" s="570"/>
      <c r="HJ38" s="570"/>
      <c r="HK38" s="570"/>
      <c r="HL38" s="570"/>
      <c r="HM38" s="570"/>
      <c r="HN38" s="570"/>
      <c r="HO38" s="570"/>
      <c r="HP38" s="570"/>
      <c r="HQ38" s="570"/>
      <c r="HR38" s="570"/>
      <c r="HS38" s="570"/>
      <c r="HT38" s="570"/>
      <c r="HU38" s="570"/>
      <c r="HV38" s="570"/>
      <c r="HW38" s="570"/>
      <c r="HX38" s="570"/>
      <c r="HY38" s="570"/>
      <c r="HZ38" s="570"/>
      <c r="IA38" s="570"/>
    </row>
    <row r="39" spans="1:235" s="286" customFormat="1">
      <c r="A39" s="570"/>
      <c r="B39" s="574" t="s">
        <v>584</v>
      </c>
      <c r="C39" s="1268">
        <v>190</v>
      </c>
      <c r="D39" s="1999">
        <v>38</v>
      </c>
      <c r="E39" s="90">
        <v>149</v>
      </c>
      <c r="F39" s="1273">
        <v>41</v>
      </c>
      <c r="G39" s="90">
        <v>122</v>
      </c>
      <c r="H39" s="1569">
        <v>92</v>
      </c>
      <c r="I39" s="1275">
        <v>214</v>
      </c>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570"/>
      <c r="AV39" s="570"/>
      <c r="AW39" s="570"/>
      <c r="AX39" s="570"/>
      <c r="AY39" s="570"/>
      <c r="AZ39" s="570"/>
      <c r="BA39" s="570"/>
      <c r="BB39" s="570"/>
      <c r="BC39" s="570"/>
      <c r="BD39" s="570"/>
      <c r="BE39" s="570"/>
      <c r="BF39" s="570"/>
      <c r="BG39" s="570"/>
      <c r="BH39" s="570"/>
      <c r="BI39" s="570"/>
      <c r="BJ39" s="570"/>
      <c r="BK39" s="570"/>
      <c r="BL39" s="570"/>
      <c r="BM39" s="570"/>
      <c r="BN39" s="570"/>
      <c r="BO39" s="570"/>
      <c r="BP39" s="570"/>
      <c r="BQ39" s="570"/>
      <c r="BR39" s="570"/>
      <c r="BS39" s="570"/>
      <c r="BT39" s="570"/>
      <c r="BU39" s="570"/>
      <c r="BV39" s="570"/>
      <c r="BW39" s="570"/>
      <c r="BX39" s="570"/>
      <c r="BY39" s="570"/>
      <c r="BZ39" s="570"/>
      <c r="CA39" s="570"/>
      <c r="CB39" s="570"/>
      <c r="CC39" s="570"/>
      <c r="CD39" s="570"/>
      <c r="CE39" s="570"/>
      <c r="CF39" s="570"/>
      <c r="CG39" s="570"/>
      <c r="CH39" s="570"/>
      <c r="CI39" s="570"/>
      <c r="CJ39" s="570"/>
      <c r="CK39" s="570"/>
      <c r="CL39" s="570"/>
      <c r="CM39" s="570"/>
      <c r="CN39" s="570"/>
      <c r="CO39" s="570"/>
      <c r="CP39" s="570"/>
      <c r="CQ39" s="570"/>
      <c r="CR39" s="570"/>
      <c r="CS39" s="570"/>
      <c r="CT39" s="570"/>
      <c r="CU39" s="570"/>
      <c r="CV39" s="570"/>
      <c r="CW39" s="570"/>
      <c r="CX39" s="570"/>
      <c r="CY39" s="570"/>
      <c r="CZ39" s="570"/>
      <c r="DA39" s="570"/>
      <c r="DB39" s="570"/>
      <c r="DC39" s="570"/>
      <c r="DD39" s="570"/>
      <c r="DE39" s="570"/>
      <c r="DF39" s="570"/>
      <c r="DG39" s="570"/>
      <c r="DH39" s="570"/>
      <c r="DI39" s="570"/>
      <c r="DJ39" s="570"/>
      <c r="DK39" s="570"/>
      <c r="DL39" s="570"/>
      <c r="DM39" s="570"/>
      <c r="DN39" s="570"/>
      <c r="DO39" s="570"/>
      <c r="DP39" s="570"/>
      <c r="DQ39" s="570"/>
      <c r="DR39" s="570"/>
      <c r="DS39" s="570"/>
      <c r="DT39" s="570"/>
      <c r="DU39" s="570"/>
      <c r="DV39" s="570"/>
      <c r="DW39" s="570"/>
      <c r="DX39" s="570"/>
      <c r="DY39" s="570"/>
      <c r="DZ39" s="570"/>
      <c r="EA39" s="570"/>
      <c r="EB39" s="570"/>
      <c r="EC39" s="570"/>
      <c r="ED39" s="570"/>
      <c r="EE39" s="570"/>
      <c r="EF39" s="570"/>
      <c r="EG39" s="570"/>
      <c r="EH39" s="570"/>
      <c r="EI39" s="570"/>
      <c r="EJ39" s="570"/>
      <c r="EK39" s="570"/>
      <c r="EL39" s="570"/>
      <c r="EM39" s="570"/>
      <c r="EN39" s="570"/>
      <c r="EO39" s="570"/>
      <c r="EP39" s="570"/>
      <c r="EQ39" s="570"/>
      <c r="ER39" s="570"/>
      <c r="ES39" s="570"/>
      <c r="ET39" s="570"/>
      <c r="EU39" s="570"/>
      <c r="EV39" s="570"/>
      <c r="EW39" s="570"/>
      <c r="EX39" s="570"/>
      <c r="EY39" s="570"/>
      <c r="EZ39" s="570"/>
      <c r="FA39" s="570"/>
      <c r="FB39" s="570"/>
      <c r="FC39" s="570"/>
      <c r="FD39" s="570"/>
      <c r="FE39" s="570"/>
      <c r="FF39" s="570"/>
      <c r="FG39" s="570"/>
      <c r="FH39" s="570"/>
      <c r="FI39" s="570"/>
      <c r="FJ39" s="570"/>
      <c r="FK39" s="570"/>
      <c r="FL39" s="570"/>
      <c r="FM39" s="570"/>
      <c r="FN39" s="570"/>
      <c r="FO39" s="570"/>
      <c r="FP39" s="570"/>
      <c r="FQ39" s="570"/>
      <c r="FR39" s="570"/>
      <c r="FS39" s="570"/>
      <c r="FT39" s="570"/>
      <c r="FU39" s="570"/>
      <c r="FV39" s="570"/>
      <c r="FW39" s="570"/>
      <c r="FX39" s="570"/>
      <c r="FY39" s="570"/>
      <c r="FZ39" s="570"/>
      <c r="GA39" s="570"/>
      <c r="GB39" s="570"/>
      <c r="GC39" s="570"/>
      <c r="GD39" s="570"/>
      <c r="GE39" s="570"/>
      <c r="GF39" s="570"/>
      <c r="GG39" s="570"/>
      <c r="GH39" s="570"/>
      <c r="GI39" s="570"/>
      <c r="GJ39" s="570"/>
      <c r="GK39" s="570"/>
      <c r="GL39" s="570"/>
      <c r="GM39" s="570"/>
      <c r="GN39" s="570"/>
      <c r="GO39" s="570"/>
      <c r="GP39" s="570"/>
      <c r="GQ39" s="570"/>
      <c r="GR39" s="570"/>
      <c r="GS39" s="570"/>
      <c r="GT39" s="570"/>
      <c r="GU39" s="570"/>
      <c r="GV39" s="570"/>
      <c r="GW39" s="570"/>
      <c r="GX39" s="570"/>
      <c r="GY39" s="570"/>
      <c r="GZ39" s="570"/>
      <c r="HA39" s="570"/>
      <c r="HB39" s="570"/>
      <c r="HC39" s="570"/>
      <c r="HD39" s="570"/>
      <c r="HE39" s="570"/>
      <c r="HF39" s="570"/>
      <c r="HG39" s="570"/>
      <c r="HH39" s="570"/>
      <c r="HI39" s="570"/>
      <c r="HJ39" s="570"/>
      <c r="HK39" s="570"/>
      <c r="HL39" s="570"/>
      <c r="HM39" s="570"/>
      <c r="HN39" s="570"/>
      <c r="HO39" s="570"/>
      <c r="HP39" s="570"/>
      <c r="HQ39" s="570"/>
      <c r="HR39" s="570"/>
      <c r="HS39" s="570"/>
      <c r="HT39" s="570"/>
      <c r="HU39" s="570"/>
      <c r="HV39" s="570"/>
      <c r="HW39" s="570"/>
      <c r="HX39" s="570"/>
      <c r="HY39" s="570"/>
      <c r="HZ39" s="570"/>
      <c r="IA39" s="570"/>
    </row>
    <row r="40" spans="1:235" s="286" customFormat="1">
      <c r="A40" s="570"/>
      <c r="B40" s="575" t="s">
        <v>379</v>
      </c>
      <c r="C40" s="1270">
        <v>118</v>
      </c>
      <c r="D40" s="2000">
        <v>20</v>
      </c>
      <c r="E40" s="95">
        <v>67</v>
      </c>
      <c r="F40" s="1274">
        <v>20</v>
      </c>
      <c r="G40" s="95">
        <v>56</v>
      </c>
      <c r="H40" s="1570">
        <v>87</v>
      </c>
      <c r="I40" s="1276">
        <v>143</v>
      </c>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570"/>
      <c r="AV40" s="570"/>
      <c r="AW40" s="570"/>
      <c r="AX40" s="570"/>
      <c r="AY40" s="570"/>
      <c r="AZ40" s="570"/>
      <c r="BA40" s="570"/>
      <c r="BB40" s="570"/>
      <c r="BC40" s="570"/>
      <c r="BD40" s="570"/>
      <c r="BE40" s="570"/>
      <c r="BF40" s="570"/>
      <c r="BG40" s="570"/>
      <c r="BH40" s="570"/>
      <c r="BI40" s="570"/>
      <c r="BJ40" s="570"/>
      <c r="BK40" s="570"/>
      <c r="BL40" s="570"/>
      <c r="BM40" s="570"/>
      <c r="BN40" s="570"/>
      <c r="BO40" s="570"/>
      <c r="BP40" s="570"/>
      <c r="BQ40" s="570"/>
      <c r="BR40" s="570"/>
      <c r="BS40" s="570"/>
      <c r="BT40" s="570"/>
      <c r="BU40" s="570"/>
      <c r="BV40" s="570"/>
      <c r="BW40" s="570"/>
      <c r="BX40" s="570"/>
      <c r="BY40" s="570"/>
      <c r="BZ40" s="570"/>
      <c r="CA40" s="570"/>
      <c r="CB40" s="570"/>
      <c r="CC40" s="570"/>
      <c r="CD40" s="570"/>
      <c r="CE40" s="570"/>
      <c r="CF40" s="570"/>
      <c r="CG40" s="570"/>
      <c r="CH40" s="570"/>
      <c r="CI40" s="570"/>
      <c r="CJ40" s="570"/>
      <c r="CK40" s="570"/>
      <c r="CL40" s="570"/>
      <c r="CM40" s="570"/>
      <c r="CN40" s="570"/>
      <c r="CO40" s="570"/>
      <c r="CP40" s="570"/>
      <c r="CQ40" s="570"/>
      <c r="CR40" s="570"/>
      <c r="CS40" s="570"/>
      <c r="CT40" s="570"/>
      <c r="CU40" s="570"/>
      <c r="CV40" s="570"/>
      <c r="CW40" s="570"/>
      <c r="CX40" s="570"/>
      <c r="CY40" s="570"/>
      <c r="CZ40" s="570"/>
      <c r="DA40" s="570"/>
      <c r="DB40" s="570"/>
      <c r="DC40" s="570"/>
      <c r="DD40" s="570"/>
      <c r="DE40" s="570"/>
      <c r="DF40" s="570"/>
      <c r="DG40" s="570"/>
      <c r="DH40" s="570"/>
      <c r="DI40" s="570"/>
      <c r="DJ40" s="570"/>
      <c r="DK40" s="570"/>
      <c r="DL40" s="570"/>
      <c r="DM40" s="570"/>
      <c r="DN40" s="570"/>
      <c r="DO40" s="570"/>
      <c r="DP40" s="570"/>
      <c r="DQ40" s="570"/>
      <c r="DR40" s="570"/>
      <c r="DS40" s="570"/>
      <c r="DT40" s="570"/>
      <c r="DU40" s="570"/>
      <c r="DV40" s="570"/>
      <c r="DW40" s="570"/>
      <c r="DX40" s="570"/>
      <c r="DY40" s="570"/>
      <c r="DZ40" s="570"/>
      <c r="EA40" s="570"/>
      <c r="EB40" s="570"/>
      <c r="EC40" s="570"/>
      <c r="ED40" s="570"/>
      <c r="EE40" s="570"/>
      <c r="EF40" s="570"/>
      <c r="EG40" s="570"/>
      <c r="EH40" s="570"/>
      <c r="EI40" s="570"/>
      <c r="EJ40" s="570"/>
      <c r="EK40" s="570"/>
      <c r="EL40" s="570"/>
      <c r="EM40" s="570"/>
      <c r="EN40" s="570"/>
      <c r="EO40" s="570"/>
      <c r="EP40" s="570"/>
      <c r="EQ40" s="570"/>
      <c r="ER40" s="570"/>
      <c r="ES40" s="570"/>
      <c r="ET40" s="570"/>
      <c r="EU40" s="570"/>
      <c r="EV40" s="570"/>
      <c r="EW40" s="570"/>
      <c r="EX40" s="570"/>
      <c r="EY40" s="570"/>
      <c r="EZ40" s="570"/>
      <c r="FA40" s="570"/>
      <c r="FB40" s="570"/>
      <c r="FC40" s="570"/>
      <c r="FD40" s="570"/>
      <c r="FE40" s="570"/>
      <c r="FF40" s="570"/>
      <c r="FG40" s="570"/>
      <c r="FH40" s="570"/>
      <c r="FI40" s="570"/>
      <c r="FJ40" s="570"/>
      <c r="FK40" s="570"/>
      <c r="FL40" s="570"/>
      <c r="FM40" s="570"/>
      <c r="FN40" s="570"/>
      <c r="FO40" s="570"/>
      <c r="FP40" s="570"/>
      <c r="FQ40" s="570"/>
      <c r="FR40" s="570"/>
      <c r="FS40" s="570"/>
      <c r="FT40" s="570"/>
      <c r="FU40" s="570"/>
      <c r="FV40" s="570"/>
      <c r="FW40" s="570"/>
      <c r="FX40" s="570"/>
      <c r="FY40" s="570"/>
      <c r="FZ40" s="570"/>
      <c r="GA40" s="570"/>
      <c r="GB40" s="570"/>
      <c r="GC40" s="570"/>
      <c r="GD40" s="570"/>
      <c r="GE40" s="570"/>
      <c r="GF40" s="570"/>
      <c r="GG40" s="570"/>
      <c r="GH40" s="570"/>
      <c r="GI40" s="570"/>
      <c r="GJ40" s="570"/>
      <c r="GK40" s="570"/>
      <c r="GL40" s="570"/>
      <c r="GM40" s="570"/>
      <c r="GN40" s="570"/>
      <c r="GO40" s="570"/>
      <c r="GP40" s="570"/>
      <c r="GQ40" s="570"/>
      <c r="GR40" s="570"/>
      <c r="GS40" s="570"/>
      <c r="GT40" s="570"/>
      <c r="GU40" s="570"/>
      <c r="GV40" s="570"/>
      <c r="GW40" s="570"/>
      <c r="GX40" s="570"/>
      <c r="GY40" s="570"/>
      <c r="GZ40" s="570"/>
      <c r="HA40" s="570"/>
      <c r="HB40" s="570"/>
      <c r="HC40" s="570"/>
      <c r="HD40" s="570"/>
      <c r="HE40" s="570"/>
      <c r="HF40" s="570"/>
      <c r="HG40" s="570"/>
      <c r="HH40" s="570"/>
      <c r="HI40" s="570"/>
      <c r="HJ40" s="570"/>
      <c r="HK40" s="570"/>
      <c r="HL40" s="570"/>
      <c r="HM40" s="570"/>
      <c r="HN40" s="570"/>
      <c r="HO40" s="570"/>
      <c r="HP40" s="570"/>
      <c r="HQ40" s="570"/>
      <c r="HR40" s="570"/>
      <c r="HS40" s="570"/>
      <c r="HT40" s="570"/>
      <c r="HU40" s="570"/>
      <c r="HV40" s="570"/>
      <c r="HW40" s="570"/>
      <c r="HX40" s="570"/>
      <c r="HY40" s="570"/>
      <c r="HZ40" s="570"/>
      <c r="IA40" s="570"/>
    </row>
    <row r="41" spans="1:235" s="286" customFormat="1">
      <c r="A41" s="570"/>
      <c r="B41" s="574" t="s">
        <v>556</v>
      </c>
      <c r="C41" s="1268">
        <v>196</v>
      </c>
      <c r="D41" s="1999">
        <v>31</v>
      </c>
      <c r="E41" s="90">
        <v>147</v>
      </c>
      <c r="F41" s="1273">
        <v>31</v>
      </c>
      <c r="G41" s="90">
        <v>142</v>
      </c>
      <c r="H41" s="1569">
        <v>110</v>
      </c>
      <c r="I41" s="1275">
        <v>252</v>
      </c>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c r="AU41" s="570"/>
      <c r="AV41" s="570"/>
      <c r="AW41" s="570"/>
      <c r="AX41" s="570"/>
      <c r="AY41" s="570"/>
      <c r="AZ41" s="570"/>
      <c r="BA41" s="570"/>
      <c r="BB41" s="570"/>
      <c r="BC41" s="570"/>
      <c r="BD41" s="570"/>
      <c r="BE41" s="570"/>
      <c r="BF41" s="570"/>
      <c r="BG41" s="570"/>
      <c r="BH41" s="570"/>
      <c r="BI41" s="570"/>
      <c r="BJ41" s="570"/>
      <c r="BK41" s="570"/>
      <c r="BL41" s="570"/>
      <c r="BM41" s="570"/>
      <c r="BN41" s="570"/>
      <c r="BO41" s="570"/>
      <c r="BP41" s="570"/>
      <c r="BQ41" s="570"/>
      <c r="BR41" s="570"/>
      <c r="BS41" s="570"/>
      <c r="BT41" s="570"/>
      <c r="BU41" s="570"/>
      <c r="BV41" s="570"/>
      <c r="BW41" s="570"/>
      <c r="BX41" s="570"/>
      <c r="BY41" s="570"/>
      <c r="BZ41" s="570"/>
      <c r="CA41" s="570"/>
      <c r="CB41" s="570"/>
      <c r="CC41" s="570"/>
      <c r="CD41" s="570"/>
      <c r="CE41" s="570"/>
      <c r="CF41" s="570"/>
      <c r="CG41" s="570"/>
      <c r="CH41" s="570"/>
      <c r="CI41" s="570"/>
      <c r="CJ41" s="570"/>
      <c r="CK41" s="570"/>
      <c r="CL41" s="570"/>
      <c r="CM41" s="570"/>
      <c r="CN41" s="570"/>
      <c r="CO41" s="570"/>
      <c r="CP41" s="570"/>
      <c r="CQ41" s="570"/>
      <c r="CR41" s="570"/>
      <c r="CS41" s="570"/>
      <c r="CT41" s="570"/>
      <c r="CU41" s="570"/>
      <c r="CV41" s="570"/>
      <c r="CW41" s="570"/>
      <c r="CX41" s="570"/>
      <c r="CY41" s="570"/>
      <c r="CZ41" s="570"/>
      <c r="DA41" s="570"/>
      <c r="DB41" s="570"/>
      <c r="DC41" s="570"/>
      <c r="DD41" s="570"/>
      <c r="DE41" s="570"/>
      <c r="DF41" s="570"/>
      <c r="DG41" s="570"/>
      <c r="DH41" s="570"/>
      <c r="DI41" s="570"/>
      <c r="DJ41" s="570"/>
      <c r="DK41" s="570"/>
      <c r="DL41" s="570"/>
      <c r="DM41" s="570"/>
      <c r="DN41" s="570"/>
      <c r="DO41" s="570"/>
      <c r="DP41" s="570"/>
      <c r="DQ41" s="570"/>
      <c r="DR41" s="570"/>
      <c r="DS41" s="570"/>
      <c r="DT41" s="570"/>
      <c r="DU41" s="570"/>
      <c r="DV41" s="570"/>
      <c r="DW41" s="570"/>
      <c r="DX41" s="570"/>
      <c r="DY41" s="570"/>
      <c r="DZ41" s="570"/>
      <c r="EA41" s="570"/>
      <c r="EB41" s="570"/>
      <c r="EC41" s="570"/>
      <c r="ED41" s="570"/>
      <c r="EE41" s="570"/>
      <c r="EF41" s="570"/>
      <c r="EG41" s="570"/>
      <c r="EH41" s="570"/>
      <c r="EI41" s="570"/>
      <c r="EJ41" s="570"/>
      <c r="EK41" s="570"/>
      <c r="EL41" s="570"/>
      <c r="EM41" s="570"/>
      <c r="EN41" s="570"/>
      <c r="EO41" s="570"/>
      <c r="EP41" s="570"/>
      <c r="EQ41" s="570"/>
      <c r="ER41" s="570"/>
      <c r="ES41" s="570"/>
      <c r="ET41" s="570"/>
      <c r="EU41" s="570"/>
      <c r="EV41" s="570"/>
      <c r="EW41" s="570"/>
      <c r="EX41" s="570"/>
      <c r="EY41" s="570"/>
      <c r="EZ41" s="570"/>
      <c r="FA41" s="570"/>
      <c r="FB41" s="570"/>
      <c r="FC41" s="570"/>
      <c r="FD41" s="570"/>
      <c r="FE41" s="570"/>
      <c r="FF41" s="570"/>
      <c r="FG41" s="570"/>
      <c r="FH41" s="570"/>
      <c r="FI41" s="570"/>
      <c r="FJ41" s="570"/>
      <c r="FK41" s="570"/>
      <c r="FL41" s="570"/>
      <c r="FM41" s="570"/>
      <c r="FN41" s="570"/>
      <c r="FO41" s="570"/>
      <c r="FP41" s="570"/>
      <c r="FQ41" s="570"/>
      <c r="FR41" s="570"/>
      <c r="FS41" s="570"/>
      <c r="FT41" s="570"/>
      <c r="FU41" s="570"/>
      <c r="FV41" s="570"/>
      <c r="FW41" s="570"/>
      <c r="FX41" s="570"/>
      <c r="FY41" s="570"/>
      <c r="FZ41" s="570"/>
      <c r="GA41" s="570"/>
      <c r="GB41" s="570"/>
      <c r="GC41" s="570"/>
      <c r="GD41" s="570"/>
      <c r="GE41" s="570"/>
      <c r="GF41" s="570"/>
      <c r="GG41" s="570"/>
      <c r="GH41" s="570"/>
      <c r="GI41" s="570"/>
      <c r="GJ41" s="570"/>
      <c r="GK41" s="570"/>
      <c r="GL41" s="570"/>
      <c r="GM41" s="570"/>
      <c r="GN41" s="570"/>
      <c r="GO41" s="570"/>
      <c r="GP41" s="570"/>
      <c r="GQ41" s="570"/>
      <c r="GR41" s="570"/>
      <c r="GS41" s="570"/>
      <c r="GT41" s="570"/>
      <c r="GU41" s="570"/>
      <c r="GV41" s="570"/>
      <c r="GW41" s="570"/>
      <c r="GX41" s="570"/>
      <c r="GY41" s="570"/>
      <c r="GZ41" s="570"/>
      <c r="HA41" s="570"/>
      <c r="HB41" s="570"/>
      <c r="HC41" s="570"/>
      <c r="HD41" s="570"/>
      <c r="HE41" s="570"/>
      <c r="HF41" s="570"/>
      <c r="HG41" s="570"/>
      <c r="HH41" s="570"/>
      <c r="HI41" s="570"/>
      <c r="HJ41" s="570"/>
      <c r="HK41" s="570"/>
      <c r="HL41" s="570"/>
      <c r="HM41" s="570"/>
      <c r="HN41" s="570"/>
      <c r="HO41" s="570"/>
      <c r="HP41" s="570"/>
      <c r="HQ41" s="570"/>
      <c r="HR41" s="570"/>
      <c r="HS41" s="570"/>
      <c r="HT41" s="570"/>
      <c r="HU41" s="570"/>
      <c r="HV41" s="570"/>
      <c r="HW41" s="570"/>
      <c r="HX41" s="570"/>
      <c r="HY41" s="570"/>
      <c r="HZ41" s="570"/>
      <c r="IA41" s="570"/>
    </row>
    <row r="42" spans="1:235" ht="24.95" customHeight="1">
      <c r="B42" s="576" t="s">
        <v>585</v>
      </c>
      <c r="C42" s="729"/>
      <c r="D42" s="729"/>
      <c r="E42" s="304"/>
      <c r="F42" s="1369"/>
      <c r="G42" s="304"/>
      <c r="H42" s="304"/>
      <c r="I42" s="729"/>
    </row>
    <row r="43" spans="1:235" s="286" customFormat="1">
      <c r="A43" s="570"/>
      <c r="B43" s="1606" t="s">
        <v>380</v>
      </c>
      <c r="C43" s="1268">
        <f>SUM(C31,C19,C7)</f>
        <v>2291</v>
      </c>
      <c r="D43" s="1999">
        <f t="shared" ref="D43:I43" si="0">SUM(D31,D19,D7)</f>
        <v>45</v>
      </c>
      <c r="E43" s="90">
        <f t="shared" si="0"/>
        <v>474</v>
      </c>
      <c r="F43" s="1273">
        <f t="shared" si="0"/>
        <v>46</v>
      </c>
      <c r="G43" s="90">
        <f t="shared" si="0"/>
        <v>449</v>
      </c>
      <c r="H43" s="1569">
        <f t="shared" si="0"/>
        <v>1991</v>
      </c>
      <c r="I43" s="1275">
        <f t="shared" si="0"/>
        <v>2440</v>
      </c>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0"/>
      <c r="AJ43" s="570"/>
      <c r="AK43" s="570"/>
      <c r="AL43" s="570"/>
      <c r="AM43" s="570"/>
      <c r="AN43" s="570"/>
      <c r="AO43" s="570"/>
      <c r="AP43" s="570"/>
      <c r="AQ43" s="570"/>
      <c r="AR43" s="570"/>
      <c r="AS43" s="570"/>
      <c r="AT43" s="570"/>
      <c r="AU43" s="570"/>
      <c r="AV43" s="570"/>
      <c r="AW43" s="570"/>
      <c r="AX43" s="570"/>
      <c r="AY43" s="570"/>
      <c r="AZ43" s="570"/>
      <c r="BA43" s="570"/>
      <c r="BB43" s="570"/>
      <c r="BC43" s="570"/>
      <c r="BD43" s="570"/>
      <c r="BE43" s="570"/>
      <c r="BF43" s="570"/>
      <c r="BG43" s="570"/>
      <c r="BH43" s="570"/>
      <c r="BI43" s="570"/>
      <c r="BJ43" s="570"/>
      <c r="BK43" s="570"/>
      <c r="BL43" s="570"/>
      <c r="BM43" s="570"/>
      <c r="BN43" s="570"/>
      <c r="BO43" s="570"/>
      <c r="BP43" s="570"/>
      <c r="BQ43" s="570"/>
      <c r="BR43" s="570"/>
      <c r="BS43" s="570"/>
      <c r="BT43" s="570"/>
      <c r="BU43" s="570"/>
      <c r="BV43" s="570"/>
      <c r="BW43" s="570"/>
      <c r="BX43" s="570"/>
      <c r="BY43" s="570"/>
      <c r="BZ43" s="570"/>
      <c r="CA43" s="570"/>
      <c r="CB43" s="570"/>
      <c r="CC43" s="570"/>
      <c r="CD43" s="570"/>
      <c r="CE43" s="570"/>
      <c r="CF43" s="570"/>
      <c r="CG43" s="570"/>
      <c r="CH43" s="570"/>
      <c r="CI43" s="570"/>
      <c r="CJ43" s="570"/>
      <c r="CK43" s="570"/>
      <c r="CL43" s="570"/>
      <c r="CM43" s="570"/>
      <c r="CN43" s="570"/>
      <c r="CO43" s="570"/>
      <c r="CP43" s="570"/>
      <c r="CQ43" s="570"/>
      <c r="CR43" s="570"/>
      <c r="CS43" s="570"/>
      <c r="CT43" s="570"/>
      <c r="CU43" s="570"/>
      <c r="CV43" s="570"/>
      <c r="CW43" s="570"/>
      <c r="CX43" s="570"/>
      <c r="CY43" s="570"/>
      <c r="CZ43" s="570"/>
      <c r="DA43" s="570"/>
      <c r="DB43" s="570"/>
      <c r="DC43" s="570"/>
      <c r="DD43" s="570"/>
      <c r="DE43" s="570"/>
      <c r="DF43" s="570"/>
      <c r="DG43" s="570"/>
      <c r="DH43" s="570"/>
      <c r="DI43" s="570"/>
      <c r="DJ43" s="570"/>
      <c r="DK43" s="570"/>
      <c r="DL43" s="570"/>
      <c r="DM43" s="570"/>
      <c r="DN43" s="570"/>
      <c r="DO43" s="570"/>
      <c r="DP43" s="570"/>
      <c r="DQ43" s="570"/>
      <c r="DR43" s="570"/>
      <c r="DS43" s="570"/>
      <c r="DT43" s="570"/>
      <c r="DU43" s="570"/>
      <c r="DV43" s="570"/>
      <c r="DW43" s="570"/>
      <c r="DX43" s="570"/>
      <c r="DY43" s="570"/>
      <c r="DZ43" s="570"/>
      <c r="EA43" s="570"/>
      <c r="EB43" s="570"/>
      <c r="EC43" s="570"/>
      <c r="ED43" s="570"/>
      <c r="EE43" s="570"/>
      <c r="EF43" s="570"/>
      <c r="EG43" s="570"/>
      <c r="EH43" s="570"/>
      <c r="EI43" s="570"/>
      <c r="EJ43" s="570"/>
      <c r="EK43" s="570"/>
      <c r="EL43" s="570"/>
      <c r="EM43" s="570"/>
      <c r="EN43" s="570"/>
      <c r="EO43" s="570"/>
      <c r="EP43" s="570"/>
      <c r="EQ43" s="570"/>
      <c r="ER43" s="570"/>
      <c r="ES43" s="570"/>
      <c r="ET43" s="570"/>
      <c r="EU43" s="570"/>
      <c r="EV43" s="570"/>
      <c r="EW43" s="570"/>
      <c r="EX43" s="570"/>
      <c r="EY43" s="570"/>
      <c r="EZ43" s="570"/>
      <c r="FA43" s="570"/>
      <c r="FB43" s="570"/>
      <c r="FC43" s="570"/>
      <c r="FD43" s="570"/>
      <c r="FE43" s="570"/>
      <c r="FF43" s="570"/>
      <c r="FG43" s="570"/>
      <c r="FH43" s="570"/>
      <c r="FI43" s="570"/>
      <c r="FJ43" s="570"/>
      <c r="FK43" s="570"/>
      <c r="FL43" s="570"/>
      <c r="FM43" s="570"/>
      <c r="FN43" s="570"/>
      <c r="FO43" s="570"/>
      <c r="FP43" s="570"/>
      <c r="FQ43" s="570"/>
      <c r="FR43" s="570"/>
      <c r="FS43" s="570"/>
      <c r="FT43" s="570"/>
      <c r="FU43" s="570"/>
      <c r="FV43" s="570"/>
      <c r="FW43" s="570"/>
      <c r="FX43" s="570"/>
      <c r="FY43" s="570"/>
      <c r="FZ43" s="570"/>
      <c r="GA43" s="570"/>
      <c r="GB43" s="570"/>
      <c r="GC43" s="570"/>
      <c r="GD43" s="570"/>
      <c r="GE43" s="570"/>
      <c r="GF43" s="570"/>
      <c r="GG43" s="570"/>
      <c r="GH43" s="570"/>
      <c r="GI43" s="570"/>
      <c r="GJ43" s="570"/>
      <c r="GK43" s="570"/>
      <c r="GL43" s="570"/>
      <c r="GM43" s="570"/>
      <c r="GN43" s="570"/>
      <c r="GO43" s="570"/>
      <c r="GP43" s="570"/>
      <c r="GQ43" s="570"/>
      <c r="GR43" s="570"/>
      <c r="GS43" s="570"/>
      <c r="GT43" s="570"/>
      <c r="GU43" s="570"/>
      <c r="GV43" s="570"/>
      <c r="GW43" s="570"/>
      <c r="GX43" s="570"/>
      <c r="GY43" s="570"/>
      <c r="GZ43" s="570"/>
      <c r="HA43" s="570"/>
      <c r="HB43" s="570"/>
      <c r="HC43" s="570"/>
      <c r="HD43" s="570"/>
      <c r="HE43" s="570"/>
      <c r="HF43" s="570"/>
      <c r="HG43" s="570"/>
      <c r="HH43" s="570"/>
      <c r="HI43" s="570"/>
      <c r="HJ43" s="570"/>
      <c r="HK43" s="570"/>
      <c r="HL43" s="570"/>
      <c r="HM43" s="570"/>
      <c r="HN43" s="570"/>
      <c r="HO43" s="570"/>
      <c r="HP43" s="570"/>
      <c r="HQ43" s="570"/>
      <c r="HR43" s="570"/>
      <c r="HS43" s="570"/>
      <c r="HT43" s="570"/>
      <c r="HU43" s="570"/>
      <c r="HV43" s="570"/>
      <c r="HW43" s="570"/>
      <c r="HX43" s="570"/>
      <c r="HY43" s="570"/>
      <c r="HZ43" s="570"/>
      <c r="IA43" s="570"/>
    </row>
    <row r="44" spans="1:235" s="286" customFormat="1">
      <c r="A44" s="570"/>
      <c r="B44" s="1607" t="s">
        <v>669</v>
      </c>
      <c r="C44" s="1270">
        <f t="shared" ref="C44:I53" si="1">SUM(C32,C20,C8)</f>
        <v>5430</v>
      </c>
      <c r="D44" s="2000">
        <f t="shared" si="1"/>
        <v>224</v>
      </c>
      <c r="E44" s="95">
        <f t="shared" si="1"/>
        <v>1589</v>
      </c>
      <c r="F44" s="1274">
        <f t="shared" si="1"/>
        <v>225</v>
      </c>
      <c r="G44" s="95">
        <f t="shared" si="1"/>
        <v>1411</v>
      </c>
      <c r="H44" s="1570">
        <f t="shared" si="1"/>
        <v>4211</v>
      </c>
      <c r="I44" s="1276">
        <f t="shared" si="1"/>
        <v>5622</v>
      </c>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0"/>
      <c r="AK44" s="570"/>
      <c r="AL44" s="570"/>
      <c r="AM44" s="570"/>
      <c r="AN44" s="570"/>
      <c r="AO44" s="570"/>
      <c r="AP44" s="570"/>
      <c r="AQ44" s="570"/>
      <c r="AR44" s="570"/>
      <c r="AS44" s="570"/>
      <c r="AT44" s="570"/>
      <c r="AU44" s="570"/>
      <c r="AV44" s="570"/>
      <c r="AW44" s="570"/>
      <c r="AX44" s="570"/>
      <c r="AY44" s="570"/>
      <c r="AZ44" s="570"/>
      <c r="BA44" s="570"/>
      <c r="BB44" s="570"/>
      <c r="BC44" s="570"/>
      <c r="BD44" s="570"/>
      <c r="BE44" s="570"/>
      <c r="BF44" s="570"/>
      <c r="BG44" s="570"/>
      <c r="BH44" s="570"/>
      <c r="BI44" s="570"/>
      <c r="BJ44" s="570"/>
      <c r="BK44" s="570"/>
      <c r="BL44" s="570"/>
      <c r="BM44" s="570"/>
      <c r="BN44" s="570"/>
      <c r="BO44" s="570"/>
      <c r="BP44" s="570"/>
      <c r="BQ44" s="570"/>
      <c r="BR44" s="570"/>
      <c r="BS44" s="570"/>
      <c r="BT44" s="570"/>
      <c r="BU44" s="570"/>
      <c r="BV44" s="570"/>
      <c r="BW44" s="570"/>
      <c r="BX44" s="570"/>
      <c r="BY44" s="570"/>
      <c r="BZ44" s="570"/>
      <c r="CA44" s="570"/>
      <c r="CB44" s="570"/>
      <c r="CC44" s="570"/>
      <c r="CD44" s="570"/>
      <c r="CE44" s="570"/>
      <c r="CF44" s="570"/>
      <c r="CG44" s="570"/>
      <c r="CH44" s="570"/>
      <c r="CI44" s="570"/>
      <c r="CJ44" s="570"/>
      <c r="CK44" s="570"/>
      <c r="CL44" s="570"/>
      <c r="CM44" s="570"/>
      <c r="CN44" s="570"/>
      <c r="CO44" s="570"/>
      <c r="CP44" s="570"/>
      <c r="CQ44" s="570"/>
      <c r="CR44" s="570"/>
      <c r="CS44" s="570"/>
      <c r="CT44" s="570"/>
      <c r="CU44" s="570"/>
      <c r="CV44" s="570"/>
      <c r="CW44" s="570"/>
      <c r="CX44" s="570"/>
      <c r="CY44" s="570"/>
      <c r="CZ44" s="570"/>
      <c r="DA44" s="570"/>
      <c r="DB44" s="570"/>
      <c r="DC44" s="570"/>
      <c r="DD44" s="570"/>
      <c r="DE44" s="570"/>
      <c r="DF44" s="570"/>
      <c r="DG44" s="570"/>
      <c r="DH44" s="570"/>
      <c r="DI44" s="570"/>
      <c r="DJ44" s="570"/>
      <c r="DK44" s="570"/>
      <c r="DL44" s="570"/>
      <c r="DM44" s="570"/>
      <c r="DN44" s="570"/>
      <c r="DO44" s="570"/>
      <c r="DP44" s="570"/>
      <c r="DQ44" s="570"/>
      <c r="DR44" s="570"/>
      <c r="DS44" s="570"/>
      <c r="DT44" s="570"/>
      <c r="DU44" s="570"/>
      <c r="DV44" s="570"/>
      <c r="DW44" s="570"/>
      <c r="DX44" s="570"/>
      <c r="DY44" s="570"/>
      <c r="DZ44" s="570"/>
      <c r="EA44" s="570"/>
      <c r="EB44" s="570"/>
      <c r="EC44" s="570"/>
      <c r="ED44" s="570"/>
      <c r="EE44" s="570"/>
      <c r="EF44" s="570"/>
      <c r="EG44" s="570"/>
      <c r="EH44" s="570"/>
      <c r="EI44" s="570"/>
      <c r="EJ44" s="570"/>
      <c r="EK44" s="570"/>
      <c r="EL44" s="570"/>
      <c r="EM44" s="570"/>
      <c r="EN44" s="570"/>
      <c r="EO44" s="570"/>
      <c r="EP44" s="570"/>
      <c r="EQ44" s="570"/>
      <c r="ER44" s="570"/>
      <c r="ES44" s="570"/>
      <c r="ET44" s="570"/>
      <c r="EU44" s="570"/>
      <c r="EV44" s="570"/>
      <c r="EW44" s="570"/>
      <c r="EX44" s="570"/>
      <c r="EY44" s="570"/>
      <c r="EZ44" s="570"/>
      <c r="FA44" s="570"/>
      <c r="FB44" s="570"/>
      <c r="FC44" s="570"/>
      <c r="FD44" s="570"/>
      <c r="FE44" s="570"/>
      <c r="FF44" s="570"/>
      <c r="FG44" s="570"/>
      <c r="FH44" s="570"/>
      <c r="FI44" s="570"/>
      <c r="FJ44" s="570"/>
      <c r="FK44" s="570"/>
      <c r="FL44" s="570"/>
      <c r="FM44" s="570"/>
      <c r="FN44" s="570"/>
      <c r="FO44" s="570"/>
      <c r="FP44" s="570"/>
      <c r="FQ44" s="570"/>
      <c r="FR44" s="570"/>
      <c r="FS44" s="570"/>
      <c r="FT44" s="570"/>
      <c r="FU44" s="570"/>
      <c r="FV44" s="570"/>
      <c r="FW44" s="570"/>
      <c r="FX44" s="570"/>
      <c r="FY44" s="570"/>
      <c r="FZ44" s="570"/>
      <c r="GA44" s="570"/>
      <c r="GB44" s="570"/>
      <c r="GC44" s="570"/>
      <c r="GD44" s="570"/>
      <c r="GE44" s="570"/>
      <c r="GF44" s="570"/>
      <c r="GG44" s="570"/>
      <c r="GH44" s="570"/>
      <c r="GI44" s="570"/>
      <c r="GJ44" s="570"/>
      <c r="GK44" s="570"/>
      <c r="GL44" s="570"/>
      <c r="GM44" s="570"/>
      <c r="GN44" s="570"/>
      <c r="GO44" s="570"/>
      <c r="GP44" s="570"/>
      <c r="GQ44" s="570"/>
      <c r="GR44" s="570"/>
      <c r="GS44" s="570"/>
      <c r="GT44" s="570"/>
      <c r="GU44" s="570"/>
      <c r="GV44" s="570"/>
      <c r="GW44" s="570"/>
      <c r="GX44" s="570"/>
      <c r="GY44" s="570"/>
      <c r="GZ44" s="570"/>
      <c r="HA44" s="570"/>
      <c r="HB44" s="570"/>
      <c r="HC44" s="570"/>
      <c r="HD44" s="570"/>
      <c r="HE44" s="570"/>
      <c r="HF44" s="570"/>
      <c r="HG44" s="570"/>
      <c r="HH44" s="570"/>
      <c r="HI44" s="570"/>
      <c r="HJ44" s="570"/>
      <c r="HK44" s="570"/>
      <c r="HL44" s="570"/>
      <c r="HM44" s="570"/>
      <c r="HN44" s="570"/>
      <c r="HO44" s="570"/>
      <c r="HP44" s="570"/>
      <c r="HQ44" s="570"/>
      <c r="HR44" s="570"/>
      <c r="HS44" s="570"/>
      <c r="HT44" s="570"/>
      <c r="HU44" s="570"/>
      <c r="HV44" s="570"/>
      <c r="HW44" s="570"/>
      <c r="HX44" s="570"/>
      <c r="HY44" s="570"/>
      <c r="HZ44" s="570"/>
      <c r="IA44" s="570"/>
    </row>
    <row r="45" spans="1:235" s="286" customFormat="1">
      <c r="A45" s="570"/>
      <c r="B45" s="1606" t="s">
        <v>554</v>
      </c>
      <c r="C45" s="1268">
        <f t="shared" si="1"/>
        <v>4804</v>
      </c>
      <c r="D45" s="1999">
        <f t="shared" si="1"/>
        <v>97</v>
      </c>
      <c r="E45" s="90">
        <f t="shared" si="1"/>
        <v>1653</v>
      </c>
      <c r="F45" s="1273">
        <f t="shared" si="1"/>
        <v>98</v>
      </c>
      <c r="G45" s="90">
        <f t="shared" si="1"/>
        <v>1636</v>
      </c>
      <c r="H45" s="1569">
        <f t="shared" si="1"/>
        <v>3737</v>
      </c>
      <c r="I45" s="1275">
        <f t="shared" si="1"/>
        <v>5373</v>
      </c>
      <c r="J45" s="570"/>
      <c r="K45" s="570"/>
      <c r="L45" s="570"/>
      <c r="M45" s="570"/>
      <c r="N45" s="570"/>
      <c r="O45" s="570"/>
      <c r="P45" s="570"/>
      <c r="Q45" s="570"/>
      <c r="R45" s="570"/>
      <c r="S45" s="570"/>
      <c r="T45" s="570"/>
      <c r="U45" s="570"/>
      <c r="V45" s="570"/>
      <c r="W45" s="570"/>
      <c r="X45" s="570"/>
      <c r="Y45" s="570"/>
      <c r="Z45" s="570"/>
      <c r="AA45" s="570"/>
      <c r="AB45" s="570"/>
      <c r="AC45" s="570"/>
      <c r="AD45" s="570"/>
      <c r="AE45" s="570"/>
      <c r="AF45" s="570"/>
      <c r="AG45" s="570"/>
      <c r="AH45" s="570"/>
      <c r="AI45" s="570"/>
      <c r="AJ45" s="570"/>
      <c r="AK45" s="570"/>
      <c r="AL45" s="570"/>
      <c r="AM45" s="570"/>
      <c r="AN45" s="570"/>
      <c r="AO45" s="570"/>
      <c r="AP45" s="570"/>
      <c r="AQ45" s="570"/>
      <c r="AR45" s="570"/>
      <c r="AS45" s="570"/>
      <c r="AT45" s="570"/>
      <c r="AU45" s="570"/>
      <c r="AV45" s="570"/>
      <c r="AW45" s="570"/>
      <c r="AX45" s="570"/>
      <c r="AY45" s="570"/>
      <c r="AZ45" s="570"/>
      <c r="BA45" s="570"/>
      <c r="BB45" s="570"/>
      <c r="BC45" s="570"/>
      <c r="BD45" s="570"/>
      <c r="BE45" s="570"/>
      <c r="BF45" s="570"/>
      <c r="BG45" s="570"/>
      <c r="BH45" s="570"/>
      <c r="BI45" s="570"/>
      <c r="BJ45" s="570"/>
      <c r="BK45" s="570"/>
      <c r="BL45" s="570"/>
      <c r="BM45" s="570"/>
      <c r="BN45" s="570"/>
      <c r="BO45" s="570"/>
      <c r="BP45" s="570"/>
      <c r="BQ45" s="570"/>
      <c r="BR45" s="570"/>
      <c r="BS45" s="570"/>
      <c r="BT45" s="570"/>
      <c r="BU45" s="570"/>
      <c r="BV45" s="570"/>
      <c r="BW45" s="570"/>
      <c r="BX45" s="570"/>
      <c r="BY45" s="570"/>
      <c r="BZ45" s="570"/>
      <c r="CA45" s="570"/>
      <c r="CB45" s="570"/>
      <c r="CC45" s="570"/>
      <c r="CD45" s="570"/>
      <c r="CE45" s="570"/>
      <c r="CF45" s="570"/>
      <c r="CG45" s="570"/>
      <c r="CH45" s="570"/>
      <c r="CI45" s="570"/>
      <c r="CJ45" s="570"/>
      <c r="CK45" s="570"/>
      <c r="CL45" s="570"/>
      <c r="CM45" s="570"/>
      <c r="CN45" s="570"/>
      <c r="CO45" s="570"/>
      <c r="CP45" s="570"/>
      <c r="CQ45" s="570"/>
      <c r="CR45" s="570"/>
      <c r="CS45" s="570"/>
      <c r="CT45" s="570"/>
      <c r="CU45" s="570"/>
      <c r="CV45" s="570"/>
      <c r="CW45" s="570"/>
      <c r="CX45" s="570"/>
      <c r="CY45" s="570"/>
      <c r="CZ45" s="570"/>
      <c r="DA45" s="570"/>
      <c r="DB45" s="570"/>
      <c r="DC45" s="570"/>
      <c r="DD45" s="570"/>
      <c r="DE45" s="570"/>
      <c r="DF45" s="570"/>
      <c r="DG45" s="570"/>
      <c r="DH45" s="570"/>
      <c r="DI45" s="570"/>
      <c r="DJ45" s="570"/>
      <c r="DK45" s="570"/>
      <c r="DL45" s="570"/>
      <c r="DM45" s="570"/>
      <c r="DN45" s="570"/>
      <c r="DO45" s="570"/>
      <c r="DP45" s="570"/>
      <c r="DQ45" s="570"/>
      <c r="DR45" s="570"/>
      <c r="DS45" s="570"/>
      <c r="DT45" s="570"/>
      <c r="DU45" s="570"/>
      <c r="DV45" s="570"/>
      <c r="DW45" s="570"/>
      <c r="DX45" s="570"/>
      <c r="DY45" s="570"/>
      <c r="DZ45" s="570"/>
      <c r="EA45" s="570"/>
      <c r="EB45" s="570"/>
      <c r="EC45" s="570"/>
      <c r="ED45" s="570"/>
      <c r="EE45" s="570"/>
      <c r="EF45" s="570"/>
      <c r="EG45" s="570"/>
      <c r="EH45" s="570"/>
      <c r="EI45" s="570"/>
      <c r="EJ45" s="570"/>
      <c r="EK45" s="570"/>
      <c r="EL45" s="570"/>
      <c r="EM45" s="570"/>
      <c r="EN45" s="570"/>
      <c r="EO45" s="570"/>
      <c r="EP45" s="570"/>
      <c r="EQ45" s="570"/>
      <c r="ER45" s="570"/>
      <c r="ES45" s="570"/>
      <c r="ET45" s="570"/>
      <c r="EU45" s="570"/>
      <c r="EV45" s="570"/>
      <c r="EW45" s="570"/>
      <c r="EX45" s="570"/>
      <c r="EY45" s="570"/>
      <c r="EZ45" s="570"/>
      <c r="FA45" s="570"/>
      <c r="FB45" s="570"/>
      <c r="FC45" s="570"/>
      <c r="FD45" s="570"/>
      <c r="FE45" s="570"/>
      <c r="FF45" s="570"/>
      <c r="FG45" s="570"/>
      <c r="FH45" s="570"/>
      <c r="FI45" s="570"/>
      <c r="FJ45" s="570"/>
      <c r="FK45" s="570"/>
      <c r="FL45" s="570"/>
      <c r="FM45" s="570"/>
      <c r="FN45" s="570"/>
      <c r="FO45" s="570"/>
      <c r="FP45" s="570"/>
      <c r="FQ45" s="570"/>
      <c r="FR45" s="570"/>
      <c r="FS45" s="570"/>
      <c r="FT45" s="570"/>
      <c r="FU45" s="570"/>
      <c r="FV45" s="570"/>
      <c r="FW45" s="570"/>
      <c r="FX45" s="570"/>
      <c r="FY45" s="570"/>
      <c r="FZ45" s="570"/>
      <c r="GA45" s="570"/>
      <c r="GB45" s="570"/>
      <c r="GC45" s="570"/>
      <c r="GD45" s="570"/>
      <c r="GE45" s="570"/>
      <c r="GF45" s="570"/>
      <c r="GG45" s="570"/>
      <c r="GH45" s="570"/>
      <c r="GI45" s="570"/>
      <c r="GJ45" s="570"/>
      <c r="GK45" s="570"/>
      <c r="GL45" s="570"/>
      <c r="GM45" s="570"/>
      <c r="GN45" s="570"/>
      <c r="GO45" s="570"/>
      <c r="GP45" s="570"/>
      <c r="GQ45" s="570"/>
      <c r="GR45" s="570"/>
      <c r="GS45" s="570"/>
      <c r="GT45" s="570"/>
      <c r="GU45" s="570"/>
      <c r="GV45" s="570"/>
      <c r="GW45" s="570"/>
      <c r="GX45" s="570"/>
      <c r="GY45" s="570"/>
      <c r="GZ45" s="570"/>
      <c r="HA45" s="570"/>
      <c r="HB45" s="570"/>
      <c r="HC45" s="570"/>
      <c r="HD45" s="570"/>
      <c r="HE45" s="570"/>
      <c r="HF45" s="570"/>
      <c r="HG45" s="570"/>
      <c r="HH45" s="570"/>
      <c r="HI45" s="570"/>
      <c r="HJ45" s="570"/>
      <c r="HK45" s="570"/>
      <c r="HL45" s="570"/>
      <c r="HM45" s="570"/>
      <c r="HN45" s="570"/>
      <c r="HO45" s="570"/>
      <c r="HP45" s="570"/>
      <c r="HQ45" s="570"/>
      <c r="HR45" s="570"/>
      <c r="HS45" s="570"/>
      <c r="HT45" s="570"/>
      <c r="HU45" s="570"/>
      <c r="HV45" s="570"/>
      <c r="HW45" s="570"/>
      <c r="HX45" s="570"/>
      <c r="HY45" s="570"/>
      <c r="HZ45" s="570"/>
      <c r="IA45" s="570"/>
    </row>
    <row r="46" spans="1:235" s="286" customFormat="1">
      <c r="A46" s="570"/>
      <c r="B46" s="1607" t="s">
        <v>555</v>
      </c>
      <c r="C46" s="1270">
        <f t="shared" si="1"/>
        <v>11654</v>
      </c>
      <c r="D46" s="2000">
        <f t="shared" si="1"/>
        <v>615</v>
      </c>
      <c r="E46" s="95">
        <f t="shared" si="1"/>
        <v>4724</v>
      </c>
      <c r="F46" s="1274">
        <f t="shared" si="1"/>
        <v>636</v>
      </c>
      <c r="G46" s="95">
        <f t="shared" si="1"/>
        <v>4427</v>
      </c>
      <c r="H46" s="1570">
        <f t="shared" si="1"/>
        <v>8490</v>
      </c>
      <c r="I46" s="1276">
        <f t="shared" si="1"/>
        <v>12917</v>
      </c>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570"/>
      <c r="AK46" s="570"/>
      <c r="AL46" s="570"/>
      <c r="AM46" s="570"/>
      <c r="AN46" s="570"/>
      <c r="AO46" s="570"/>
      <c r="AP46" s="570"/>
      <c r="AQ46" s="570"/>
      <c r="AR46" s="570"/>
      <c r="AS46" s="570"/>
      <c r="AT46" s="570"/>
      <c r="AU46" s="570"/>
      <c r="AV46" s="570"/>
      <c r="AW46" s="570"/>
      <c r="AX46" s="570"/>
      <c r="AY46" s="570"/>
      <c r="AZ46" s="570"/>
      <c r="BA46" s="570"/>
      <c r="BB46" s="570"/>
      <c r="BC46" s="570"/>
      <c r="BD46" s="570"/>
      <c r="BE46" s="570"/>
      <c r="BF46" s="570"/>
      <c r="BG46" s="570"/>
      <c r="BH46" s="570"/>
      <c r="BI46" s="570"/>
      <c r="BJ46" s="570"/>
      <c r="BK46" s="570"/>
      <c r="BL46" s="570"/>
      <c r="BM46" s="570"/>
      <c r="BN46" s="570"/>
      <c r="BO46" s="570"/>
      <c r="BP46" s="570"/>
      <c r="BQ46" s="570"/>
      <c r="BR46" s="570"/>
      <c r="BS46" s="570"/>
      <c r="BT46" s="570"/>
      <c r="BU46" s="570"/>
      <c r="BV46" s="570"/>
      <c r="BW46" s="570"/>
      <c r="BX46" s="570"/>
      <c r="BY46" s="570"/>
      <c r="BZ46" s="570"/>
      <c r="CA46" s="570"/>
      <c r="CB46" s="570"/>
      <c r="CC46" s="570"/>
      <c r="CD46" s="570"/>
      <c r="CE46" s="570"/>
      <c r="CF46" s="570"/>
      <c r="CG46" s="570"/>
      <c r="CH46" s="570"/>
      <c r="CI46" s="570"/>
      <c r="CJ46" s="570"/>
      <c r="CK46" s="570"/>
      <c r="CL46" s="570"/>
      <c r="CM46" s="570"/>
      <c r="CN46" s="570"/>
      <c r="CO46" s="570"/>
      <c r="CP46" s="570"/>
      <c r="CQ46" s="570"/>
      <c r="CR46" s="570"/>
      <c r="CS46" s="570"/>
      <c r="CT46" s="570"/>
      <c r="CU46" s="570"/>
      <c r="CV46" s="570"/>
      <c r="CW46" s="570"/>
      <c r="CX46" s="570"/>
      <c r="CY46" s="570"/>
      <c r="CZ46" s="570"/>
      <c r="DA46" s="570"/>
      <c r="DB46" s="570"/>
      <c r="DC46" s="570"/>
      <c r="DD46" s="570"/>
      <c r="DE46" s="570"/>
      <c r="DF46" s="570"/>
      <c r="DG46" s="570"/>
      <c r="DH46" s="570"/>
      <c r="DI46" s="570"/>
      <c r="DJ46" s="570"/>
      <c r="DK46" s="570"/>
      <c r="DL46" s="570"/>
      <c r="DM46" s="570"/>
      <c r="DN46" s="570"/>
      <c r="DO46" s="570"/>
      <c r="DP46" s="570"/>
      <c r="DQ46" s="570"/>
      <c r="DR46" s="570"/>
      <c r="DS46" s="570"/>
      <c r="DT46" s="570"/>
      <c r="DU46" s="570"/>
      <c r="DV46" s="570"/>
      <c r="DW46" s="570"/>
      <c r="DX46" s="570"/>
      <c r="DY46" s="570"/>
      <c r="DZ46" s="570"/>
      <c r="EA46" s="570"/>
      <c r="EB46" s="570"/>
      <c r="EC46" s="570"/>
      <c r="ED46" s="570"/>
      <c r="EE46" s="570"/>
      <c r="EF46" s="570"/>
      <c r="EG46" s="570"/>
      <c r="EH46" s="570"/>
      <c r="EI46" s="570"/>
      <c r="EJ46" s="570"/>
      <c r="EK46" s="570"/>
      <c r="EL46" s="570"/>
      <c r="EM46" s="570"/>
      <c r="EN46" s="570"/>
      <c r="EO46" s="570"/>
      <c r="EP46" s="570"/>
      <c r="EQ46" s="570"/>
      <c r="ER46" s="570"/>
      <c r="ES46" s="570"/>
      <c r="ET46" s="570"/>
      <c r="EU46" s="570"/>
      <c r="EV46" s="570"/>
      <c r="EW46" s="570"/>
      <c r="EX46" s="570"/>
      <c r="EY46" s="570"/>
      <c r="EZ46" s="570"/>
      <c r="FA46" s="570"/>
      <c r="FB46" s="570"/>
      <c r="FC46" s="570"/>
      <c r="FD46" s="570"/>
      <c r="FE46" s="570"/>
      <c r="FF46" s="570"/>
      <c r="FG46" s="570"/>
      <c r="FH46" s="570"/>
      <c r="FI46" s="570"/>
      <c r="FJ46" s="570"/>
      <c r="FK46" s="570"/>
      <c r="FL46" s="570"/>
      <c r="FM46" s="570"/>
      <c r="FN46" s="570"/>
      <c r="FO46" s="570"/>
      <c r="FP46" s="570"/>
      <c r="FQ46" s="570"/>
      <c r="FR46" s="570"/>
      <c r="FS46" s="570"/>
      <c r="FT46" s="570"/>
      <c r="FU46" s="570"/>
      <c r="FV46" s="570"/>
      <c r="FW46" s="570"/>
      <c r="FX46" s="570"/>
      <c r="FY46" s="570"/>
      <c r="FZ46" s="570"/>
      <c r="GA46" s="570"/>
      <c r="GB46" s="570"/>
      <c r="GC46" s="570"/>
      <c r="GD46" s="570"/>
      <c r="GE46" s="570"/>
      <c r="GF46" s="570"/>
      <c r="GG46" s="570"/>
      <c r="GH46" s="570"/>
      <c r="GI46" s="570"/>
      <c r="GJ46" s="570"/>
      <c r="GK46" s="570"/>
      <c r="GL46" s="570"/>
      <c r="GM46" s="570"/>
      <c r="GN46" s="570"/>
      <c r="GO46" s="570"/>
      <c r="GP46" s="570"/>
      <c r="GQ46" s="570"/>
      <c r="GR46" s="570"/>
      <c r="GS46" s="570"/>
      <c r="GT46" s="570"/>
      <c r="GU46" s="570"/>
      <c r="GV46" s="570"/>
      <c r="GW46" s="570"/>
      <c r="GX46" s="570"/>
      <c r="GY46" s="570"/>
      <c r="GZ46" s="570"/>
      <c r="HA46" s="570"/>
      <c r="HB46" s="570"/>
      <c r="HC46" s="570"/>
      <c r="HD46" s="570"/>
      <c r="HE46" s="570"/>
      <c r="HF46" s="570"/>
      <c r="HG46" s="570"/>
      <c r="HH46" s="570"/>
      <c r="HI46" s="570"/>
      <c r="HJ46" s="570"/>
      <c r="HK46" s="570"/>
      <c r="HL46" s="570"/>
      <c r="HM46" s="570"/>
      <c r="HN46" s="570"/>
      <c r="HO46" s="570"/>
      <c r="HP46" s="570"/>
      <c r="HQ46" s="570"/>
      <c r="HR46" s="570"/>
      <c r="HS46" s="570"/>
      <c r="HT46" s="570"/>
      <c r="HU46" s="570"/>
      <c r="HV46" s="570"/>
      <c r="HW46" s="570"/>
      <c r="HX46" s="570"/>
      <c r="HY46" s="570"/>
      <c r="HZ46" s="570"/>
      <c r="IA46" s="570"/>
    </row>
    <row r="47" spans="1:235" s="286" customFormat="1">
      <c r="A47" s="570"/>
      <c r="B47" s="1606" t="s">
        <v>850</v>
      </c>
      <c r="C47" s="1268">
        <f t="shared" si="1"/>
        <v>39029</v>
      </c>
      <c r="D47" s="1999">
        <f t="shared" si="1"/>
        <v>2052</v>
      </c>
      <c r="E47" s="90">
        <f t="shared" si="1"/>
        <v>13492</v>
      </c>
      <c r="F47" s="1273">
        <f t="shared" si="1"/>
        <v>2214</v>
      </c>
      <c r="G47" s="90">
        <f t="shared" si="1"/>
        <v>13636</v>
      </c>
      <c r="H47" s="1569">
        <f t="shared" si="1"/>
        <v>37490</v>
      </c>
      <c r="I47" s="1275">
        <f t="shared" si="1"/>
        <v>51126</v>
      </c>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c r="AI47" s="570"/>
      <c r="AJ47" s="570"/>
      <c r="AK47" s="570"/>
      <c r="AL47" s="570"/>
      <c r="AM47" s="570"/>
      <c r="AN47" s="570"/>
      <c r="AO47" s="570"/>
      <c r="AP47" s="570"/>
      <c r="AQ47" s="570"/>
      <c r="AR47" s="570"/>
      <c r="AS47" s="570"/>
      <c r="AT47" s="570"/>
      <c r="AU47" s="570"/>
      <c r="AV47" s="570"/>
      <c r="AW47" s="570"/>
      <c r="AX47" s="570"/>
      <c r="AY47" s="570"/>
      <c r="AZ47" s="570"/>
      <c r="BA47" s="570"/>
      <c r="BB47" s="570"/>
      <c r="BC47" s="570"/>
      <c r="BD47" s="570"/>
      <c r="BE47" s="570"/>
      <c r="BF47" s="570"/>
      <c r="BG47" s="570"/>
      <c r="BH47" s="570"/>
      <c r="BI47" s="570"/>
      <c r="BJ47" s="570"/>
      <c r="BK47" s="570"/>
      <c r="BL47" s="570"/>
      <c r="BM47" s="570"/>
      <c r="BN47" s="570"/>
      <c r="BO47" s="570"/>
      <c r="BP47" s="570"/>
      <c r="BQ47" s="570"/>
      <c r="BR47" s="570"/>
      <c r="BS47" s="570"/>
      <c r="BT47" s="570"/>
      <c r="BU47" s="570"/>
      <c r="BV47" s="570"/>
      <c r="BW47" s="570"/>
      <c r="BX47" s="570"/>
      <c r="BY47" s="570"/>
      <c r="BZ47" s="570"/>
      <c r="CA47" s="570"/>
      <c r="CB47" s="570"/>
      <c r="CC47" s="570"/>
      <c r="CD47" s="570"/>
      <c r="CE47" s="570"/>
      <c r="CF47" s="570"/>
      <c r="CG47" s="570"/>
      <c r="CH47" s="570"/>
      <c r="CI47" s="570"/>
      <c r="CJ47" s="570"/>
      <c r="CK47" s="570"/>
      <c r="CL47" s="570"/>
      <c r="CM47" s="570"/>
      <c r="CN47" s="570"/>
      <c r="CO47" s="570"/>
      <c r="CP47" s="570"/>
      <c r="CQ47" s="570"/>
      <c r="CR47" s="570"/>
      <c r="CS47" s="570"/>
      <c r="CT47" s="570"/>
      <c r="CU47" s="570"/>
      <c r="CV47" s="570"/>
      <c r="CW47" s="570"/>
      <c r="CX47" s="570"/>
      <c r="CY47" s="570"/>
      <c r="CZ47" s="570"/>
      <c r="DA47" s="570"/>
      <c r="DB47" s="570"/>
      <c r="DC47" s="570"/>
      <c r="DD47" s="570"/>
      <c r="DE47" s="570"/>
      <c r="DF47" s="570"/>
      <c r="DG47" s="570"/>
      <c r="DH47" s="570"/>
      <c r="DI47" s="570"/>
      <c r="DJ47" s="570"/>
      <c r="DK47" s="570"/>
      <c r="DL47" s="570"/>
      <c r="DM47" s="570"/>
      <c r="DN47" s="570"/>
      <c r="DO47" s="570"/>
      <c r="DP47" s="570"/>
      <c r="DQ47" s="570"/>
      <c r="DR47" s="570"/>
      <c r="DS47" s="570"/>
      <c r="DT47" s="570"/>
      <c r="DU47" s="570"/>
      <c r="DV47" s="570"/>
      <c r="DW47" s="570"/>
      <c r="DX47" s="570"/>
      <c r="DY47" s="570"/>
      <c r="DZ47" s="570"/>
      <c r="EA47" s="570"/>
      <c r="EB47" s="570"/>
      <c r="EC47" s="570"/>
      <c r="ED47" s="570"/>
      <c r="EE47" s="570"/>
      <c r="EF47" s="570"/>
      <c r="EG47" s="570"/>
      <c r="EH47" s="570"/>
      <c r="EI47" s="570"/>
      <c r="EJ47" s="570"/>
      <c r="EK47" s="570"/>
      <c r="EL47" s="570"/>
      <c r="EM47" s="570"/>
      <c r="EN47" s="570"/>
      <c r="EO47" s="570"/>
      <c r="EP47" s="570"/>
      <c r="EQ47" s="570"/>
      <c r="ER47" s="570"/>
      <c r="ES47" s="570"/>
      <c r="ET47" s="570"/>
      <c r="EU47" s="570"/>
      <c r="EV47" s="570"/>
      <c r="EW47" s="570"/>
      <c r="EX47" s="570"/>
      <c r="EY47" s="570"/>
      <c r="EZ47" s="570"/>
      <c r="FA47" s="570"/>
      <c r="FB47" s="570"/>
      <c r="FC47" s="570"/>
      <c r="FD47" s="570"/>
      <c r="FE47" s="570"/>
      <c r="FF47" s="570"/>
      <c r="FG47" s="570"/>
      <c r="FH47" s="570"/>
      <c r="FI47" s="570"/>
      <c r="FJ47" s="570"/>
      <c r="FK47" s="570"/>
      <c r="FL47" s="570"/>
      <c r="FM47" s="570"/>
      <c r="FN47" s="570"/>
      <c r="FO47" s="570"/>
      <c r="FP47" s="570"/>
      <c r="FQ47" s="570"/>
      <c r="FR47" s="570"/>
      <c r="FS47" s="570"/>
      <c r="FT47" s="570"/>
      <c r="FU47" s="570"/>
      <c r="FV47" s="570"/>
      <c r="FW47" s="570"/>
      <c r="FX47" s="570"/>
      <c r="FY47" s="570"/>
      <c r="FZ47" s="570"/>
      <c r="GA47" s="570"/>
      <c r="GB47" s="570"/>
      <c r="GC47" s="570"/>
      <c r="GD47" s="570"/>
      <c r="GE47" s="570"/>
      <c r="GF47" s="570"/>
      <c r="GG47" s="570"/>
      <c r="GH47" s="570"/>
      <c r="GI47" s="570"/>
      <c r="GJ47" s="570"/>
      <c r="GK47" s="570"/>
      <c r="GL47" s="570"/>
      <c r="GM47" s="570"/>
      <c r="GN47" s="570"/>
      <c r="GO47" s="570"/>
      <c r="GP47" s="570"/>
      <c r="GQ47" s="570"/>
      <c r="GR47" s="570"/>
      <c r="GS47" s="570"/>
      <c r="GT47" s="570"/>
      <c r="GU47" s="570"/>
      <c r="GV47" s="570"/>
      <c r="GW47" s="570"/>
      <c r="GX47" s="570"/>
      <c r="GY47" s="570"/>
      <c r="GZ47" s="570"/>
      <c r="HA47" s="570"/>
      <c r="HB47" s="570"/>
      <c r="HC47" s="570"/>
      <c r="HD47" s="570"/>
      <c r="HE47" s="570"/>
      <c r="HF47" s="570"/>
      <c r="HG47" s="570"/>
      <c r="HH47" s="570"/>
      <c r="HI47" s="570"/>
      <c r="HJ47" s="570"/>
      <c r="HK47" s="570"/>
      <c r="HL47" s="570"/>
      <c r="HM47" s="570"/>
      <c r="HN47" s="570"/>
      <c r="HO47" s="570"/>
      <c r="HP47" s="570"/>
      <c r="HQ47" s="570"/>
      <c r="HR47" s="570"/>
      <c r="HS47" s="570"/>
      <c r="HT47" s="570"/>
      <c r="HU47" s="570"/>
      <c r="HV47" s="570"/>
      <c r="HW47" s="570"/>
      <c r="HX47" s="570"/>
      <c r="HY47" s="570"/>
      <c r="HZ47" s="570"/>
      <c r="IA47" s="570"/>
    </row>
    <row r="48" spans="1:235" s="286" customFormat="1">
      <c r="A48" s="570"/>
      <c r="B48" s="1607" t="s">
        <v>851</v>
      </c>
      <c r="C48" s="1270">
        <f t="shared" si="1"/>
        <v>6039</v>
      </c>
      <c r="D48" s="2000">
        <f t="shared" si="1"/>
        <v>348</v>
      </c>
      <c r="E48" s="95">
        <f t="shared" si="1"/>
        <v>1826</v>
      </c>
      <c r="F48" s="1274">
        <f t="shared" si="1"/>
        <v>359</v>
      </c>
      <c r="G48" s="95">
        <f t="shared" si="1"/>
        <v>1736</v>
      </c>
      <c r="H48" s="1570">
        <f t="shared" si="1"/>
        <v>6153</v>
      </c>
      <c r="I48" s="1276">
        <f t="shared" si="1"/>
        <v>7889</v>
      </c>
      <c r="J48" s="570"/>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0"/>
      <c r="AI48" s="570"/>
      <c r="AJ48" s="570"/>
      <c r="AK48" s="570"/>
      <c r="AL48" s="570"/>
      <c r="AM48" s="570"/>
      <c r="AN48" s="570"/>
      <c r="AO48" s="570"/>
      <c r="AP48" s="570"/>
      <c r="AQ48" s="570"/>
      <c r="AR48" s="570"/>
      <c r="AS48" s="570"/>
      <c r="AT48" s="570"/>
      <c r="AU48" s="570"/>
      <c r="AV48" s="570"/>
      <c r="AW48" s="570"/>
      <c r="AX48" s="570"/>
      <c r="AY48" s="570"/>
      <c r="AZ48" s="570"/>
      <c r="BA48" s="570"/>
      <c r="BB48" s="570"/>
      <c r="BC48" s="570"/>
      <c r="BD48" s="570"/>
      <c r="BE48" s="570"/>
      <c r="BF48" s="570"/>
      <c r="BG48" s="570"/>
      <c r="BH48" s="570"/>
      <c r="BI48" s="570"/>
      <c r="BJ48" s="570"/>
      <c r="BK48" s="570"/>
      <c r="BL48" s="570"/>
      <c r="BM48" s="570"/>
      <c r="BN48" s="570"/>
      <c r="BO48" s="570"/>
      <c r="BP48" s="570"/>
      <c r="BQ48" s="570"/>
      <c r="BR48" s="570"/>
      <c r="BS48" s="570"/>
      <c r="BT48" s="570"/>
      <c r="BU48" s="570"/>
      <c r="BV48" s="570"/>
      <c r="BW48" s="570"/>
      <c r="BX48" s="570"/>
      <c r="BY48" s="570"/>
      <c r="BZ48" s="570"/>
      <c r="CA48" s="570"/>
      <c r="CB48" s="570"/>
      <c r="CC48" s="570"/>
      <c r="CD48" s="570"/>
      <c r="CE48" s="570"/>
      <c r="CF48" s="570"/>
      <c r="CG48" s="570"/>
      <c r="CH48" s="570"/>
      <c r="CI48" s="570"/>
      <c r="CJ48" s="570"/>
      <c r="CK48" s="570"/>
      <c r="CL48" s="570"/>
      <c r="CM48" s="570"/>
      <c r="CN48" s="570"/>
      <c r="CO48" s="570"/>
      <c r="CP48" s="570"/>
      <c r="CQ48" s="570"/>
      <c r="CR48" s="570"/>
      <c r="CS48" s="570"/>
      <c r="CT48" s="570"/>
      <c r="CU48" s="570"/>
      <c r="CV48" s="570"/>
      <c r="CW48" s="570"/>
      <c r="CX48" s="570"/>
      <c r="CY48" s="570"/>
      <c r="CZ48" s="570"/>
      <c r="DA48" s="570"/>
      <c r="DB48" s="570"/>
      <c r="DC48" s="570"/>
      <c r="DD48" s="570"/>
      <c r="DE48" s="570"/>
      <c r="DF48" s="570"/>
      <c r="DG48" s="570"/>
      <c r="DH48" s="570"/>
      <c r="DI48" s="570"/>
      <c r="DJ48" s="570"/>
      <c r="DK48" s="570"/>
      <c r="DL48" s="570"/>
      <c r="DM48" s="570"/>
      <c r="DN48" s="570"/>
      <c r="DO48" s="570"/>
      <c r="DP48" s="570"/>
      <c r="DQ48" s="570"/>
      <c r="DR48" s="570"/>
      <c r="DS48" s="570"/>
      <c r="DT48" s="570"/>
      <c r="DU48" s="570"/>
      <c r="DV48" s="570"/>
      <c r="DW48" s="570"/>
      <c r="DX48" s="570"/>
      <c r="DY48" s="570"/>
      <c r="DZ48" s="570"/>
      <c r="EA48" s="570"/>
      <c r="EB48" s="570"/>
      <c r="EC48" s="570"/>
      <c r="ED48" s="570"/>
      <c r="EE48" s="570"/>
      <c r="EF48" s="570"/>
      <c r="EG48" s="570"/>
      <c r="EH48" s="570"/>
      <c r="EI48" s="570"/>
      <c r="EJ48" s="570"/>
      <c r="EK48" s="570"/>
      <c r="EL48" s="570"/>
      <c r="EM48" s="570"/>
      <c r="EN48" s="570"/>
      <c r="EO48" s="570"/>
      <c r="EP48" s="570"/>
      <c r="EQ48" s="570"/>
      <c r="ER48" s="570"/>
      <c r="ES48" s="570"/>
      <c r="ET48" s="570"/>
      <c r="EU48" s="570"/>
      <c r="EV48" s="570"/>
      <c r="EW48" s="570"/>
      <c r="EX48" s="570"/>
      <c r="EY48" s="570"/>
      <c r="EZ48" s="570"/>
      <c r="FA48" s="570"/>
      <c r="FB48" s="570"/>
      <c r="FC48" s="570"/>
      <c r="FD48" s="570"/>
      <c r="FE48" s="570"/>
      <c r="FF48" s="570"/>
      <c r="FG48" s="570"/>
      <c r="FH48" s="570"/>
      <c r="FI48" s="570"/>
      <c r="FJ48" s="570"/>
      <c r="FK48" s="570"/>
      <c r="FL48" s="570"/>
      <c r="FM48" s="570"/>
      <c r="FN48" s="570"/>
      <c r="FO48" s="570"/>
      <c r="FP48" s="570"/>
      <c r="FQ48" s="570"/>
      <c r="FR48" s="570"/>
      <c r="FS48" s="570"/>
      <c r="FT48" s="570"/>
      <c r="FU48" s="570"/>
      <c r="FV48" s="570"/>
      <c r="FW48" s="570"/>
      <c r="FX48" s="570"/>
      <c r="FY48" s="570"/>
      <c r="FZ48" s="570"/>
      <c r="GA48" s="570"/>
      <c r="GB48" s="570"/>
      <c r="GC48" s="570"/>
      <c r="GD48" s="570"/>
      <c r="GE48" s="570"/>
      <c r="GF48" s="570"/>
      <c r="GG48" s="570"/>
      <c r="GH48" s="570"/>
      <c r="GI48" s="570"/>
      <c r="GJ48" s="570"/>
      <c r="GK48" s="570"/>
      <c r="GL48" s="570"/>
      <c r="GM48" s="570"/>
      <c r="GN48" s="570"/>
      <c r="GO48" s="570"/>
      <c r="GP48" s="570"/>
      <c r="GQ48" s="570"/>
      <c r="GR48" s="570"/>
      <c r="GS48" s="570"/>
      <c r="GT48" s="570"/>
      <c r="GU48" s="570"/>
      <c r="GV48" s="570"/>
      <c r="GW48" s="570"/>
      <c r="GX48" s="570"/>
      <c r="GY48" s="570"/>
      <c r="GZ48" s="570"/>
      <c r="HA48" s="570"/>
      <c r="HB48" s="570"/>
      <c r="HC48" s="570"/>
      <c r="HD48" s="570"/>
      <c r="HE48" s="570"/>
      <c r="HF48" s="570"/>
      <c r="HG48" s="570"/>
      <c r="HH48" s="570"/>
      <c r="HI48" s="570"/>
      <c r="HJ48" s="570"/>
      <c r="HK48" s="570"/>
      <c r="HL48" s="570"/>
      <c r="HM48" s="570"/>
      <c r="HN48" s="570"/>
      <c r="HO48" s="570"/>
      <c r="HP48" s="570"/>
      <c r="HQ48" s="570"/>
      <c r="HR48" s="570"/>
      <c r="HS48" s="570"/>
      <c r="HT48" s="570"/>
      <c r="HU48" s="570"/>
      <c r="HV48" s="570"/>
      <c r="HW48" s="570"/>
      <c r="HX48" s="570"/>
      <c r="HY48" s="570"/>
      <c r="HZ48" s="570"/>
      <c r="IA48" s="570"/>
    </row>
    <row r="49" spans="1:235" s="286" customFormat="1">
      <c r="A49" s="570"/>
      <c r="B49" s="1606" t="s">
        <v>852</v>
      </c>
      <c r="C49" s="1268">
        <f t="shared" si="1"/>
        <v>2424</v>
      </c>
      <c r="D49" s="1999">
        <f t="shared" si="1"/>
        <v>357</v>
      </c>
      <c r="E49" s="90">
        <f t="shared" si="1"/>
        <v>1102</v>
      </c>
      <c r="F49" s="1273">
        <f t="shared" si="1"/>
        <v>387</v>
      </c>
      <c r="G49" s="90">
        <f t="shared" si="1"/>
        <v>904</v>
      </c>
      <c r="H49" s="1569">
        <f t="shared" si="1"/>
        <v>2007</v>
      </c>
      <c r="I49" s="1275">
        <f t="shared" si="1"/>
        <v>2911</v>
      </c>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0"/>
      <c r="AG49" s="570"/>
      <c r="AH49" s="570"/>
      <c r="AI49" s="570"/>
      <c r="AJ49" s="570"/>
      <c r="AK49" s="570"/>
      <c r="AL49" s="570"/>
      <c r="AM49" s="570"/>
      <c r="AN49" s="570"/>
      <c r="AO49" s="570"/>
      <c r="AP49" s="570"/>
      <c r="AQ49" s="570"/>
      <c r="AR49" s="570"/>
      <c r="AS49" s="570"/>
      <c r="AT49" s="570"/>
      <c r="AU49" s="570"/>
      <c r="AV49" s="570"/>
      <c r="AW49" s="570"/>
      <c r="AX49" s="570"/>
      <c r="AY49" s="570"/>
      <c r="AZ49" s="570"/>
      <c r="BA49" s="570"/>
      <c r="BB49" s="570"/>
      <c r="BC49" s="570"/>
      <c r="BD49" s="570"/>
      <c r="BE49" s="570"/>
      <c r="BF49" s="570"/>
      <c r="BG49" s="570"/>
      <c r="BH49" s="570"/>
      <c r="BI49" s="570"/>
      <c r="BJ49" s="570"/>
      <c r="BK49" s="570"/>
      <c r="BL49" s="570"/>
      <c r="BM49" s="570"/>
      <c r="BN49" s="570"/>
      <c r="BO49" s="570"/>
      <c r="BP49" s="570"/>
      <c r="BQ49" s="570"/>
      <c r="BR49" s="570"/>
      <c r="BS49" s="570"/>
      <c r="BT49" s="570"/>
      <c r="BU49" s="570"/>
      <c r="BV49" s="570"/>
      <c r="BW49" s="570"/>
      <c r="BX49" s="570"/>
      <c r="BY49" s="570"/>
      <c r="BZ49" s="570"/>
      <c r="CA49" s="570"/>
      <c r="CB49" s="570"/>
      <c r="CC49" s="570"/>
      <c r="CD49" s="570"/>
      <c r="CE49" s="570"/>
      <c r="CF49" s="570"/>
      <c r="CG49" s="570"/>
      <c r="CH49" s="570"/>
      <c r="CI49" s="570"/>
      <c r="CJ49" s="570"/>
      <c r="CK49" s="570"/>
      <c r="CL49" s="570"/>
      <c r="CM49" s="570"/>
      <c r="CN49" s="570"/>
      <c r="CO49" s="570"/>
      <c r="CP49" s="570"/>
      <c r="CQ49" s="570"/>
      <c r="CR49" s="570"/>
      <c r="CS49" s="570"/>
      <c r="CT49" s="570"/>
      <c r="CU49" s="570"/>
      <c r="CV49" s="570"/>
      <c r="CW49" s="570"/>
      <c r="CX49" s="570"/>
      <c r="CY49" s="570"/>
      <c r="CZ49" s="570"/>
      <c r="DA49" s="570"/>
      <c r="DB49" s="570"/>
      <c r="DC49" s="570"/>
      <c r="DD49" s="570"/>
      <c r="DE49" s="570"/>
      <c r="DF49" s="570"/>
      <c r="DG49" s="570"/>
      <c r="DH49" s="570"/>
      <c r="DI49" s="570"/>
      <c r="DJ49" s="570"/>
      <c r="DK49" s="570"/>
      <c r="DL49" s="570"/>
      <c r="DM49" s="570"/>
      <c r="DN49" s="570"/>
      <c r="DO49" s="570"/>
      <c r="DP49" s="570"/>
      <c r="DQ49" s="570"/>
      <c r="DR49" s="570"/>
      <c r="DS49" s="570"/>
      <c r="DT49" s="570"/>
      <c r="DU49" s="570"/>
      <c r="DV49" s="570"/>
      <c r="DW49" s="570"/>
      <c r="DX49" s="570"/>
      <c r="DY49" s="570"/>
      <c r="DZ49" s="570"/>
      <c r="EA49" s="570"/>
      <c r="EB49" s="570"/>
      <c r="EC49" s="570"/>
      <c r="ED49" s="570"/>
      <c r="EE49" s="570"/>
      <c r="EF49" s="570"/>
      <c r="EG49" s="570"/>
      <c r="EH49" s="570"/>
      <c r="EI49" s="570"/>
      <c r="EJ49" s="570"/>
      <c r="EK49" s="570"/>
      <c r="EL49" s="570"/>
      <c r="EM49" s="570"/>
      <c r="EN49" s="570"/>
      <c r="EO49" s="570"/>
      <c r="EP49" s="570"/>
      <c r="EQ49" s="570"/>
      <c r="ER49" s="570"/>
      <c r="ES49" s="570"/>
      <c r="ET49" s="570"/>
      <c r="EU49" s="570"/>
      <c r="EV49" s="570"/>
      <c r="EW49" s="570"/>
      <c r="EX49" s="570"/>
      <c r="EY49" s="570"/>
      <c r="EZ49" s="570"/>
      <c r="FA49" s="570"/>
      <c r="FB49" s="570"/>
      <c r="FC49" s="570"/>
      <c r="FD49" s="570"/>
      <c r="FE49" s="570"/>
      <c r="FF49" s="570"/>
      <c r="FG49" s="570"/>
      <c r="FH49" s="570"/>
      <c r="FI49" s="570"/>
      <c r="FJ49" s="570"/>
      <c r="FK49" s="570"/>
      <c r="FL49" s="570"/>
      <c r="FM49" s="570"/>
      <c r="FN49" s="570"/>
      <c r="FO49" s="570"/>
      <c r="FP49" s="570"/>
      <c r="FQ49" s="570"/>
      <c r="FR49" s="570"/>
      <c r="FS49" s="570"/>
      <c r="FT49" s="570"/>
      <c r="FU49" s="570"/>
      <c r="FV49" s="570"/>
      <c r="FW49" s="570"/>
      <c r="FX49" s="570"/>
      <c r="FY49" s="570"/>
      <c r="FZ49" s="570"/>
      <c r="GA49" s="570"/>
      <c r="GB49" s="570"/>
      <c r="GC49" s="570"/>
      <c r="GD49" s="570"/>
      <c r="GE49" s="570"/>
      <c r="GF49" s="570"/>
      <c r="GG49" s="570"/>
      <c r="GH49" s="570"/>
      <c r="GI49" s="570"/>
      <c r="GJ49" s="570"/>
      <c r="GK49" s="570"/>
      <c r="GL49" s="570"/>
      <c r="GM49" s="570"/>
      <c r="GN49" s="570"/>
      <c r="GO49" s="570"/>
      <c r="GP49" s="570"/>
      <c r="GQ49" s="570"/>
      <c r="GR49" s="570"/>
      <c r="GS49" s="570"/>
      <c r="GT49" s="570"/>
      <c r="GU49" s="570"/>
      <c r="GV49" s="570"/>
      <c r="GW49" s="570"/>
      <c r="GX49" s="570"/>
      <c r="GY49" s="570"/>
      <c r="GZ49" s="570"/>
      <c r="HA49" s="570"/>
      <c r="HB49" s="570"/>
      <c r="HC49" s="570"/>
      <c r="HD49" s="570"/>
      <c r="HE49" s="570"/>
      <c r="HF49" s="570"/>
      <c r="HG49" s="570"/>
      <c r="HH49" s="570"/>
      <c r="HI49" s="570"/>
      <c r="HJ49" s="570"/>
      <c r="HK49" s="570"/>
      <c r="HL49" s="570"/>
      <c r="HM49" s="570"/>
      <c r="HN49" s="570"/>
      <c r="HO49" s="570"/>
      <c r="HP49" s="570"/>
      <c r="HQ49" s="570"/>
      <c r="HR49" s="570"/>
      <c r="HS49" s="570"/>
      <c r="HT49" s="570"/>
      <c r="HU49" s="570"/>
      <c r="HV49" s="570"/>
      <c r="HW49" s="570"/>
      <c r="HX49" s="570"/>
      <c r="HY49" s="570"/>
      <c r="HZ49" s="570"/>
      <c r="IA49" s="570"/>
    </row>
    <row r="50" spans="1:235" s="286" customFormat="1">
      <c r="A50" s="570"/>
      <c r="B50" s="1607" t="s">
        <v>853</v>
      </c>
      <c r="C50" s="1270">
        <f t="shared" si="1"/>
        <v>779</v>
      </c>
      <c r="D50" s="2000">
        <f t="shared" si="1"/>
        <v>52</v>
      </c>
      <c r="E50" s="95">
        <f t="shared" si="1"/>
        <v>209</v>
      </c>
      <c r="F50" s="1274">
        <f t="shared" si="1"/>
        <v>57</v>
      </c>
      <c r="G50" s="95">
        <f t="shared" si="1"/>
        <v>179</v>
      </c>
      <c r="H50" s="1570">
        <f t="shared" si="1"/>
        <v>981</v>
      </c>
      <c r="I50" s="1276">
        <f t="shared" si="1"/>
        <v>1160</v>
      </c>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0"/>
      <c r="AL50" s="570"/>
      <c r="AM50" s="570"/>
      <c r="AN50" s="570"/>
      <c r="AO50" s="570"/>
      <c r="AP50" s="570"/>
      <c r="AQ50" s="570"/>
      <c r="AR50" s="570"/>
      <c r="AS50" s="570"/>
      <c r="AT50" s="570"/>
      <c r="AU50" s="570"/>
      <c r="AV50" s="570"/>
      <c r="AW50" s="570"/>
      <c r="AX50" s="570"/>
      <c r="AY50" s="570"/>
      <c r="AZ50" s="570"/>
      <c r="BA50" s="570"/>
      <c r="BB50" s="570"/>
      <c r="BC50" s="570"/>
      <c r="BD50" s="570"/>
      <c r="BE50" s="570"/>
      <c r="BF50" s="570"/>
      <c r="BG50" s="570"/>
      <c r="BH50" s="570"/>
      <c r="BI50" s="570"/>
      <c r="BJ50" s="570"/>
      <c r="BK50" s="570"/>
      <c r="BL50" s="570"/>
      <c r="BM50" s="570"/>
      <c r="BN50" s="570"/>
      <c r="BO50" s="570"/>
      <c r="BP50" s="570"/>
      <c r="BQ50" s="570"/>
      <c r="BR50" s="570"/>
      <c r="BS50" s="570"/>
      <c r="BT50" s="570"/>
      <c r="BU50" s="570"/>
      <c r="BV50" s="570"/>
      <c r="BW50" s="570"/>
      <c r="BX50" s="570"/>
      <c r="BY50" s="570"/>
      <c r="BZ50" s="570"/>
      <c r="CA50" s="570"/>
      <c r="CB50" s="570"/>
      <c r="CC50" s="570"/>
      <c r="CD50" s="570"/>
      <c r="CE50" s="570"/>
      <c r="CF50" s="570"/>
      <c r="CG50" s="570"/>
      <c r="CH50" s="570"/>
      <c r="CI50" s="570"/>
      <c r="CJ50" s="570"/>
      <c r="CK50" s="570"/>
      <c r="CL50" s="570"/>
      <c r="CM50" s="570"/>
      <c r="CN50" s="570"/>
      <c r="CO50" s="570"/>
      <c r="CP50" s="570"/>
      <c r="CQ50" s="570"/>
      <c r="CR50" s="570"/>
      <c r="CS50" s="570"/>
      <c r="CT50" s="570"/>
      <c r="CU50" s="570"/>
      <c r="CV50" s="570"/>
      <c r="CW50" s="570"/>
      <c r="CX50" s="570"/>
      <c r="CY50" s="570"/>
      <c r="CZ50" s="570"/>
      <c r="DA50" s="570"/>
      <c r="DB50" s="570"/>
      <c r="DC50" s="570"/>
      <c r="DD50" s="570"/>
      <c r="DE50" s="570"/>
      <c r="DF50" s="570"/>
      <c r="DG50" s="570"/>
      <c r="DH50" s="570"/>
      <c r="DI50" s="570"/>
      <c r="DJ50" s="570"/>
      <c r="DK50" s="570"/>
      <c r="DL50" s="570"/>
      <c r="DM50" s="570"/>
      <c r="DN50" s="570"/>
      <c r="DO50" s="570"/>
      <c r="DP50" s="570"/>
      <c r="DQ50" s="570"/>
      <c r="DR50" s="570"/>
      <c r="DS50" s="570"/>
      <c r="DT50" s="570"/>
      <c r="DU50" s="570"/>
      <c r="DV50" s="570"/>
      <c r="DW50" s="570"/>
      <c r="DX50" s="570"/>
      <c r="DY50" s="570"/>
      <c r="DZ50" s="570"/>
      <c r="EA50" s="570"/>
      <c r="EB50" s="570"/>
      <c r="EC50" s="570"/>
      <c r="ED50" s="570"/>
      <c r="EE50" s="570"/>
      <c r="EF50" s="570"/>
      <c r="EG50" s="570"/>
      <c r="EH50" s="570"/>
      <c r="EI50" s="570"/>
      <c r="EJ50" s="570"/>
      <c r="EK50" s="570"/>
      <c r="EL50" s="570"/>
      <c r="EM50" s="570"/>
      <c r="EN50" s="570"/>
      <c r="EO50" s="570"/>
      <c r="EP50" s="570"/>
      <c r="EQ50" s="570"/>
      <c r="ER50" s="570"/>
      <c r="ES50" s="570"/>
      <c r="ET50" s="570"/>
      <c r="EU50" s="570"/>
      <c r="EV50" s="570"/>
      <c r="EW50" s="570"/>
      <c r="EX50" s="570"/>
      <c r="EY50" s="570"/>
      <c r="EZ50" s="570"/>
      <c r="FA50" s="570"/>
      <c r="FB50" s="570"/>
      <c r="FC50" s="570"/>
      <c r="FD50" s="570"/>
      <c r="FE50" s="570"/>
      <c r="FF50" s="570"/>
      <c r="FG50" s="570"/>
      <c r="FH50" s="570"/>
      <c r="FI50" s="570"/>
      <c r="FJ50" s="570"/>
      <c r="FK50" s="570"/>
      <c r="FL50" s="570"/>
      <c r="FM50" s="570"/>
      <c r="FN50" s="570"/>
      <c r="FO50" s="570"/>
      <c r="FP50" s="570"/>
      <c r="FQ50" s="570"/>
      <c r="FR50" s="570"/>
      <c r="FS50" s="570"/>
      <c r="FT50" s="570"/>
      <c r="FU50" s="570"/>
      <c r="FV50" s="570"/>
      <c r="FW50" s="570"/>
      <c r="FX50" s="570"/>
      <c r="FY50" s="570"/>
      <c r="FZ50" s="570"/>
      <c r="GA50" s="570"/>
      <c r="GB50" s="570"/>
      <c r="GC50" s="570"/>
      <c r="GD50" s="570"/>
      <c r="GE50" s="570"/>
      <c r="GF50" s="570"/>
      <c r="GG50" s="570"/>
      <c r="GH50" s="570"/>
      <c r="GI50" s="570"/>
      <c r="GJ50" s="570"/>
      <c r="GK50" s="570"/>
      <c r="GL50" s="570"/>
      <c r="GM50" s="570"/>
      <c r="GN50" s="570"/>
      <c r="GO50" s="570"/>
      <c r="GP50" s="570"/>
      <c r="GQ50" s="570"/>
      <c r="GR50" s="570"/>
      <c r="GS50" s="570"/>
      <c r="GT50" s="570"/>
      <c r="GU50" s="570"/>
      <c r="GV50" s="570"/>
      <c r="GW50" s="570"/>
      <c r="GX50" s="570"/>
      <c r="GY50" s="570"/>
      <c r="GZ50" s="570"/>
      <c r="HA50" s="570"/>
      <c r="HB50" s="570"/>
      <c r="HC50" s="570"/>
      <c r="HD50" s="570"/>
      <c r="HE50" s="570"/>
      <c r="HF50" s="570"/>
      <c r="HG50" s="570"/>
      <c r="HH50" s="570"/>
      <c r="HI50" s="570"/>
      <c r="HJ50" s="570"/>
      <c r="HK50" s="570"/>
      <c r="HL50" s="570"/>
      <c r="HM50" s="570"/>
      <c r="HN50" s="570"/>
      <c r="HO50" s="570"/>
      <c r="HP50" s="570"/>
      <c r="HQ50" s="570"/>
      <c r="HR50" s="570"/>
      <c r="HS50" s="570"/>
      <c r="HT50" s="570"/>
      <c r="HU50" s="570"/>
      <c r="HV50" s="570"/>
      <c r="HW50" s="570"/>
      <c r="HX50" s="570"/>
      <c r="HY50" s="570"/>
      <c r="HZ50" s="570"/>
      <c r="IA50" s="570"/>
    </row>
    <row r="51" spans="1:235" s="286" customFormat="1">
      <c r="A51" s="570"/>
      <c r="B51" s="1606" t="s">
        <v>584</v>
      </c>
      <c r="C51" s="1268">
        <f t="shared" si="1"/>
        <v>249</v>
      </c>
      <c r="D51" s="1999">
        <f t="shared" si="1"/>
        <v>52</v>
      </c>
      <c r="E51" s="90">
        <f t="shared" si="1"/>
        <v>185</v>
      </c>
      <c r="F51" s="1273">
        <f t="shared" si="1"/>
        <v>55</v>
      </c>
      <c r="G51" s="90">
        <f t="shared" si="1"/>
        <v>145</v>
      </c>
      <c r="H51" s="1569">
        <f t="shared" si="1"/>
        <v>118</v>
      </c>
      <c r="I51" s="1275">
        <f t="shared" si="1"/>
        <v>263</v>
      </c>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c r="AH51" s="570"/>
      <c r="AI51" s="570"/>
      <c r="AJ51" s="570"/>
      <c r="AK51" s="570"/>
      <c r="AL51" s="570"/>
      <c r="AM51" s="570"/>
      <c r="AN51" s="570"/>
      <c r="AO51" s="570"/>
      <c r="AP51" s="570"/>
      <c r="AQ51" s="570"/>
      <c r="AR51" s="570"/>
      <c r="AS51" s="570"/>
      <c r="AT51" s="570"/>
      <c r="AU51" s="570"/>
      <c r="AV51" s="570"/>
      <c r="AW51" s="570"/>
      <c r="AX51" s="570"/>
      <c r="AY51" s="570"/>
      <c r="AZ51" s="570"/>
      <c r="BA51" s="570"/>
      <c r="BB51" s="570"/>
      <c r="BC51" s="570"/>
      <c r="BD51" s="570"/>
      <c r="BE51" s="570"/>
      <c r="BF51" s="570"/>
      <c r="BG51" s="570"/>
      <c r="BH51" s="570"/>
      <c r="BI51" s="570"/>
      <c r="BJ51" s="570"/>
      <c r="BK51" s="570"/>
      <c r="BL51" s="570"/>
      <c r="BM51" s="570"/>
      <c r="BN51" s="570"/>
      <c r="BO51" s="570"/>
      <c r="BP51" s="570"/>
      <c r="BQ51" s="570"/>
      <c r="BR51" s="570"/>
      <c r="BS51" s="570"/>
      <c r="BT51" s="570"/>
      <c r="BU51" s="570"/>
      <c r="BV51" s="570"/>
      <c r="BW51" s="570"/>
      <c r="BX51" s="570"/>
      <c r="BY51" s="570"/>
      <c r="BZ51" s="570"/>
      <c r="CA51" s="570"/>
      <c r="CB51" s="570"/>
      <c r="CC51" s="570"/>
      <c r="CD51" s="570"/>
      <c r="CE51" s="570"/>
      <c r="CF51" s="570"/>
      <c r="CG51" s="570"/>
      <c r="CH51" s="570"/>
      <c r="CI51" s="570"/>
      <c r="CJ51" s="570"/>
      <c r="CK51" s="570"/>
      <c r="CL51" s="570"/>
      <c r="CM51" s="570"/>
      <c r="CN51" s="570"/>
      <c r="CO51" s="570"/>
      <c r="CP51" s="570"/>
      <c r="CQ51" s="570"/>
      <c r="CR51" s="570"/>
      <c r="CS51" s="570"/>
      <c r="CT51" s="570"/>
      <c r="CU51" s="570"/>
      <c r="CV51" s="570"/>
      <c r="CW51" s="570"/>
      <c r="CX51" s="570"/>
      <c r="CY51" s="570"/>
      <c r="CZ51" s="570"/>
      <c r="DA51" s="570"/>
      <c r="DB51" s="570"/>
      <c r="DC51" s="570"/>
      <c r="DD51" s="570"/>
      <c r="DE51" s="570"/>
      <c r="DF51" s="570"/>
      <c r="DG51" s="570"/>
      <c r="DH51" s="570"/>
      <c r="DI51" s="570"/>
      <c r="DJ51" s="570"/>
      <c r="DK51" s="570"/>
      <c r="DL51" s="570"/>
      <c r="DM51" s="570"/>
      <c r="DN51" s="570"/>
      <c r="DO51" s="570"/>
      <c r="DP51" s="570"/>
      <c r="DQ51" s="570"/>
      <c r="DR51" s="570"/>
      <c r="DS51" s="570"/>
      <c r="DT51" s="570"/>
      <c r="DU51" s="570"/>
      <c r="DV51" s="570"/>
      <c r="DW51" s="570"/>
      <c r="DX51" s="570"/>
      <c r="DY51" s="570"/>
      <c r="DZ51" s="570"/>
      <c r="EA51" s="570"/>
      <c r="EB51" s="570"/>
      <c r="EC51" s="570"/>
      <c r="ED51" s="570"/>
      <c r="EE51" s="570"/>
      <c r="EF51" s="570"/>
      <c r="EG51" s="570"/>
      <c r="EH51" s="570"/>
      <c r="EI51" s="570"/>
      <c r="EJ51" s="570"/>
      <c r="EK51" s="570"/>
      <c r="EL51" s="570"/>
      <c r="EM51" s="570"/>
      <c r="EN51" s="570"/>
      <c r="EO51" s="570"/>
      <c r="EP51" s="570"/>
      <c r="EQ51" s="570"/>
      <c r="ER51" s="570"/>
      <c r="ES51" s="570"/>
      <c r="ET51" s="570"/>
      <c r="EU51" s="570"/>
      <c r="EV51" s="570"/>
      <c r="EW51" s="570"/>
      <c r="EX51" s="570"/>
      <c r="EY51" s="570"/>
      <c r="EZ51" s="570"/>
      <c r="FA51" s="570"/>
      <c r="FB51" s="570"/>
      <c r="FC51" s="570"/>
      <c r="FD51" s="570"/>
      <c r="FE51" s="570"/>
      <c r="FF51" s="570"/>
      <c r="FG51" s="570"/>
      <c r="FH51" s="570"/>
      <c r="FI51" s="570"/>
      <c r="FJ51" s="570"/>
      <c r="FK51" s="570"/>
      <c r="FL51" s="570"/>
      <c r="FM51" s="570"/>
      <c r="FN51" s="570"/>
      <c r="FO51" s="570"/>
      <c r="FP51" s="570"/>
      <c r="FQ51" s="570"/>
      <c r="FR51" s="570"/>
      <c r="FS51" s="570"/>
      <c r="FT51" s="570"/>
      <c r="FU51" s="570"/>
      <c r="FV51" s="570"/>
      <c r="FW51" s="570"/>
      <c r="FX51" s="570"/>
      <c r="FY51" s="570"/>
      <c r="FZ51" s="570"/>
      <c r="GA51" s="570"/>
      <c r="GB51" s="570"/>
      <c r="GC51" s="570"/>
      <c r="GD51" s="570"/>
      <c r="GE51" s="570"/>
      <c r="GF51" s="570"/>
      <c r="GG51" s="570"/>
      <c r="GH51" s="570"/>
      <c r="GI51" s="570"/>
      <c r="GJ51" s="570"/>
      <c r="GK51" s="570"/>
      <c r="GL51" s="570"/>
      <c r="GM51" s="570"/>
      <c r="GN51" s="570"/>
      <c r="GO51" s="570"/>
      <c r="GP51" s="570"/>
      <c r="GQ51" s="570"/>
      <c r="GR51" s="570"/>
      <c r="GS51" s="570"/>
      <c r="GT51" s="570"/>
      <c r="GU51" s="570"/>
      <c r="GV51" s="570"/>
      <c r="GW51" s="570"/>
      <c r="GX51" s="570"/>
      <c r="GY51" s="570"/>
      <c r="GZ51" s="570"/>
      <c r="HA51" s="570"/>
      <c r="HB51" s="570"/>
      <c r="HC51" s="570"/>
      <c r="HD51" s="570"/>
      <c r="HE51" s="570"/>
      <c r="HF51" s="570"/>
      <c r="HG51" s="570"/>
      <c r="HH51" s="570"/>
      <c r="HI51" s="570"/>
      <c r="HJ51" s="570"/>
      <c r="HK51" s="570"/>
      <c r="HL51" s="570"/>
      <c r="HM51" s="570"/>
      <c r="HN51" s="570"/>
      <c r="HO51" s="570"/>
      <c r="HP51" s="570"/>
      <c r="HQ51" s="570"/>
      <c r="HR51" s="570"/>
      <c r="HS51" s="570"/>
      <c r="HT51" s="570"/>
      <c r="HU51" s="570"/>
      <c r="HV51" s="570"/>
      <c r="HW51" s="570"/>
      <c r="HX51" s="570"/>
      <c r="HY51" s="570"/>
      <c r="HZ51" s="570"/>
      <c r="IA51" s="570"/>
    </row>
    <row r="52" spans="1:235" s="341" customFormat="1">
      <c r="A52" s="1605"/>
      <c r="B52" s="1607" t="s">
        <v>379</v>
      </c>
      <c r="C52" s="1270">
        <f t="shared" si="1"/>
        <v>456</v>
      </c>
      <c r="D52" s="2000">
        <f t="shared" si="1"/>
        <v>24</v>
      </c>
      <c r="E52" s="95">
        <f t="shared" si="1"/>
        <v>152</v>
      </c>
      <c r="F52" s="1274">
        <f t="shared" si="1"/>
        <v>25</v>
      </c>
      <c r="G52" s="95">
        <f t="shared" si="1"/>
        <v>142</v>
      </c>
      <c r="H52" s="1570">
        <f t="shared" si="1"/>
        <v>420</v>
      </c>
      <c r="I52" s="1276">
        <f t="shared" si="1"/>
        <v>562</v>
      </c>
      <c r="J52" s="1605"/>
      <c r="K52" s="1605"/>
      <c r="L52" s="1605"/>
      <c r="M52" s="1605"/>
      <c r="N52" s="1605"/>
      <c r="O52" s="1605"/>
      <c r="P52" s="1605"/>
      <c r="Q52" s="1605"/>
      <c r="R52" s="1605"/>
      <c r="S52" s="1605"/>
      <c r="T52" s="1605"/>
      <c r="U52" s="1605"/>
      <c r="V52" s="1605"/>
      <c r="W52" s="1605"/>
      <c r="X52" s="1605"/>
      <c r="Y52" s="1605"/>
      <c r="Z52" s="1605"/>
      <c r="AA52" s="1605"/>
      <c r="AB52" s="1605"/>
      <c r="AC52" s="1605"/>
      <c r="AD52" s="1605"/>
      <c r="AE52" s="1605"/>
      <c r="AF52" s="1605"/>
      <c r="AG52" s="1605"/>
      <c r="AH52" s="1605"/>
      <c r="AI52" s="1605"/>
      <c r="AJ52" s="1605"/>
      <c r="AK52" s="1605"/>
      <c r="AL52" s="1605"/>
      <c r="AM52" s="1605"/>
      <c r="AN52" s="1605"/>
      <c r="AO52" s="1605"/>
      <c r="AP52" s="1605"/>
      <c r="AQ52" s="1605"/>
      <c r="AR52" s="1605"/>
      <c r="AS52" s="1605"/>
      <c r="AT52" s="1605"/>
      <c r="AU52" s="1605"/>
      <c r="AV52" s="1605"/>
      <c r="AW52" s="1605"/>
      <c r="AX52" s="1605"/>
      <c r="AY52" s="1605"/>
      <c r="AZ52" s="1605"/>
      <c r="BA52" s="1605"/>
      <c r="BB52" s="1605"/>
      <c r="BC52" s="1605"/>
      <c r="BD52" s="1605"/>
      <c r="BE52" s="1605"/>
      <c r="BF52" s="1605"/>
      <c r="BG52" s="1605"/>
      <c r="BH52" s="1605"/>
      <c r="BI52" s="1605"/>
      <c r="BJ52" s="1605"/>
      <c r="BK52" s="1605"/>
      <c r="BL52" s="1605"/>
      <c r="BM52" s="1605"/>
      <c r="BN52" s="1605"/>
      <c r="BO52" s="1605"/>
      <c r="BP52" s="1605"/>
      <c r="BQ52" s="1605"/>
      <c r="BR52" s="1605"/>
      <c r="BS52" s="1605"/>
      <c r="BT52" s="1605"/>
      <c r="BU52" s="1605"/>
      <c r="BV52" s="1605"/>
      <c r="BW52" s="1605"/>
      <c r="BX52" s="1605"/>
      <c r="BY52" s="1605"/>
      <c r="BZ52" s="1605"/>
      <c r="CA52" s="1605"/>
      <c r="CB52" s="1605"/>
      <c r="CC52" s="1605"/>
      <c r="CD52" s="1605"/>
      <c r="CE52" s="1605"/>
      <c r="CF52" s="1605"/>
      <c r="CG52" s="1605"/>
      <c r="CH52" s="1605"/>
      <c r="CI52" s="1605"/>
      <c r="CJ52" s="1605"/>
      <c r="CK52" s="1605"/>
      <c r="CL52" s="1605"/>
      <c r="CM52" s="1605"/>
      <c r="CN52" s="1605"/>
      <c r="CO52" s="1605"/>
      <c r="CP52" s="1605"/>
      <c r="CQ52" s="1605"/>
      <c r="CR52" s="1605"/>
      <c r="CS52" s="1605"/>
      <c r="CT52" s="1605"/>
      <c r="CU52" s="1605"/>
      <c r="CV52" s="1605"/>
      <c r="CW52" s="1605"/>
      <c r="CX52" s="1605"/>
      <c r="CY52" s="1605"/>
      <c r="CZ52" s="1605"/>
      <c r="DA52" s="1605"/>
      <c r="DB52" s="1605"/>
      <c r="DC52" s="1605"/>
      <c r="DD52" s="1605"/>
      <c r="DE52" s="1605"/>
      <c r="DF52" s="1605"/>
      <c r="DG52" s="1605"/>
      <c r="DH52" s="1605"/>
      <c r="DI52" s="1605"/>
      <c r="DJ52" s="1605"/>
      <c r="DK52" s="1605"/>
      <c r="DL52" s="1605"/>
      <c r="DM52" s="1605"/>
      <c r="DN52" s="1605"/>
      <c r="DO52" s="1605"/>
      <c r="DP52" s="1605"/>
      <c r="DQ52" s="1605"/>
      <c r="DR52" s="1605"/>
      <c r="DS52" s="1605"/>
      <c r="DT52" s="1605"/>
      <c r="DU52" s="1605"/>
      <c r="DV52" s="1605"/>
      <c r="DW52" s="1605"/>
      <c r="DX52" s="1605"/>
      <c r="DY52" s="1605"/>
      <c r="DZ52" s="1605"/>
      <c r="EA52" s="1605"/>
      <c r="EB52" s="1605"/>
      <c r="EC52" s="1605"/>
      <c r="ED52" s="1605"/>
      <c r="EE52" s="1605"/>
      <c r="EF52" s="1605"/>
      <c r="EG52" s="1605"/>
      <c r="EH52" s="1605"/>
      <c r="EI52" s="1605"/>
      <c r="EJ52" s="1605"/>
      <c r="EK52" s="1605"/>
      <c r="EL52" s="1605"/>
      <c r="EM52" s="1605"/>
      <c r="EN52" s="1605"/>
      <c r="EO52" s="1605"/>
      <c r="EP52" s="1605"/>
      <c r="EQ52" s="1605"/>
      <c r="ER52" s="1605"/>
      <c r="ES52" s="1605"/>
      <c r="ET52" s="1605"/>
      <c r="EU52" s="1605"/>
      <c r="EV52" s="1605"/>
      <c r="EW52" s="1605"/>
      <c r="EX52" s="1605"/>
      <c r="EY52" s="1605"/>
      <c r="EZ52" s="1605"/>
      <c r="FA52" s="1605"/>
      <c r="FB52" s="1605"/>
      <c r="FC52" s="1605"/>
      <c r="FD52" s="1605"/>
      <c r="FE52" s="1605"/>
      <c r="FF52" s="1605"/>
      <c r="FG52" s="1605"/>
      <c r="FH52" s="1605"/>
      <c r="FI52" s="1605"/>
      <c r="FJ52" s="1605"/>
      <c r="FK52" s="1605"/>
      <c r="FL52" s="1605"/>
      <c r="FM52" s="1605"/>
      <c r="FN52" s="1605"/>
      <c r="FO52" s="1605"/>
      <c r="FP52" s="1605"/>
      <c r="FQ52" s="1605"/>
      <c r="FR52" s="1605"/>
      <c r="FS52" s="1605"/>
      <c r="FT52" s="1605"/>
      <c r="FU52" s="1605"/>
      <c r="FV52" s="1605"/>
      <c r="FW52" s="1605"/>
      <c r="FX52" s="1605"/>
      <c r="FY52" s="1605"/>
      <c r="FZ52" s="1605"/>
      <c r="GA52" s="1605"/>
      <c r="GB52" s="1605"/>
      <c r="GC52" s="1605"/>
      <c r="GD52" s="1605"/>
      <c r="GE52" s="1605"/>
      <c r="GF52" s="1605"/>
      <c r="GG52" s="1605"/>
      <c r="GH52" s="1605"/>
      <c r="GI52" s="1605"/>
      <c r="GJ52" s="1605"/>
      <c r="GK52" s="1605"/>
      <c r="GL52" s="1605"/>
      <c r="GM52" s="1605"/>
      <c r="GN52" s="1605"/>
      <c r="GO52" s="1605"/>
      <c r="GP52" s="1605"/>
      <c r="GQ52" s="1605"/>
      <c r="GR52" s="1605"/>
      <c r="GS52" s="1605"/>
      <c r="GT52" s="1605"/>
      <c r="GU52" s="1605"/>
      <c r="GV52" s="1605"/>
      <c r="GW52" s="1605"/>
      <c r="GX52" s="1605"/>
      <c r="GY52" s="1605"/>
      <c r="GZ52" s="1605"/>
      <c r="HA52" s="1605"/>
      <c r="HB52" s="1605"/>
      <c r="HC52" s="1605"/>
      <c r="HD52" s="1605"/>
      <c r="HE52" s="1605"/>
      <c r="HF52" s="1605"/>
      <c r="HG52" s="1605"/>
      <c r="HH52" s="1605"/>
      <c r="HI52" s="1605"/>
      <c r="HJ52" s="1605"/>
      <c r="HK52" s="1605"/>
      <c r="HL52" s="1605"/>
      <c r="HM52" s="1605"/>
      <c r="HN52" s="1605"/>
      <c r="HO52" s="1605"/>
      <c r="HP52" s="1605"/>
      <c r="HQ52" s="1605"/>
      <c r="HR52" s="1605"/>
      <c r="HS52" s="1605"/>
      <c r="HT52" s="1605"/>
      <c r="HU52" s="1605"/>
      <c r="HV52" s="1605"/>
      <c r="HW52" s="1605"/>
      <c r="HX52" s="1605"/>
      <c r="HY52" s="1605"/>
      <c r="HZ52" s="1605"/>
      <c r="IA52" s="1605"/>
    </row>
    <row r="53" spans="1:235" s="286" customFormat="1">
      <c r="A53" s="570"/>
      <c r="B53" s="1606" t="s">
        <v>556</v>
      </c>
      <c r="C53" s="1268">
        <f t="shared" si="1"/>
        <v>729</v>
      </c>
      <c r="D53" s="1999">
        <f t="shared" si="1"/>
        <v>72</v>
      </c>
      <c r="E53" s="90">
        <f t="shared" si="1"/>
        <v>336</v>
      </c>
      <c r="F53" s="1273">
        <f t="shared" si="1"/>
        <v>75</v>
      </c>
      <c r="G53" s="90">
        <f t="shared" si="1"/>
        <v>304</v>
      </c>
      <c r="H53" s="1569">
        <f t="shared" si="1"/>
        <v>592</v>
      </c>
      <c r="I53" s="1275">
        <f t="shared" si="1"/>
        <v>896</v>
      </c>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L53" s="570"/>
      <c r="AM53" s="570"/>
      <c r="AN53" s="570"/>
      <c r="AO53" s="570"/>
      <c r="AP53" s="570"/>
      <c r="AQ53" s="570"/>
      <c r="AR53" s="570"/>
      <c r="AS53" s="570"/>
      <c r="AT53" s="570"/>
      <c r="AU53" s="570"/>
      <c r="AV53" s="570"/>
      <c r="AW53" s="570"/>
      <c r="AX53" s="570"/>
      <c r="AY53" s="570"/>
      <c r="AZ53" s="570"/>
      <c r="BA53" s="570"/>
      <c r="BB53" s="570"/>
      <c r="BC53" s="570"/>
      <c r="BD53" s="570"/>
      <c r="BE53" s="570"/>
      <c r="BF53" s="570"/>
      <c r="BG53" s="570"/>
      <c r="BH53" s="570"/>
      <c r="BI53" s="570"/>
      <c r="BJ53" s="570"/>
      <c r="BK53" s="570"/>
      <c r="BL53" s="570"/>
      <c r="BM53" s="570"/>
      <c r="BN53" s="570"/>
      <c r="BO53" s="570"/>
      <c r="BP53" s="570"/>
      <c r="BQ53" s="570"/>
      <c r="BR53" s="570"/>
      <c r="BS53" s="570"/>
      <c r="BT53" s="570"/>
      <c r="BU53" s="570"/>
      <c r="BV53" s="570"/>
      <c r="BW53" s="570"/>
      <c r="BX53" s="570"/>
      <c r="BY53" s="570"/>
      <c r="BZ53" s="570"/>
      <c r="CA53" s="570"/>
      <c r="CB53" s="570"/>
      <c r="CC53" s="570"/>
      <c r="CD53" s="570"/>
      <c r="CE53" s="570"/>
      <c r="CF53" s="570"/>
      <c r="CG53" s="570"/>
      <c r="CH53" s="570"/>
      <c r="CI53" s="570"/>
      <c r="CJ53" s="570"/>
      <c r="CK53" s="570"/>
      <c r="CL53" s="570"/>
      <c r="CM53" s="570"/>
      <c r="CN53" s="570"/>
      <c r="CO53" s="570"/>
      <c r="CP53" s="570"/>
      <c r="CQ53" s="570"/>
      <c r="CR53" s="570"/>
      <c r="CS53" s="570"/>
      <c r="CT53" s="570"/>
      <c r="CU53" s="570"/>
      <c r="CV53" s="570"/>
      <c r="CW53" s="570"/>
      <c r="CX53" s="570"/>
      <c r="CY53" s="570"/>
      <c r="CZ53" s="570"/>
      <c r="DA53" s="570"/>
      <c r="DB53" s="570"/>
      <c r="DC53" s="570"/>
      <c r="DD53" s="570"/>
      <c r="DE53" s="570"/>
      <c r="DF53" s="570"/>
      <c r="DG53" s="570"/>
      <c r="DH53" s="570"/>
      <c r="DI53" s="570"/>
      <c r="DJ53" s="570"/>
      <c r="DK53" s="570"/>
      <c r="DL53" s="570"/>
      <c r="DM53" s="570"/>
      <c r="DN53" s="570"/>
      <c r="DO53" s="570"/>
      <c r="DP53" s="570"/>
      <c r="DQ53" s="570"/>
      <c r="DR53" s="570"/>
      <c r="DS53" s="570"/>
      <c r="DT53" s="570"/>
      <c r="DU53" s="570"/>
      <c r="DV53" s="570"/>
      <c r="DW53" s="570"/>
      <c r="DX53" s="570"/>
      <c r="DY53" s="570"/>
      <c r="DZ53" s="570"/>
      <c r="EA53" s="570"/>
      <c r="EB53" s="570"/>
      <c r="EC53" s="570"/>
      <c r="ED53" s="570"/>
      <c r="EE53" s="570"/>
      <c r="EF53" s="570"/>
      <c r="EG53" s="570"/>
      <c r="EH53" s="570"/>
      <c r="EI53" s="570"/>
      <c r="EJ53" s="570"/>
      <c r="EK53" s="570"/>
      <c r="EL53" s="570"/>
      <c r="EM53" s="570"/>
      <c r="EN53" s="570"/>
      <c r="EO53" s="570"/>
      <c r="EP53" s="570"/>
      <c r="EQ53" s="570"/>
      <c r="ER53" s="570"/>
      <c r="ES53" s="570"/>
      <c r="ET53" s="570"/>
      <c r="EU53" s="570"/>
      <c r="EV53" s="570"/>
      <c r="EW53" s="570"/>
      <c r="EX53" s="570"/>
      <c r="EY53" s="570"/>
      <c r="EZ53" s="570"/>
      <c r="FA53" s="570"/>
      <c r="FB53" s="570"/>
      <c r="FC53" s="570"/>
      <c r="FD53" s="570"/>
      <c r="FE53" s="570"/>
      <c r="FF53" s="570"/>
      <c r="FG53" s="570"/>
      <c r="FH53" s="570"/>
      <c r="FI53" s="570"/>
      <c r="FJ53" s="570"/>
      <c r="FK53" s="570"/>
      <c r="FL53" s="570"/>
      <c r="FM53" s="570"/>
      <c r="FN53" s="570"/>
      <c r="FO53" s="570"/>
      <c r="FP53" s="570"/>
      <c r="FQ53" s="570"/>
      <c r="FR53" s="570"/>
      <c r="FS53" s="570"/>
      <c r="FT53" s="570"/>
      <c r="FU53" s="570"/>
      <c r="FV53" s="570"/>
      <c r="FW53" s="570"/>
      <c r="FX53" s="570"/>
      <c r="FY53" s="570"/>
      <c r="FZ53" s="570"/>
      <c r="GA53" s="570"/>
      <c r="GB53" s="570"/>
      <c r="GC53" s="570"/>
      <c r="GD53" s="570"/>
      <c r="GE53" s="570"/>
      <c r="GF53" s="570"/>
      <c r="GG53" s="570"/>
      <c r="GH53" s="570"/>
      <c r="GI53" s="570"/>
      <c r="GJ53" s="570"/>
      <c r="GK53" s="570"/>
      <c r="GL53" s="570"/>
      <c r="GM53" s="570"/>
      <c r="GN53" s="570"/>
      <c r="GO53" s="570"/>
      <c r="GP53" s="570"/>
      <c r="GQ53" s="570"/>
      <c r="GR53" s="570"/>
      <c r="GS53" s="570"/>
      <c r="GT53" s="570"/>
      <c r="GU53" s="570"/>
      <c r="GV53" s="570"/>
      <c r="GW53" s="570"/>
      <c r="GX53" s="570"/>
      <c r="GY53" s="570"/>
      <c r="GZ53" s="570"/>
      <c r="HA53" s="570"/>
      <c r="HB53" s="570"/>
      <c r="HC53" s="570"/>
      <c r="HD53" s="570"/>
      <c r="HE53" s="570"/>
      <c r="HF53" s="570"/>
      <c r="HG53" s="570"/>
      <c r="HH53" s="570"/>
      <c r="HI53" s="570"/>
      <c r="HJ53" s="570"/>
      <c r="HK53" s="570"/>
      <c r="HL53" s="570"/>
      <c r="HM53" s="570"/>
      <c r="HN53" s="570"/>
      <c r="HO53" s="570"/>
      <c r="HP53" s="570"/>
      <c r="HQ53" s="570"/>
      <c r="HR53" s="570"/>
      <c r="HS53" s="570"/>
      <c r="HT53" s="570"/>
      <c r="HU53" s="570"/>
      <c r="HV53" s="570"/>
      <c r="HW53" s="570"/>
      <c r="HX53" s="570"/>
      <c r="HY53" s="570"/>
      <c r="HZ53" s="570"/>
      <c r="IA53" s="570"/>
    </row>
    <row r="54" spans="1:235" s="471" customFormat="1" ht="20.100000000000001" customHeight="1">
      <c r="B54" s="105" t="s">
        <v>92</v>
      </c>
      <c r="C54" s="1995"/>
      <c r="D54" s="1995"/>
      <c r="F54" s="1995"/>
      <c r="I54" s="1995"/>
    </row>
    <row r="55" spans="1:235" s="577" customFormat="1" ht="20.100000000000001" customHeight="1">
      <c r="B55" s="578" t="s">
        <v>586</v>
      </c>
      <c r="C55" s="1996"/>
      <c r="D55" s="1996"/>
      <c r="E55" s="579"/>
      <c r="F55" s="1996"/>
      <c r="G55" s="579"/>
      <c r="H55" s="579"/>
      <c r="I55" s="1996"/>
    </row>
    <row r="56" spans="1:235" ht="51.75" customHeight="1">
      <c r="B56" s="2210" t="s">
        <v>901</v>
      </c>
      <c r="C56" s="2210"/>
      <c r="D56" s="2210"/>
      <c r="E56" s="2210"/>
      <c r="F56" s="2210"/>
      <c r="G56" s="2210"/>
      <c r="H56" s="2210"/>
      <c r="I56" s="2210"/>
    </row>
  </sheetData>
  <mergeCells count="2">
    <mergeCell ref="G2:I2"/>
    <mergeCell ref="B56:I56"/>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1">
    <pageSetUpPr fitToPage="1"/>
  </sheetPr>
  <dimension ref="A1:IU56"/>
  <sheetViews>
    <sheetView showGridLines="0" zoomScaleNormal="100" workbookViewId="0">
      <pane ySplit="5" topLeftCell="A16" activePane="bottomLeft" state="frozen"/>
      <selection activeCell="N28" sqref="N28"/>
      <selection pane="bottomLeft" activeCell="B3" sqref="B3"/>
    </sheetView>
  </sheetViews>
  <sheetFormatPr baseColWidth="10" defaultColWidth="11.42578125" defaultRowHeight="12.75"/>
  <cols>
    <col min="1" max="1" width="1.7109375" style="570" customWidth="1"/>
    <col min="2" max="2" width="23.7109375" style="570" customWidth="1"/>
    <col min="3" max="9" width="10.7109375" style="570" customWidth="1"/>
    <col min="10" max="16384" width="11.42578125" style="570"/>
  </cols>
  <sheetData>
    <row r="1" spans="1:9" ht="20.100000000000001" customHeight="1">
      <c r="B1" s="572" t="s">
        <v>581</v>
      </c>
    </row>
    <row r="2" spans="1:9" ht="20.100000000000001" customHeight="1">
      <c r="B2" s="634" t="s">
        <v>582</v>
      </c>
      <c r="C2" s="634"/>
      <c r="D2" s="634"/>
      <c r="E2" s="634"/>
      <c r="F2" s="634"/>
      <c r="G2" s="2212" t="s">
        <v>633</v>
      </c>
      <c r="H2" s="2212"/>
      <c r="I2" s="2212"/>
    </row>
    <row r="3" spans="1:9" s="88" customFormat="1" ht="20.100000000000001" customHeight="1">
      <c r="B3" s="737" t="s">
        <v>996</v>
      </c>
      <c r="C3" s="382"/>
      <c r="D3" s="382"/>
      <c r="E3" s="382"/>
      <c r="F3" s="382"/>
      <c r="G3" s="382"/>
    </row>
    <row r="4" spans="1:9" s="88" customFormat="1" ht="20.100000000000001" customHeight="1">
      <c r="B4" s="556" t="s">
        <v>44</v>
      </c>
      <c r="C4" s="560"/>
      <c r="D4" s="560"/>
      <c r="E4" s="560"/>
      <c r="F4" s="560"/>
      <c r="G4" s="560"/>
      <c r="H4" s="327"/>
      <c r="I4" s="327"/>
    </row>
    <row r="5" spans="1:9" s="10" customFormat="1" ht="50.1" customHeight="1">
      <c r="B5" s="1162"/>
      <c r="C5" s="133" t="s">
        <v>888</v>
      </c>
      <c r="D5" s="133" t="s">
        <v>889</v>
      </c>
      <c r="E5" s="130" t="s">
        <v>80</v>
      </c>
      <c r="F5" s="580" t="s">
        <v>871</v>
      </c>
      <c r="G5" s="132" t="s">
        <v>82</v>
      </c>
      <c r="H5" s="133" t="s">
        <v>83</v>
      </c>
      <c r="I5" s="130" t="s">
        <v>872</v>
      </c>
    </row>
    <row r="6" spans="1:9" s="577" customFormat="1" ht="24.95" customHeight="1">
      <c r="B6" s="582" t="s">
        <v>881</v>
      </c>
      <c r="C6" s="197"/>
      <c r="D6" s="197"/>
      <c r="E6" s="197"/>
      <c r="F6" s="568"/>
      <c r="G6" s="197"/>
      <c r="H6" s="197"/>
      <c r="I6" s="197"/>
    </row>
    <row r="7" spans="1:9" s="577" customFormat="1">
      <c r="A7" s="570"/>
      <c r="B7" s="574" t="s">
        <v>380</v>
      </c>
      <c r="C7" s="92">
        <v>13</v>
      </c>
      <c r="D7" s="1569">
        <v>1</v>
      </c>
      <c r="E7" s="90">
        <v>4</v>
      </c>
      <c r="F7" s="100">
        <v>1</v>
      </c>
      <c r="G7" s="90">
        <v>3</v>
      </c>
      <c r="H7" s="1569">
        <v>11</v>
      </c>
      <c r="I7" s="90">
        <v>14</v>
      </c>
    </row>
    <row r="8" spans="1:9">
      <c r="B8" s="575" t="s">
        <v>669</v>
      </c>
      <c r="C8" s="97">
        <v>33</v>
      </c>
      <c r="D8" s="1570">
        <v>3</v>
      </c>
      <c r="E8" s="95">
        <v>15</v>
      </c>
      <c r="F8" s="102">
        <v>3</v>
      </c>
      <c r="G8" s="95">
        <v>13</v>
      </c>
      <c r="H8" s="1570">
        <v>20</v>
      </c>
      <c r="I8" s="95">
        <v>33</v>
      </c>
    </row>
    <row r="9" spans="1:9">
      <c r="B9" s="574" t="s">
        <v>554</v>
      </c>
      <c r="C9" s="92">
        <v>65</v>
      </c>
      <c r="D9" s="1569" t="s">
        <v>557</v>
      </c>
      <c r="E9" s="90">
        <v>26</v>
      </c>
      <c r="F9" s="100">
        <v>0</v>
      </c>
      <c r="G9" s="90">
        <v>27</v>
      </c>
      <c r="H9" s="1569">
        <v>49</v>
      </c>
      <c r="I9" s="90">
        <v>76</v>
      </c>
    </row>
    <row r="10" spans="1:9">
      <c r="B10" s="575" t="s">
        <v>555</v>
      </c>
      <c r="C10" s="97">
        <v>564</v>
      </c>
      <c r="D10" s="1570">
        <v>18</v>
      </c>
      <c r="E10" s="95">
        <v>187</v>
      </c>
      <c r="F10" s="102">
        <v>19</v>
      </c>
      <c r="G10" s="95">
        <v>182</v>
      </c>
      <c r="H10" s="1570">
        <v>441</v>
      </c>
      <c r="I10" s="95">
        <v>623</v>
      </c>
    </row>
    <row r="11" spans="1:9">
      <c r="B11" s="574" t="s">
        <v>850</v>
      </c>
      <c r="C11" s="92">
        <v>2087</v>
      </c>
      <c r="D11" s="1569">
        <v>135</v>
      </c>
      <c r="E11" s="90">
        <v>688</v>
      </c>
      <c r="F11" s="100">
        <v>155</v>
      </c>
      <c r="G11" s="90">
        <v>738</v>
      </c>
      <c r="H11" s="1569">
        <v>2360</v>
      </c>
      <c r="I11" s="90">
        <v>3098</v>
      </c>
    </row>
    <row r="12" spans="1:9">
      <c r="B12" s="575" t="s">
        <v>851</v>
      </c>
      <c r="C12" s="97">
        <v>399</v>
      </c>
      <c r="D12" s="1570">
        <v>26</v>
      </c>
      <c r="E12" s="95">
        <v>109</v>
      </c>
      <c r="F12" s="102">
        <v>29</v>
      </c>
      <c r="G12" s="95">
        <v>106</v>
      </c>
      <c r="H12" s="1570">
        <v>467</v>
      </c>
      <c r="I12" s="95">
        <v>573</v>
      </c>
    </row>
    <row r="13" spans="1:9">
      <c r="B13" s="574" t="s">
        <v>852</v>
      </c>
      <c r="C13" s="92">
        <v>316</v>
      </c>
      <c r="D13" s="1569">
        <v>47</v>
      </c>
      <c r="E13" s="90">
        <v>144</v>
      </c>
      <c r="F13" s="100">
        <v>59</v>
      </c>
      <c r="G13" s="90">
        <v>131</v>
      </c>
      <c r="H13" s="1569">
        <v>285</v>
      </c>
      <c r="I13" s="90">
        <v>416</v>
      </c>
    </row>
    <row r="14" spans="1:9">
      <c r="B14" s="575" t="s">
        <v>853</v>
      </c>
      <c r="C14" s="97">
        <v>18</v>
      </c>
      <c r="D14" s="1570" t="s">
        <v>557</v>
      </c>
      <c r="E14" s="95">
        <v>6</v>
      </c>
      <c r="F14" s="102">
        <v>0</v>
      </c>
      <c r="G14" s="95">
        <v>9</v>
      </c>
      <c r="H14" s="1570">
        <v>19</v>
      </c>
      <c r="I14" s="95">
        <v>28</v>
      </c>
    </row>
    <row r="15" spans="1:9">
      <c r="B15" s="574" t="s">
        <v>584</v>
      </c>
      <c r="C15" s="92">
        <v>2</v>
      </c>
      <c r="D15" s="1569">
        <v>1</v>
      </c>
      <c r="E15" s="90">
        <v>2</v>
      </c>
      <c r="F15" s="100">
        <v>1</v>
      </c>
      <c r="G15" s="90">
        <v>1</v>
      </c>
      <c r="H15" s="1569">
        <v>1</v>
      </c>
      <c r="I15" s="90">
        <v>2</v>
      </c>
    </row>
    <row r="16" spans="1:9">
      <c r="B16" s="575" t="s">
        <v>379</v>
      </c>
      <c r="C16" s="97">
        <v>11</v>
      </c>
      <c r="D16" s="1570" t="s">
        <v>557</v>
      </c>
      <c r="E16" s="95">
        <v>4</v>
      </c>
      <c r="F16" s="102">
        <v>0</v>
      </c>
      <c r="G16" s="95">
        <v>5</v>
      </c>
      <c r="H16" s="1570">
        <v>9</v>
      </c>
      <c r="I16" s="95">
        <v>14</v>
      </c>
    </row>
    <row r="17" spans="1:9">
      <c r="B17" s="574" t="s">
        <v>556</v>
      </c>
      <c r="C17" s="92">
        <v>18</v>
      </c>
      <c r="D17" s="1569">
        <v>1</v>
      </c>
      <c r="E17" s="90">
        <v>10</v>
      </c>
      <c r="F17" s="100">
        <v>1</v>
      </c>
      <c r="G17" s="90">
        <v>12</v>
      </c>
      <c r="H17" s="1569">
        <v>16</v>
      </c>
      <c r="I17" s="90">
        <v>28</v>
      </c>
    </row>
    <row r="18" spans="1:9" s="577" customFormat="1" ht="24.95" customHeight="1">
      <c r="B18" s="582" t="s">
        <v>927</v>
      </c>
      <c r="C18" s="197"/>
      <c r="D18" s="197"/>
      <c r="E18" s="197"/>
      <c r="F18" s="568"/>
      <c r="G18" s="197"/>
      <c r="H18" s="197"/>
      <c r="I18" s="197"/>
    </row>
    <row r="19" spans="1:9" s="577" customFormat="1">
      <c r="A19" s="570"/>
      <c r="B19" s="574" t="s">
        <v>380</v>
      </c>
      <c r="C19" s="92">
        <v>242</v>
      </c>
      <c r="D19" s="1569">
        <v>16</v>
      </c>
      <c r="E19" s="90">
        <v>105</v>
      </c>
      <c r="F19" s="100">
        <v>16</v>
      </c>
      <c r="G19" s="90">
        <v>90</v>
      </c>
      <c r="H19" s="1569">
        <v>153</v>
      </c>
      <c r="I19" s="90">
        <v>243</v>
      </c>
    </row>
    <row r="20" spans="1:9">
      <c r="B20" s="575" t="s">
        <v>669</v>
      </c>
      <c r="C20" s="97">
        <v>1240</v>
      </c>
      <c r="D20" s="1570">
        <v>132</v>
      </c>
      <c r="E20" s="95">
        <v>765</v>
      </c>
      <c r="F20" s="102">
        <v>133</v>
      </c>
      <c r="G20" s="95">
        <v>657</v>
      </c>
      <c r="H20" s="1570">
        <v>542</v>
      </c>
      <c r="I20" s="95">
        <v>1199</v>
      </c>
    </row>
    <row r="21" spans="1:9" s="577" customFormat="1">
      <c r="A21" s="570"/>
      <c r="B21" s="574" t="s">
        <v>554</v>
      </c>
      <c r="C21" s="92">
        <v>1441</v>
      </c>
      <c r="D21" s="1569">
        <v>56</v>
      </c>
      <c r="E21" s="90">
        <v>810</v>
      </c>
      <c r="F21" s="100">
        <v>57</v>
      </c>
      <c r="G21" s="90">
        <v>799</v>
      </c>
      <c r="H21" s="1569">
        <v>792</v>
      </c>
      <c r="I21" s="90">
        <v>1591</v>
      </c>
    </row>
    <row r="22" spans="1:9">
      <c r="B22" s="575" t="s">
        <v>555</v>
      </c>
      <c r="C22" s="97">
        <v>3470</v>
      </c>
      <c r="D22" s="1570">
        <v>376</v>
      </c>
      <c r="E22" s="95">
        <v>2386</v>
      </c>
      <c r="F22" s="102">
        <v>390</v>
      </c>
      <c r="G22" s="95">
        <v>2159</v>
      </c>
      <c r="H22" s="1570">
        <v>1580</v>
      </c>
      <c r="I22" s="95">
        <v>3739</v>
      </c>
    </row>
    <row r="23" spans="1:9" s="577" customFormat="1">
      <c r="A23" s="570"/>
      <c r="B23" s="574" t="s">
        <v>850</v>
      </c>
      <c r="C23" s="92">
        <v>12044</v>
      </c>
      <c r="D23" s="1569">
        <v>1261</v>
      </c>
      <c r="E23" s="90">
        <v>7156</v>
      </c>
      <c r="F23" s="100">
        <v>1361</v>
      </c>
      <c r="G23" s="90">
        <v>7241</v>
      </c>
      <c r="H23" s="1569">
        <v>9446</v>
      </c>
      <c r="I23" s="90">
        <v>16687</v>
      </c>
    </row>
    <row r="24" spans="1:9">
      <c r="B24" s="575" t="s">
        <v>851</v>
      </c>
      <c r="C24" s="97">
        <v>1648</v>
      </c>
      <c r="D24" s="1570">
        <v>203</v>
      </c>
      <c r="E24" s="95">
        <v>936</v>
      </c>
      <c r="F24" s="102">
        <v>209</v>
      </c>
      <c r="G24" s="95">
        <v>894</v>
      </c>
      <c r="H24" s="1570">
        <v>1403</v>
      </c>
      <c r="I24" s="95">
        <v>2297</v>
      </c>
    </row>
    <row r="25" spans="1:9" s="577" customFormat="1">
      <c r="A25" s="570"/>
      <c r="B25" s="574" t="s">
        <v>852</v>
      </c>
      <c r="C25" s="92">
        <v>691</v>
      </c>
      <c r="D25" s="1569">
        <v>177</v>
      </c>
      <c r="E25" s="90">
        <v>477</v>
      </c>
      <c r="F25" s="100">
        <v>185</v>
      </c>
      <c r="G25" s="90">
        <v>361</v>
      </c>
      <c r="H25" s="1569">
        <v>409</v>
      </c>
      <c r="I25" s="90">
        <v>770</v>
      </c>
    </row>
    <row r="26" spans="1:9">
      <c r="B26" s="575" t="s">
        <v>853</v>
      </c>
      <c r="C26" s="97">
        <v>139</v>
      </c>
      <c r="D26" s="1570">
        <v>23</v>
      </c>
      <c r="E26" s="95">
        <v>66</v>
      </c>
      <c r="F26" s="102">
        <v>28</v>
      </c>
      <c r="G26" s="95">
        <v>56</v>
      </c>
      <c r="H26" s="1570">
        <v>208</v>
      </c>
      <c r="I26" s="95">
        <v>264</v>
      </c>
    </row>
    <row r="27" spans="1:9" s="577" customFormat="1">
      <c r="A27" s="570"/>
      <c r="B27" s="574" t="s">
        <v>584</v>
      </c>
      <c r="C27" s="92">
        <v>184</v>
      </c>
      <c r="D27" s="1569">
        <v>39</v>
      </c>
      <c r="E27" s="90">
        <v>137</v>
      </c>
      <c r="F27" s="100">
        <v>42</v>
      </c>
      <c r="G27" s="90">
        <v>107</v>
      </c>
      <c r="H27" s="1569">
        <v>96</v>
      </c>
      <c r="I27" s="90">
        <v>203</v>
      </c>
    </row>
    <row r="28" spans="1:9">
      <c r="B28" s="575" t="s">
        <v>379</v>
      </c>
      <c r="C28" s="97">
        <v>146</v>
      </c>
      <c r="D28" s="1570">
        <v>17</v>
      </c>
      <c r="E28" s="95">
        <v>84</v>
      </c>
      <c r="F28" s="102">
        <v>17</v>
      </c>
      <c r="G28" s="95">
        <v>75</v>
      </c>
      <c r="H28" s="1570">
        <v>106</v>
      </c>
      <c r="I28" s="95">
        <v>181</v>
      </c>
    </row>
    <row r="29" spans="1:9">
      <c r="B29" s="574" t="s">
        <v>556</v>
      </c>
      <c r="C29" s="92">
        <v>173</v>
      </c>
      <c r="D29" s="1569">
        <v>21</v>
      </c>
      <c r="E29" s="90">
        <v>107</v>
      </c>
      <c r="F29" s="100">
        <v>22</v>
      </c>
      <c r="G29" s="90">
        <v>102</v>
      </c>
      <c r="H29" s="1569">
        <v>130</v>
      </c>
      <c r="I29" s="90">
        <v>232</v>
      </c>
    </row>
    <row r="30" spans="1:9" ht="24.95" customHeight="1">
      <c r="B30" s="582" t="s">
        <v>928</v>
      </c>
      <c r="C30" s="1622"/>
      <c r="D30" s="1622"/>
      <c r="E30" s="1622"/>
      <c r="F30" s="1622"/>
      <c r="G30" s="1622"/>
      <c r="H30" s="1622"/>
      <c r="I30" s="573"/>
    </row>
    <row r="31" spans="1:9" s="577" customFormat="1">
      <c r="A31" s="570"/>
      <c r="B31" s="574" t="s">
        <v>380</v>
      </c>
      <c r="C31" s="92">
        <v>1352</v>
      </c>
      <c r="D31" s="1569">
        <v>16</v>
      </c>
      <c r="E31" s="90">
        <v>197</v>
      </c>
      <c r="F31" s="100">
        <v>17</v>
      </c>
      <c r="G31" s="90">
        <v>190</v>
      </c>
      <c r="H31" s="1569">
        <v>1269</v>
      </c>
      <c r="I31" s="90">
        <v>1459</v>
      </c>
    </row>
    <row r="32" spans="1:9">
      <c r="B32" s="575" t="s">
        <v>669</v>
      </c>
      <c r="C32" s="97">
        <v>2931</v>
      </c>
      <c r="D32" s="1570">
        <v>31</v>
      </c>
      <c r="E32" s="95">
        <v>364</v>
      </c>
      <c r="F32" s="102">
        <v>31</v>
      </c>
      <c r="G32" s="95">
        <v>348</v>
      </c>
      <c r="H32" s="1570">
        <v>2800</v>
      </c>
      <c r="I32" s="95">
        <v>3148</v>
      </c>
    </row>
    <row r="33" spans="1:9" s="577" customFormat="1">
      <c r="A33" s="570"/>
      <c r="B33" s="574" t="s">
        <v>554</v>
      </c>
      <c r="C33" s="92">
        <v>1892</v>
      </c>
      <c r="D33" s="1569">
        <v>16</v>
      </c>
      <c r="E33" s="90">
        <v>307</v>
      </c>
      <c r="F33" s="100">
        <v>16</v>
      </c>
      <c r="G33" s="90">
        <v>309</v>
      </c>
      <c r="H33" s="1569">
        <v>1831</v>
      </c>
      <c r="I33" s="90">
        <v>2140</v>
      </c>
    </row>
    <row r="34" spans="1:9">
      <c r="B34" s="575" t="s">
        <v>555</v>
      </c>
      <c r="C34" s="97">
        <v>4827</v>
      </c>
      <c r="D34" s="1570">
        <v>115</v>
      </c>
      <c r="E34" s="95">
        <v>1172</v>
      </c>
      <c r="F34" s="102">
        <v>116</v>
      </c>
      <c r="G34" s="95">
        <v>1154</v>
      </c>
      <c r="H34" s="1570">
        <v>4363</v>
      </c>
      <c r="I34" s="95">
        <v>5517</v>
      </c>
    </row>
    <row r="35" spans="1:9" s="577" customFormat="1">
      <c r="A35" s="570"/>
      <c r="B35" s="574" t="s">
        <v>850</v>
      </c>
      <c r="C35" s="92">
        <v>13182</v>
      </c>
      <c r="D35" s="1569">
        <v>196</v>
      </c>
      <c r="E35" s="90">
        <v>2215</v>
      </c>
      <c r="F35" s="100">
        <v>210</v>
      </c>
      <c r="G35" s="90">
        <v>2284</v>
      </c>
      <c r="H35" s="1569">
        <v>13901</v>
      </c>
      <c r="I35" s="90">
        <v>16185</v>
      </c>
    </row>
    <row r="36" spans="1:9">
      <c r="B36" s="575" t="s">
        <v>851</v>
      </c>
      <c r="C36" s="97">
        <v>2185</v>
      </c>
      <c r="D36" s="1570">
        <v>28</v>
      </c>
      <c r="E36" s="95">
        <v>318</v>
      </c>
      <c r="F36" s="102">
        <v>28</v>
      </c>
      <c r="G36" s="95">
        <v>323</v>
      </c>
      <c r="H36" s="1570">
        <v>2315</v>
      </c>
      <c r="I36" s="95">
        <v>2638</v>
      </c>
    </row>
    <row r="37" spans="1:9" s="577" customFormat="1">
      <c r="A37" s="570"/>
      <c r="B37" s="574" t="s">
        <v>852</v>
      </c>
      <c r="C37" s="92">
        <v>476</v>
      </c>
      <c r="D37" s="1569">
        <v>34</v>
      </c>
      <c r="E37" s="90">
        <v>109</v>
      </c>
      <c r="F37" s="100">
        <v>35</v>
      </c>
      <c r="G37" s="90">
        <v>91</v>
      </c>
      <c r="H37" s="1569">
        <v>450</v>
      </c>
      <c r="I37" s="90">
        <v>541</v>
      </c>
    </row>
    <row r="38" spans="1:9">
      <c r="B38" s="575" t="s">
        <v>853</v>
      </c>
      <c r="C38" s="97">
        <v>440</v>
      </c>
      <c r="D38" s="1570">
        <v>12</v>
      </c>
      <c r="E38" s="95">
        <v>80</v>
      </c>
      <c r="F38" s="102">
        <v>12</v>
      </c>
      <c r="G38" s="95">
        <v>73</v>
      </c>
      <c r="H38" s="1570">
        <v>540</v>
      </c>
      <c r="I38" s="95">
        <v>613</v>
      </c>
    </row>
    <row r="39" spans="1:9" s="577" customFormat="1">
      <c r="A39" s="570"/>
      <c r="B39" s="574" t="s">
        <v>584</v>
      </c>
      <c r="C39" s="92">
        <v>7</v>
      </c>
      <c r="D39" s="1569">
        <v>1</v>
      </c>
      <c r="E39" s="90">
        <v>3</v>
      </c>
      <c r="F39" s="100">
        <v>1</v>
      </c>
      <c r="G39" s="90">
        <v>2</v>
      </c>
      <c r="H39" s="1569">
        <v>4</v>
      </c>
      <c r="I39" s="90">
        <v>6</v>
      </c>
    </row>
    <row r="40" spans="1:9">
      <c r="B40" s="575" t="s">
        <v>379</v>
      </c>
      <c r="C40" s="97">
        <v>166</v>
      </c>
      <c r="D40" s="1570">
        <v>3</v>
      </c>
      <c r="E40" s="95">
        <v>27</v>
      </c>
      <c r="F40" s="102">
        <v>3</v>
      </c>
      <c r="G40" s="95">
        <v>25</v>
      </c>
      <c r="H40" s="1570">
        <v>175</v>
      </c>
      <c r="I40" s="95">
        <v>200</v>
      </c>
    </row>
    <row r="41" spans="1:9">
      <c r="B41" s="574" t="s">
        <v>556</v>
      </c>
      <c r="C41" s="92">
        <v>273</v>
      </c>
      <c r="D41" s="1569">
        <v>14</v>
      </c>
      <c r="E41" s="90">
        <v>81</v>
      </c>
      <c r="F41" s="100">
        <v>15</v>
      </c>
      <c r="G41" s="90">
        <v>75</v>
      </c>
      <c r="H41" s="1569">
        <v>253</v>
      </c>
      <c r="I41" s="90">
        <v>328</v>
      </c>
    </row>
    <row r="42" spans="1:9" ht="24.95" customHeight="1">
      <c r="B42" s="582" t="s">
        <v>800</v>
      </c>
      <c r="C42" s="573"/>
      <c r="D42" s="573"/>
      <c r="E42" s="573"/>
      <c r="F42" s="581"/>
      <c r="G42" s="573"/>
      <c r="H42" s="573"/>
      <c r="I42" s="573"/>
    </row>
    <row r="43" spans="1:9" s="577" customFormat="1">
      <c r="A43" s="570"/>
      <c r="B43" s="574" t="s">
        <v>380</v>
      </c>
      <c r="C43" s="92">
        <v>683</v>
      </c>
      <c r="D43" s="1569">
        <v>12</v>
      </c>
      <c r="E43" s="90">
        <v>168</v>
      </c>
      <c r="F43" s="100">
        <v>12</v>
      </c>
      <c r="G43" s="90">
        <v>166</v>
      </c>
      <c r="H43" s="1569">
        <v>557</v>
      </c>
      <c r="I43" s="90">
        <v>723</v>
      </c>
    </row>
    <row r="44" spans="1:9">
      <c r="B44" s="575" t="s">
        <v>890</v>
      </c>
      <c r="C44" s="97">
        <v>1221</v>
      </c>
      <c r="D44" s="1570">
        <v>56</v>
      </c>
      <c r="E44" s="95">
        <v>443</v>
      </c>
      <c r="F44" s="102">
        <v>56</v>
      </c>
      <c r="G44" s="95">
        <v>392</v>
      </c>
      <c r="H44" s="1570">
        <v>846</v>
      </c>
      <c r="I44" s="95">
        <v>1238</v>
      </c>
    </row>
    <row r="45" spans="1:9" s="577" customFormat="1">
      <c r="A45" s="570"/>
      <c r="B45" s="574" t="s">
        <v>554</v>
      </c>
      <c r="C45" s="92">
        <v>1389</v>
      </c>
      <c r="D45" s="1569">
        <v>22</v>
      </c>
      <c r="E45" s="90">
        <v>499</v>
      </c>
      <c r="F45" s="100">
        <v>22</v>
      </c>
      <c r="G45" s="90">
        <v>493</v>
      </c>
      <c r="H45" s="1569">
        <v>1054</v>
      </c>
      <c r="I45" s="90">
        <v>1547</v>
      </c>
    </row>
    <row r="46" spans="1:9">
      <c r="B46" s="575" t="s">
        <v>555</v>
      </c>
      <c r="C46" s="97">
        <v>1423</v>
      </c>
      <c r="D46" s="1570">
        <v>65</v>
      </c>
      <c r="E46" s="95">
        <v>691</v>
      </c>
      <c r="F46" s="102">
        <v>68</v>
      </c>
      <c r="G46" s="95">
        <v>666</v>
      </c>
      <c r="H46" s="1570">
        <v>897</v>
      </c>
      <c r="I46" s="95">
        <v>1563</v>
      </c>
    </row>
    <row r="47" spans="1:9" s="577" customFormat="1">
      <c r="A47" s="570"/>
      <c r="B47" s="574" t="s">
        <v>891</v>
      </c>
      <c r="C47" s="92">
        <v>7508</v>
      </c>
      <c r="D47" s="1569">
        <v>287</v>
      </c>
      <c r="E47" s="90">
        <v>2509</v>
      </c>
      <c r="F47" s="100">
        <v>293</v>
      </c>
      <c r="G47" s="90">
        <v>2415</v>
      </c>
      <c r="H47" s="1569">
        <v>6553</v>
      </c>
      <c r="I47" s="90">
        <v>8968</v>
      </c>
    </row>
    <row r="48" spans="1:9">
      <c r="B48" s="575" t="s">
        <v>892</v>
      </c>
      <c r="C48" s="97">
        <v>842</v>
      </c>
      <c r="D48" s="1570">
        <v>45</v>
      </c>
      <c r="E48" s="95">
        <v>255</v>
      </c>
      <c r="F48" s="102">
        <v>46</v>
      </c>
      <c r="G48" s="95">
        <v>219</v>
      </c>
      <c r="H48" s="1570">
        <v>748</v>
      </c>
      <c r="I48" s="95">
        <v>967</v>
      </c>
    </row>
    <row r="49" spans="1:255" s="577" customFormat="1">
      <c r="A49" s="570"/>
      <c r="B49" s="574" t="s">
        <v>893</v>
      </c>
      <c r="C49" s="92">
        <v>153</v>
      </c>
      <c r="D49" s="1569">
        <v>23</v>
      </c>
      <c r="E49" s="90">
        <v>67</v>
      </c>
      <c r="F49" s="100">
        <v>25</v>
      </c>
      <c r="G49" s="90">
        <v>45</v>
      </c>
      <c r="H49" s="1569">
        <v>116</v>
      </c>
      <c r="I49" s="90">
        <v>161</v>
      </c>
    </row>
    <row r="50" spans="1:255">
      <c r="B50" s="575" t="s">
        <v>894</v>
      </c>
      <c r="C50" s="97">
        <v>158</v>
      </c>
      <c r="D50" s="1570">
        <v>15</v>
      </c>
      <c r="E50" s="95">
        <v>51</v>
      </c>
      <c r="F50" s="102">
        <v>15</v>
      </c>
      <c r="G50" s="95">
        <v>37</v>
      </c>
      <c r="H50" s="1570">
        <v>169</v>
      </c>
      <c r="I50" s="95">
        <v>206</v>
      </c>
    </row>
    <row r="51" spans="1:255" s="577" customFormat="1">
      <c r="A51" s="570"/>
      <c r="B51" s="574" t="s">
        <v>584</v>
      </c>
      <c r="C51" s="92">
        <v>55</v>
      </c>
      <c r="D51" s="1569">
        <v>11</v>
      </c>
      <c r="E51" s="90">
        <v>43</v>
      </c>
      <c r="F51" s="100">
        <v>11</v>
      </c>
      <c r="G51" s="90">
        <v>35</v>
      </c>
      <c r="H51" s="1569">
        <v>16</v>
      </c>
      <c r="I51" s="90">
        <v>51</v>
      </c>
    </row>
    <row r="52" spans="1:255">
      <c r="B52" s="575" t="s">
        <v>379</v>
      </c>
      <c r="C52" s="97">
        <v>129</v>
      </c>
      <c r="D52" s="1570">
        <v>4</v>
      </c>
      <c r="E52" s="95">
        <v>36</v>
      </c>
      <c r="F52" s="102">
        <v>5</v>
      </c>
      <c r="G52" s="95">
        <v>36</v>
      </c>
      <c r="H52" s="1570">
        <v>127</v>
      </c>
      <c r="I52" s="95">
        <v>163</v>
      </c>
    </row>
    <row r="53" spans="1:255" s="577" customFormat="1">
      <c r="A53" s="570"/>
      <c r="B53" s="574" t="s">
        <v>556</v>
      </c>
      <c r="C53" s="92">
        <v>217</v>
      </c>
      <c r="D53" s="1569">
        <v>32</v>
      </c>
      <c r="E53" s="90">
        <v>121</v>
      </c>
      <c r="F53" s="100">
        <v>32</v>
      </c>
      <c r="G53" s="90">
        <v>100</v>
      </c>
      <c r="H53" s="1569">
        <v>129</v>
      </c>
      <c r="I53" s="90">
        <v>229</v>
      </c>
    </row>
    <row r="54" spans="1:255" s="515" customFormat="1" ht="16.5" customHeight="1">
      <c r="B54" s="105" t="s">
        <v>929</v>
      </c>
      <c r="C54" s="1446"/>
      <c r="D54" s="1446"/>
      <c r="E54" s="1446"/>
      <c r="F54" s="1446"/>
      <c r="G54" s="1446"/>
      <c r="H54" s="1446"/>
      <c r="I54" s="1446"/>
    </row>
    <row r="55" spans="1:255" s="1447" customFormat="1" ht="20.100000000000001" customHeight="1">
      <c r="B55" s="1448" t="s">
        <v>586</v>
      </c>
    </row>
    <row r="56" spans="1:255" s="1450" customFormat="1" ht="70.5" customHeight="1">
      <c r="A56" s="1449"/>
      <c r="B56" s="2211" t="s">
        <v>896</v>
      </c>
      <c r="C56" s="2211"/>
      <c r="D56" s="2211"/>
      <c r="E56" s="2211"/>
      <c r="F56" s="2211"/>
      <c r="G56" s="2211"/>
      <c r="H56" s="2211"/>
      <c r="I56" s="2211"/>
      <c r="J56" s="1449"/>
      <c r="K56" s="1449"/>
      <c r="L56" s="1449"/>
      <c r="M56" s="1449"/>
      <c r="N56" s="1449"/>
      <c r="O56" s="1449"/>
      <c r="P56" s="1449"/>
      <c r="Q56" s="1449"/>
      <c r="R56" s="1449"/>
      <c r="S56" s="1449"/>
      <c r="T56" s="1449"/>
      <c r="U56" s="1449"/>
      <c r="V56" s="1449"/>
      <c r="W56" s="1449"/>
      <c r="X56" s="1449"/>
      <c r="Y56" s="1449"/>
      <c r="Z56" s="1449"/>
      <c r="AA56" s="1449"/>
      <c r="AB56" s="1449"/>
      <c r="AC56" s="1449"/>
      <c r="AD56" s="1449"/>
      <c r="AE56" s="1449"/>
      <c r="AF56" s="1449"/>
      <c r="AG56" s="1449"/>
      <c r="AH56" s="1449"/>
      <c r="AI56" s="1449"/>
      <c r="AJ56" s="1449"/>
      <c r="AK56" s="1449"/>
      <c r="AL56" s="1449"/>
      <c r="AM56" s="1449"/>
      <c r="AN56" s="1449"/>
      <c r="AO56" s="1449"/>
      <c r="AP56" s="1449"/>
      <c r="AQ56" s="1449"/>
      <c r="AR56" s="1449"/>
      <c r="AS56" s="1449"/>
      <c r="AT56" s="1449"/>
      <c r="AU56" s="1449"/>
      <c r="AV56" s="1449"/>
      <c r="AW56" s="1449"/>
      <c r="AX56" s="1449"/>
      <c r="AY56" s="1449"/>
      <c r="AZ56" s="1449"/>
      <c r="BA56" s="1449"/>
      <c r="BB56" s="1449"/>
      <c r="BC56" s="1449"/>
      <c r="BD56" s="1449"/>
      <c r="BE56" s="1449"/>
      <c r="BF56" s="1449"/>
      <c r="BG56" s="1449"/>
      <c r="BH56" s="1449"/>
      <c r="BI56" s="1449"/>
      <c r="BJ56" s="1449"/>
      <c r="BK56" s="1449"/>
      <c r="BL56" s="1449"/>
      <c r="BM56" s="1449"/>
      <c r="BN56" s="1449"/>
      <c r="BO56" s="1449"/>
      <c r="BP56" s="1449"/>
      <c r="BQ56" s="1449"/>
      <c r="BR56" s="1449"/>
      <c r="BS56" s="1449"/>
      <c r="BT56" s="1449"/>
      <c r="BU56" s="1449"/>
      <c r="BV56" s="1449"/>
      <c r="BW56" s="1449"/>
      <c r="BX56" s="1449"/>
      <c r="BY56" s="1449"/>
      <c r="BZ56" s="1449"/>
      <c r="CA56" s="1449"/>
      <c r="CB56" s="1449"/>
      <c r="CC56" s="1449"/>
      <c r="CD56" s="1449"/>
      <c r="CE56" s="1449"/>
      <c r="CF56" s="1449"/>
      <c r="CG56" s="1449"/>
      <c r="CH56" s="1449"/>
      <c r="CI56" s="1449"/>
      <c r="CJ56" s="1449"/>
      <c r="CK56" s="1449"/>
      <c r="CL56" s="1449"/>
      <c r="CM56" s="1449"/>
      <c r="CN56" s="1449"/>
      <c r="CO56" s="1449"/>
      <c r="CP56" s="1449"/>
      <c r="CQ56" s="1449"/>
      <c r="CR56" s="1449"/>
      <c r="CS56" s="1449"/>
      <c r="CT56" s="1449"/>
      <c r="CU56" s="1449"/>
      <c r="CV56" s="1449"/>
      <c r="CW56" s="1449"/>
      <c r="CX56" s="1449"/>
      <c r="CY56" s="1449"/>
      <c r="CZ56" s="1449"/>
      <c r="DA56" s="1449"/>
      <c r="DB56" s="1449"/>
      <c r="DC56" s="1449"/>
      <c r="DD56" s="1449"/>
      <c r="DE56" s="1449"/>
      <c r="DF56" s="1449"/>
      <c r="DG56" s="1449"/>
      <c r="DH56" s="1449"/>
      <c r="DI56" s="1449"/>
      <c r="DJ56" s="1449"/>
      <c r="DK56" s="1449"/>
      <c r="DL56" s="1449"/>
      <c r="DM56" s="1449"/>
      <c r="DN56" s="1449"/>
      <c r="DO56" s="1449"/>
      <c r="DP56" s="1449"/>
      <c r="DQ56" s="1449"/>
      <c r="DR56" s="1449"/>
      <c r="DS56" s="1449"/>
      <c r="DT56" s="1449"/>
      <c r="DU56" s="1449"/>
      <c r="DV56" s="1449"/>
      <c r="DW56" s="1449"/>
      <c r="DX56" s="1449"/>
      <c r="DY56" s="1449"/>
      <c r="DZ56" s="1449"/>
      <c r="EA56" s="1449"/>
      <c r="EB56" s="1449"/>
      <c r="EC56" s="1449"/>
      <c r="ED56" s="1449"/>
      <c r="EE56" s="1449"/>
      <c r="EF56" s="1449"/>
      <c r="EG56" s="1449"/>
      <c r="EH56" s="1449"/>
      <c r="EI56" s="1449"/>
      <c r="EJ56" s="1449"/>
      <c r="EK56" s="1449"/>
      <c r="EL56" s="1449"/>
      <c r="EM56" s="1449"/>
      <c r="EN56" s="1449"/>
      <c r="EO56" s="1449"/>
      <c r="EP56" s="1449"/>
      <c r="EQ56" s="1449"/>
      <c r="ER56" s="1449"/>
      <c r="ES56" s="1449"/>
      <c r="ET56" s="1449"/>
      <c r="EU56" s="1449"/>
      <c r="EV56" s="1449"/>
      <c r="EW56" s="1449"/>
      <c r="EX56" s="1449"/>
      <c r="EY56" s="1449"/>
      <c r="EZ56" s="1449"/>
      <c r="FA56" s="1449"/>
      <c r="FB56" s="1449"/>
      <c r="FC56" s="1449"/>
      <c r="FD56" s="1449"/>
      <c r="FE56" s="1449"/>
      <c r="FF56" s="1449"/>
      <c r="FG56" s="1449"/>
      <c r="FH56" s="1449"/>
      <c r="FI56" s="1449"/>
      <c r="FJ56" s="1449"/>
      <c r="FK56" s="1449"/>
      <c r="FL56" s="1449"/>
      <c r="FM56" s="1449"/>
      <c r="FN56" s="1449"/>
      <c r="FO56" s="1449"/>
      <c r="FP56" s="1449"/>
      <c r="FQ56" s="1449"/>
      <c r="FR56" s="1449"/>
      <c r="FS56" s="1449"/>
      <c r="FT56" s="1449"/>
      <c r="FU56" s="1449"/>
      <c r="FV56" s="1449"/>
      <c r="FW56" s="1449"/>
      <c r="FX56" s="1449"/>
      <c r="FY56" s="1449"/>
      <c r="FZ56" s="1449"/>
      <c r="GA56" s="1449"/>
      <c r="GB56" s="1449"/>
      <c r="GC56" s="1449"/>
      <c r="GD56" s="1449"/>
      <c r="GE56" s="1449"/>
      <c r="GF56" s="1449"/>
      <c r="GG56" s="1449"/>
      <c r="GH56" s="1449"/>
      <c r="GI56" s="1449"/>
      <c r="GJ56" s="1449"/>
      <c r="GK56" s="1449"/>
      <c r="GL56" s="1449"/>
      <c r="GM56" s="1449"/>
      <c r="GN56" s="1449"/>
      <c r="GO56" s="1449"/>
      <c r="GP56" s="1449"/>
      <c r="GQ56" s="1449"/>
      <c r="GR56" s="1449"/>
      <c r="GS56" s="1449"/>
      <c r="GT56" s="1449"/>
      <c r="GU56" s="1449"/>
      <c r="GV56" s="1449"/>
      <c r="GW56" s="1449"/>
      <c r="GX56" s="1449"/>
      <c r="GY56" s="1449"/>
      <c r="GZ56" s="1449"/>
      <c r="HA56" s="1449"/>
      <c r="HB56" s="1449"/>
      <c r="HC56" s="1449"/>
      <c r="HD56" s="1449"/>
      <c r="HE56" s="1449"/>
      <c r="HF56" s="1449"/>
      <c r="HG56" s="1449"/>
      <c r="HH56" s="1449"/>
      <c r="HI56" s="1449"/>
      <c r="HJ56" s="1449"/>
      <c r="HK56" s="1449"/>
      <c r="HL56" s="1449"/>
      <c r="HM56" s="1449"/>
      <c r="HN56" s="1449"/>
      <c r="HO56" s="1449"/>
      <c r="HP56" s="1449"/>
      <c r="HQ56" s="1449"/>
      <c r="HR56" s="1449"/>
      <c r="HS56" s="1449"/>
      <c r="HT56" s="1449"/>
      <c r="HU56" s="1449"/>
      <c r="HV56" s="1449"/>
      <c r="HW56" s="1449"/>
      <c r="HX56" s="1449"/>
      <c r="HY56" s="1449"/>
      <c r="HZ56" s="1449"/>
      <c r="IA56" s="1449"/>
      <c r="IB56" s="1449"/>
      <c r="IC56" s="1449"/>
      <c r="ID56" s="1449"/>
      <c r="IE56" s="1449"/>
      <c r="IF56" s="1449"/>
      <c r="IG56" s="1449"/>
      <c r="IH56" s="1449"/>
      <c r="II56" s="1449"/>
      <c r="IJ56" s="1449"/>
      <c r="IK56" s="1449"/>
      <c r="IL56" s="1449"/>
      <c r="IM56" s="1449"/>
      <c r="IN56" s="1449"/>
      <c r="IO56" s="1449"/>
      <c r="IP56" s="1449"/>
      <c r="IQ56" s="1449"/>
      <c r="IR56" s="1449"/>
      <c r="IS56" s="1449"/>
      <c r="IT56" s="1449"/>
      <c r="IU56" s="1449"/>
    </row>
  </sheetData>
  <mergeCells count="2">
    <mergeCell ref="B56:I56"/>
    <mergeCell ref="G2:I2"/>
  </mergeCells>
  <printOptions horizontalCentered="1"/>
  <pageMargins left="0.47244094488188981" right="0.47244094488188981" top="0.59055118110236227" bottom="0.39370078740157483" header="0.51181102362204722" footer="0.31496062992125984"/>
  <pageSetup paperSize="9" scale="88" firstPageNumber="0" orientation="portrait" r:id="rId1"/>
  <headerFooter>
    <oddFooter>&amp;C&amp;F&amp;R&amp;A</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2">
    <pageSetUpPr fitToPage="1"/>
  </sheetPr>
  <dimension ref="A1:S62"/>
  <sheetViews>
    <sheetView showGridLines="0" zoomScaleNormal="100" workbookViewId="0">
      <pane ySplit="6" topLeftCell="A7" activePane="bottomLeft" state="frozen"/>
      <selection activeCell="K63" sqref="K63"/>
      <selection pane="bottomLeft" activeCell="M8" sqref="M8:M49"/>
    </sheetView>
  </sheetViews>
  <sheetFormatPr baseColWidth="10" defaultColWidth="9.140625" defaultRowHeight="12.75"/>
  <cols>
    <col min="1" max="1" width="1.7109375" style="2" customWidth="1"/>
    <col min="2" max="2" width="24.5703125" style="2" customWidth="1"/>
    <col min="3" max="3" width="6.7109375" style="2" customWidth="1"/>
    <col min="4" max="4" width="7.140625" style="323" bestFit="1" customWidth="1"/>
    <col min="5" max="5" width="7.28515625" style="323" customWidth="1"/>
    <col min="6" max="6" width="8.140625" style="323" bestFit="1" customWidth="1"/>
    <col min="7" max="7" width="8.140625" style="323" customWidth="1"/>
    <col min="8" max="8" width="7.140625" style="2" bestFit="1" customWidth="1"/>
    <col min="9" max="9" width="6.7109375" style="2" bestFit="1" customWidth="1"/>
    <col min="10" max="10" width="8.140625" style="323" bestFit="1" customWidth="1"/>
    <col min="11" max="11" width="7.140625" style="2" bestFit="1" customWidth="1"/>
    <col min="12" max="12" width="7.28515625" style="2" customWidth="1"/>
    <col min="13" max="13" width="7.7109375" style="323" customWidth="1"/>
    <col min="14" max="14" width="6.7109375" style="2" customWidth="1"/>
    <col min="15" max="15" width="7.42578125" style="2" bestFit="1" customWidth="1"/>
    <col min="16" max="16" width="8.140625" style="2" bestFit="1" customWidth="1"/>
    <col min="17" max="17" width="8.140625" style="323" bestFit="1" customWidth="1"/>
    <col min="18" max="18" width="10.28515625" style="323" bestFit="1" customWidth="1"/>
  </cols>
  <sheetData>
    <row r="1" spans="2:19" s="547" customFormat="1" ht="20.100000000000001" customHeight="1">
      <c r="B1" s="2206" t="s">
        <v>953</v>
      </c>
      <c r="C1" s="2206"/>
      <c r="D1" s="2206"/>
      <c r="E1" s="2206"/>
      <c r="F1" s="2206"/>
      <c r="G1" s="2206"/>
      <c r="H1" s="2206"/>
      <c r="I1" s="2206"/>
      <c r="J1" s="2206"/>
      <c r="K1" s="2206"/>
      <c r="L1" s="2206"/>
      <c r="M1" s="2206"/>
      <c r="N1" s="2206"/>
      <c r="O1" s="2206"/>
      <c r="P1" s="2206"/>
      <c r="Q1" s="2206"/>
      <c r="R1" s="2206"/>
    </row>
    <row r="2" spans="2:19" s="547" customFormat="1" ht="20.100000000000001" customHeight="1">
      <c r="B2" s="555"/>
      <c r="C2" s="2201"/>
      <c r="D2" s="2201"/>
      <c r="E2" s="2201"/>
      <c r="F2" s="2201"/>
      <c r="G2" s="2201"/>
      <c r="H2" s="2201"/>
    </row>
    <row r="3" spans="2:19" s="88" customFormat="1" ht="20.100000000000001" customHeight="1">
      <c r="B3" s="737" t="s">
        <v>996</v>
      </c>
      <c r="C3" s="382"/>
      <c r="D3" s="382"/>
      <c r="E3" s="382"/>
      <c r="F3" s="382"/>
      <c r="G3" s="382"/>
      <c r="H3" s="382"/>
      <c r="S3" s="547"/>
    </row>
    <row r="4" spans="2:19" s="88" customFormat="1" ht="20.100000000000001" customHeight="1">
      <c r="B4" s="556" t="s">
        <v>44</v>
      </c>
      <c r="C4" s="560"/>
      <c r="D4" s="560"/>
      <c r="E4" s="560"/>
      <c r="F4" s="560"/>
      <c r="G4" s="560"/>
      <c r="H4" s="560"/>
      <c r="S4" s="547"/>
    </row>
    <row r="5" spans="2:19" ht="39.950000000000003" customHeight="1">
      <c r="C5" s="2214" t="s">
        <v>671</v>
      </c>
      <c r="D5" s="2214"/>
      <c r="E5" s="2214"/>
      <c r="F5" s="2215"/>
      <c r="G5" s="2218" t="s">
        <v>672</v>
      </c>
      <c r="H5" s="2219"/>
      <c r="I5" s="2219"/>
      <c r="J5" s="2220"/>
      <c r="K5" s="2213" t="s">
        <v>635</v>
      </c>
      <c r="L5" s="2213"/>
      <c r="M5" s="2213"/>
      <c r="N5" s="2216" t="s">
        <v>587</v>
      </c>
      <c r="O5" s="2217"/>
      <c r="P5" s="2217"/>
      <c r="Q5" s="2217"/>
      <c r="R5" s="2217"/>
      <c r="S5" s="547"/>
    </row>
    <row r="6" spans="2:19" ht="93.75" customHeight="1">
      <c r="C6" s="1375" t="s">
        <v>831</v>
      </c>
      <c r="D6" s="1376" t="s">
        <v>832</v>
      </c>
      <c r="E6" s="1377" t="s">
        <v>833</v>
      </c>
      <c r="F6" s="1378" t="s">
        <v>834</v>
      </c>
      <c r="G6" s="1379" t="s">
        <v>831</v>
      </c>
      <c r="H6" s="1377" t="s">
        <v>832</v>
      </c>
      <c r="I6" s="1377" t="s">
        <v>833</v>
      </c>
      <c r="J6" s="1378" t="s">
        <v>834</v>
      </c>
      <c r="K6" s="1379" t="s">
        <v>832</v>
      </c>
      <c r="L6" s="1377" t="s">
        <v>833</v>
      </c>
      <c r="M6" s="1378" t="s">
        <v>834</v>
      </c>
      <c r="N6" s="1379" t="s">
        <v>831</v>
      </c>
      <c r="O6" s="1597" t="s">
        <v>832</v>
      </c>
      <c r="P6" s="1598" t="s">
        <v>833</v>
      </c>
      <c r="Q6" s="1378" t="s">
        <v>834</v>
      </c>
      <c r="R6" s="1598" t="s">
        <v>907</v>
      </c>
      <c r="S6" s="547"/>
    </row>
    <row r="7" spans="2:19" s="584" customFormat="1" ht="20.100000000000001" customHeight="1">
      <c r="B7" s="585" t="s">
        <v>908</v>
      </c>
      <c r="C7" s="1576"/>
      <c r="D7" s="1105"/>
      <c r="E7" s="1105"/>
      <c r="F7" s="1105"/>
      <c r="G7" s="1105"/>
      <c r="H7" s="1106"/>
      <c r="I7" s="1105"/>
      <c r="J7" s="1107"/>
      <c r="K7" s="1106"/>
      <c r="L7" s="1105"/>
      <c r="M7" s="1107"/>
      <c r="N7" s="1108"/>
      <c r="O7" s="1108"/>
      <c r="P7" s="1108"/>
      <c r="Q7" s="1109"/>
      <c r="R7" s="1109"/>
      <c r="S7" s="547"/>
    </row>
    <row r="8" spans="2:19" s="584" customFormat="1" ht="14.1" customHeight="1">
      <c r="B8" s="1571" t="s">
        <v>835</v>
      </c>
      <c r="C8" s="1577">
        <v>6</v>
      </c>
      <c r="D8" s="1110">
        <v>0</v>
      </c>
      <c r="E8" s="1110">
        <v>8160</v>
      </c>
      <c r="F8" s="1111">
        <v>221</v>
      </c>
      <c r="G8" s="1112">
        <v>0</v>
      </c>
      <c r="H8" s="1110">
        <v>0</v>
      </c>
      <c r="I8" s="1110">
        <v>456</v>
      </c>
      <c r="J8" s="1113">
        <v>49</v>
      </c>
      <c r="K8" s="1112">
        <f>K10-K9</f>
        <v>0</v>
      </c>
      <c r="L8" s="1110">
        <v>63</v>
      </c>
      <c r="M8" s="1114">
        <v>40</v>
      </c>
      <c r="N8" s="1110">
        <f>C8+G8</f>
        <v>6</v>
      </c>
      <c r="O8" s="1110">
        <f t="shared" ref="O8:Q10" si="0">D8+H8+K8</f>
        <v>0</v>
      </c>
      <c r="P8" s="1110">
        <f t="shared" si="0"/>
        <v>8679</v>
      </c>
      <c r="Q8" s="1110">
        <f t="shared" si="0"/>
        <v>310</v>
      </c>
      <c r="R8" s="1600">
        <f>SUM(N8:Q8)</f>
        <v>8995</v>
      </c>
      <c r="S8" s="547"/>
    </row>
    <row r="9" spans="2:19" ht="14.1" customHeight="1">
      <c r="B9" s="1572" t="s">
        <v>366</v>
      </c>
      <c r="C9" s="1578">
        <v>38</v>
      </c>
      <c r="D9" s="1115">
        <v>0</v>
      </c>
      <c r="E9" s="1115">
        <v>194</v>
      </c>
      <c r="F9" s="1116">
        <v>2</v>
      </c>
      <c r="G9" s="1117">
        <v>0</v>
      </c>
      <c r="H9" s="1115">
        <v>0</v>
      </c>
      <c r="I9" s="1115">
        <v>6</v>
      </c>
      <c r="J9" s="1118">
        <v>1</v>
      </c>
      <c r="K9" s="1117">
        <v>0</v>
      </c>
      <c r="L9" s="1115">
        <v>0</v>
      </c>
      <c r="M9" s="1119">
        <v>0</v>
      </c>
      <c r="N9" s="1115">
        <f>C9+G9</f>
        <v>38</v>
      </c>
      <c r="O9" s="1115">
        <f t="shared" si="0"/>
        <v>0</v>
      </c>
      <c r="P9" s="1115">
        <f t="shared" si="0"/>
        <v>200</v>
      </c>
      <c r="Q9" s="1115">
        <f t="shared" si="0"/>
        <v>3</v>
      </c>
      <c r="R9" s="1601">
        <f t="shared" ref="R9:R10" si="1">SUM(N9:Q9)</f>
        <v>241</v>
      </c>
      <c r="S9" s="547"/>
    </row>
    <row r="10" spans="2:19" ht="14.1" customHeight="1">
      <c r="B10" s="1573" t="s">
        <v>836</v>
      </c>
      <c r="C10" s="1577">
        <f>SUM(C8:C9)</f>
        <v>44</v>
      </c>
      <c r="D10" s="1110">
        <f t="shared" ref="D10:I10" si="2">SUM(D8:D9)</f>
        <v>0</v>
      </c>
      <c r="E10" s="1110">
        <f>SUM(E8:E9)</f>
        <v>8354</v>
      </c>
      <c r="F10" s="1111">
        <v>223</v>
      </c>
      <c r="G10" s="1112">
        <v>0</v>
      </c>
      <c r="H10" s="1110">
        <f t="shared" si="2"/>
        <v>0</v>
      </c>
      <c r="I10" s="1110">
        <f t="shared" si="2"/>
        <v>462</v>
      </c>
      <c r="J10" s="1113">
        <v>50</v>
      </c>
      <c r="K10" s="1112">
        <v>0</v>
      </c>
      <c r="L10" s="1110">
        <f t="shared" ref="L10" si="3">SUM(L8:L9)</f>
        <v>63</v>
      </c>
      <c r="M10" s="1114">
        <v>40</v>
      </c>
      <c r="N10" s="1110">
        <f>C10+G10</f>
        <v>44</v>
      </c>
      <c r="O10" s="1110">
        <f t="shared" si="0"/>
        <v>0</v>
      </c>
      <c r="P10" s="1110">
        <f t="shared" si="0"/>
        <v>8879</v>
      </c>
      <c r="Q10" s="1110">
        <f t="shared" si="0"/>
        <v>313</v>
      </c>
      <c r="R10" s="1600">
        <f t="shared" si="1"/>
        <v>9236</v>
      </c>
      <c r="S10" s="547"/>
    </row>
    <row r="11" spans="2:19" s="584" customFormat="1" ht="20.100000000000001" customHeight="1">
      <c r="B11" s="585" t="s">
        <v>380</v>
      </c>
      <c r="C11" s="1579"/>
      <c r="D11" s="1105"/>
      <c r="E11" s="1105"/>
      <c r="F11" s="1105"/>
      <c r="G11" s="1106"/>
      <c r="H11" s="1105"/>
      <c r="I11" s="1105"/>
      <c r="J11" s="1107"/>
      <c r="K11" s="1106"/>
      <c r="L11" s="1105"/>
      <c r="M11" s="1107"/>
      <c r="N11" s="1108"/>
      <c r="O11" s="1108"/>
      <c r="P11" s="1108"/>
      <c r="Q11" s="1108"/>
      <c r="R11" s="1108"/>
      <c r="S11" s="547"/>
    </row>
    <row r="12" spans="2:19" ht="14.1" customHeight="1">
      <c r="B12" s="1572" t="s">
        <v>588</v>
      </c>
      <c r="C12" s="1578">
        <v>0</v>
      </c>
      <c r="D12" s="1115">
        <v>289</v>
      </c>
      <c r="E12" s="1115">
        <v>220</v>
      </c>
      <c r="F12" s="1116">
        <v>1725</v>
      </c>
      <c r="G12" s="1117">
        <v>0</v>
      </c>
      <c r="H12" s="1115">
        <v>10</v>
      </c>
      <c r="I12" s="1115">
        <v>1</v>
      </c>
      <c r="J12" s="1118">
        <v>65</v>
      </c>
      <c r="K12" s="1117">
        <v>0</v>
      </c>
      <c r="L12" s="1115">
        <v>0</v>
      </c>
      <c r="M12" s="1119">
        <v>1</v>
      </c>
      <c r="N12" s="1115">
        <v>0</v>
      </c>
      <c r="O12" s="1115">
        <f>D12+H12+K12</f>
        <v>299</v>
      </c>
      <c r="P12" s="1115">
        <f>E12+I12+L12</f>
        <v>221</v>
      </c>
      <c r="Q12" s="1115">
        <f>F12+J12+M12</f>
        <v>1791</v>
      </c>
      <c r="R12" s="1601">
        <f t="shared" ref="R12:R40" si="4">SUM(N12:Q12)</f>
        <v>2311</v>
      </c>
      <c r="S12" s="547"/>
    </row>
    <row r="13" spans="2:19" s="584" customFormat="1" ht="20.100000000000001" customHeight="1">
      <c r="B13" s="585" t="s">
        <v>704</v>
      </c>
      <c r="C13" s="1579"/>
      <c r="D13" s="1105"/>
      <c r="E13" s="1105"/>
      <c r="F13" s="1105"/>
      <c r="G13" s="1106"/>
      <c r="H13" s="1105"/>
      <c r="I13" s="1105"/>
      <c r="J13" s="1107"/>
      <c r="K13" s="1106"/>
      <c r="L13" s="1105"/>
      <c r="M13" s="1107"/>
      <c r="N13" s="1108"/>
      <c r="O13" s="1108"/>
      <c r="P13" s="1108"/>
      <c r="Q13" s="1108"/>
      <c r="R13" s="1108"/>
      <c r="S13" s="547"/>
    </row>
    <row r="14" spans="2:19" ht="14.1" customHeight="1">
      <c r="B14" s="1571" t="s">
        <v>384</v>
      </c>
      <c r="C14" s="1577">
        <v>0</v>
      </c>
      <c r="D14" s="1110">
        <v>355</v>
      </c>
      <c r="E14" s="1110">
        <v>287</v>
      </c>
      <c r="F14" s="1111">
        <v>3455</v>
      </c>
      <c r="G14" s="1112">
        <v>0</v>
      </c>
      <c r="H14" s="1110">
        <v>161</v>
      </c>
      <c r="I14" s="1110">
        <v>3</v>
      </c>
      <c r="J14" s="1113">
        <v>684</v>
      </c>
      <c r="K14" s="1112">
        <v>0</v>
      </c>
      <c r="L14" s="1110">
        <v>0</v>
      </c>
      <c r="M14" s="1114">
        <v>6</v>
      </c>
      <c r="N14" s="1110">
        <v>0</v>
      </c>
      <c r="O14" s="1110">
        <f t="shared" ref="O14:Q15" si="5">D14+H14+K14</f>
        <v>516</v>
      </c>
      <c r="P14" s="1110">
        <f t="shared" si="5"/>
        <v>290</v>
      </c>
      <c r="Q14" s="1110">
        <f t="shared" si="5"/>
        <v>4145</v>
      </c>
      <c r="R14" s="1600">
        <f t="shared" si="4"/>
        <v>4951</v>
      </c>
      <c r="S14" s="547"/>
    </row>
    <row r="15" spans="2:19" ht="14.1" customHeight="1">
      <c r="B15" s="1574" t="s">
        <v>589</v>
      </c>
      <c r="C15" s="1580">
        <v>0</v>
      </c>
      <c r="D15" s="1120">
        <v>77</v>
      </c>
      <c r="E15" s="1120">
        <v>64</v>
      </c>
      <c r="F15" s="1121">
        <v>511</v>
      </c>
      <c r="G15" s="1122">
        <v>0</v>
      </c>
      <c r="H15" s="1120">
        <v>21</v>
      </c>
      <c r="I15" s="1120">
        <v>0</v>
      </c>
      <c r="J15" s="1123">
        <v>66</v>
      </c>
      <c r="K15" s="1122">
        <v>0</v>
      </c>
      <c r="L15" s="1120">
        <v>0</v>
      </c>
      <c r="M15" s="1124">
        <v>0</v>
      </c>
      <c r="N15" s="1120">
        <v>0</v>
      </c>
      <c r="O15" s="1120">
        <f t="shared" si="5"/>
        <v>98</v>
      </c>
      <c r="P15" s="1120">
        <f t="shared" si="5"/>
        <v>64</v>
      </c>
      <c r="Q15" s="1120">
        <f t="shared" si="5"/>
        <v>577</v>
      </c>
      <c r="R15" s="1602">
        <f t="shared" si="4"/>
        <v>739</v>
      </c>
      <c r="S15" s="547"/>
    </row>
    <row r="16" spans="2:19" s="584" customFormat="1" ht="20.100000000000001" customHeight="1">
      <c r="B16" s="585" t="s">
        <v>590</v>
      </c>
      <c r="C16" s="1579"/>
      <c r="D16" s="1105"/>
      <c r="E16" s="1105"/>
      <c r="F16" s="1105"/>
      <c r="G16" s="1106"/>
      <c r="H16" s="1105"/>
      <c r="I16" s="1105"/>
      <c r="J16" s="1107"/>
      <c r="K16" s="1106"/>
      <c r="L16" s="1105"/>
      <c r="M16" s="1107"/>
      <c r="N16" s="1108"/>
      <c r="O16" s="1108"/>
      <c r="P16" s="1108"/>
      <c r="Q16" s="1108"/>
      <c r="R16" s="1108"/>
      <c r="S16" s="547"/>
    </row>
    <row r="17" spans="2:19" ht="14.1" customHeight="1">
      <c r="B17" s="1571" t="s">
        <v>591</v>
      </c>
      <c r="C17" s="1577">
        <v>0</v>
      </c>
      <c r="D17" s="1110">
        <v>352</v>
      </c>
      <c r="E17" s="1110">
        <v>75</v>
      </c>
      <c r="F17" s="1111">
        <v>1688</v>
      </c>
      <c r="G17" s="1112">
        <v>0</v>
      </c>
      <c r="H17" s="1110">
        <v>238</v>
      </c>
      <c r="I17" s="1110">
        <v>2</v>
      </c>
      <c r="J17" s="1113">
        <v>536</v>
      </c>
      <c r="K17" s="1112">
        <v>2</v>
      </c>
      <c r="L17" s="1110">
        <v>0</v>
      </c>
      <c r="M17" s="1114">
        <v>8</v>
      </c>
      <c r="N17" s="1110">
        <v>0</v>
      </c>
      <c r="O17" s="1110">
        <f t="shared" ref="O17:Q19" si="6">D17+H17+K17</f>
        <v>592</v>
      </c>
      <c r="P17" s="1110">
        <f t="shared" si="6"/>
        <v>77</v>
      </c>
      <c r="Q17" s="1110">
        <f t="shared" si="6"/>
        <v>2232</v>
      </c>
      <c r="R17" s="1600">
        <f t="shared" si="4"/>
        <v>2901</v>
      </c>
      <c r="S17" s="547"/>
    </row>
    <row r="18" spans="2:19" ht="14.1" customHeight="1">
      <c r="B18" s="1574" t="s">
        <v>593</v>
      </c>
      <c r="C18" s="1580">
        <v>0</v>
      </c>
      <c r="D18" s="1120">
        <v>370</v>
      </c>
      <c r="E18" s="1120">
        <v>153</v>
      </c>
      <c r="F18" s="1121">
        <v>1323</v>
      </c>
      <c r="G18" s="1122">
        <v>0</v>
      </c>
      <c r="H18" s="1120">
        <v>25</v>
      </c>
      <c r="I18" s="1120">
        <v>1</v>
      </c>
      <c r="J18" s="1123">
        <v>102</v>
      </c>
      <c r="K18" s="1122">
        <v>0</v>
      </c>
      <c r="L18" s="1120">
        <v>0</v>
      </c>
      <c r="M18" s="1124">
        <v>7</v>
      </c>
      <c r="N18" s="1120">
        <v>0</v>
      </c>
      <c r="O18" s="1120">
        <f t="shared" si="6"/>
        <v>395</v>
      </c>
      <c r="P18" s="1120">
        <f t="shared" si="6"/>
        <v>154</v>
      </c>
      <c r="Q18" s="1120">
        <f t="shared" si="6"/>
        <v>1432</v>
      </c>
      <c r="R18" s="1602">
        <f t="shared" si="4"/>
        <v>1981</v>
      </c>
      <c r="S18" s="547"/>
    </row>
    <row r="19" spans="2:19" ht="14.1" customHeight="1">
      <c r="B19" s="1575" t="s">
        <v>592</v>
      </c>
      <c r="C19" s="1581">
        <v>0</v>
      </c>
      <c r="D19" s="426">
        <v>2</v>
      </c>
      <c r="E19" s="426">
        <v>4</v>
      </c>
      <c r="F19" s="430">
        <v>9</v>
      </c>
      <c r="G19" s="1125">
        <v>0</v>
      </c>
      <c r="H19" s="426">
        <v>1</v>
      </c>
      <c r="I19" s="426">
        <v>0</v>
      </c>
      <c r="J19" s="1126">
        <v>1</v>
      </c>
      <c r="K19" s="1125">
        <v>0</v>
      </c>
      <c r="L19" s="426">
        <v>0</v>
      </c>
      <c r="M19" s="1127"/>
      <c r="N19" s="426">
        <v>0</v>
      </c>
      <c r="O19" s="426">
        <f t="shared" si="6"/>
        <v>3</v>
      </c>
      <c r="P19" s="426">
        <f t="shared" si="6"/>
        <v>4</v>
      </c>
      <c r="Q19" s="426">
        <f t="shared" si="6"/>
        <v>10</v>
      </c>
      <c r="R19" s="1603">
        <f t="shared" si="4"/>
        <v>17</v>
      </c>
      <c r="S19" s="547"/>
    </row>
    <row r="20" spans="2:19" s="584" customFormat="1" ht="20.100000000000001" customHeight="1">
      <c r="B20" s="585" t="s">
        <v>594</v>
      </c>
      <c r="C20" s="1579"/>
      <c r="D20" s="1105"/>
      <c r="E20" s="1105"/>
      <c r="F20" s="1105"/>
      <c r="G20" s="1106"/>
      <c r="H20" s="1105"/>
      <c r="I20" s="1105"/>
      <c r="J20" s="1107"/>
      <c r="K20" s="1106"/>
      <c r="L20" s="1105"/>
      <c r="M20" s="1107"/>
      <c r="N20" s="1108"/>
      <c r="O20" s="1108"/>
      <c r="P20" s="1108"/>
      <c r="Q20" s="1108"/>
      <c r="R20" s="1108"/>
      <c r="S20" s="547"/>
    </row>
    <row r="21" spans="2:19" ht="14.1" customHeight="1">
      <c r="B21" s="1572" t="s">
        <v>595</v>
      </c>
      <c r="C21" s="1578">
        <v>0</v>
      </c>
      <c r="D21" s="1115">
        <v>166</v>
      </c>
      <c r="E21" s="1115">
        <v>50</v>
      </c>
      <c r="F21" s="1116">
        <v>855</v>
      </c>
      <c r="G21" s="1117">
        <v>0</v>
      </c>
      <c r="H21" s="1115">
        <v>144</v>
      </c>
      <c r="I21" s="1115">
        <v>3</v>
      </c>
      <c r="J21" s="1118">
        <v>241</v>
      </c>
      <c r="K21" s="1117">
        <v>28</v>
      </c>
      <c r="L21" s="1115">
        <v>0</v>
      </c>
      <c r="M21" s="1119">
        <v>117</v>
      </c>
      <c r="N21" s="1115">
        <v>0</v>
      </c>
      <c r="O21" s="1115">
        <f t="shared" ref="O21:Q23" si="7">D21+H21+K21</f>
        <v>338</v>
      </c>
      <c r="P21" s="1115">
        <f t="shared" si="7"/>
        <v>53</v>
      </c>
      <c r="Q21" s="1115">
        <f t="shared" si="7"/>
        <v>1213</v>
      </c>
      <c r="R21" s="1601">
        <f t="shared" si="4"/>
        <v>1604</v>
      </c>
      <c r="S21" s="547"/>
    </row>
    <row r="22" spans="2:19" ht="14.1" customHeight="1">
      <c r="B22" s="1571" t="s">
        <v>597</v>
      </c>
      <c r="C22" s="1577">
        <v>0</v>
      </c>
      <c r="D22" s="1110">
        <v>154</v>
      </c>
      <c r="E22" s="1110">
        <v>138</v>
      </c>
      <c r="F22" s="1111">
        <v>1066</v>
      </c>
      <c r="G22" s="1112">
        <v>0</v>
      </c>
      <c r="H22" s="1110">
        <v>54</v>
      </c>
      <c r="I22" s="1110">
        <v>1</v>
      </c>
      <c r="J22" s="1113">
        <v>103</v>
      </c>
      <c r="K22" s="1112">
        <v>27</v>
      </c>
      <c r="L22" s="1110">
        <v>0</v>
      </c>
      <c r="M22" s="1114">
        <v>110</v>
      </c>
      <c r="N22" s="1110">
        <v>0</v>
      </c>
      <c r="O22" s="1110">
        <f t="shared" si="7"/>
        <v>235</v>
      </c>
      <c r="P22" s="1110">
        <f t="shared" si="7"/>
        <v>139</v>
      </c>
      <c r="Q22" s="1110">
        <f t="shared" si="7"/>
        <v>1279</v>
      </c>
      <c r="R22" s="1600">
        <f t="shared" si="4"/>
        <v>1653</v>
      </c>
      <c r="S22" s="547"/>
    </row>
    <row r="23" spans="2:19" ht="14.1" customHeight="1">
      <c r="B23" s="1574" t="s">
        <v>596</v>
      </c>
      <c r="C23" s="1580">
        <v>0</v>
      </c>
      <c r="D23" s="1120">
        <v>2</v>
      </c>
      <c r="E23" s="1120">
        <v>3</v>
      </c>
      <c r="F23" s="1121">
        <v>17</v>
      </c>
      <c r="G23" s="1122">
        <v>0</v>
      </c>
      <c r="H23" s="1120">
        <v>3</v>
      </c>
      <c r="I23" s="1120">
        <v>0</v>
      </c>
      <c r="J23" s="1123">
        <v>4</v>
      </c>
      <c r="K23" s="1122">
        <v>2</v>
      </c>
      <c r="L23" s="1120">
        <v>0</v>
      </c>
      <c r="M23" s="1124">
        <v>6</v>
      </c>
      <c r="N23" s="1120">
        <v>0</v>
      </c>
      <c r="O23" s="1120">
        <f t="shared" si="7"/>
        <v>7</v>
      </c>
      <c r="P23" s="1120">
        <f t="shared" si="7"/>
        <v>3</v>
      </c>
      <c r="Q23" s="1120">
        <f t="shared" si="7"/>
        <v>27</v>
      </c>
      <c r="R23" s="1602">
        <f t="shared" si="4"/>
        <v>37</v>
      </c>
      <c r="S23" s="547"/>
    </row>
    <row r="24" spans="2:19" s="584" customFormat="1" ht="20.100000000000001" customHeight="1">
      <c r="B24" s="585" t="s">
        <v>598</v>
      </c>
      <c r="C24" s="1579"/>
      <c r="D24" s="1105"/>
      <c r="E24" s="1105"/>
      <c r="F24" s="1105"/>
      <c r="G24" s="1106"/>
      <c r="H24" s="1105"/>
      <c r="I24" s="1105"/>
      <c r="J24" s="1107"/>
      <c r="K24" s="1106"/>
      <c r="L24" s="1105"/>
      <c r="M24" s="1107"/>
      <c r="N24" s="1108"/>
      <c r="O24" s="1108"/>
      <c r="P24" s="1108"/>
      <c r="Q24" s="1108"/>
      <c r="R24" s="1108"/>
      <c r="S24" s="547"/>
    </row>
    <row r="25" spans="2:19" ht="14.1" customHeight="1">
      <c r="B25" s="1571" t="s">
        <v>599</v>
      </c>
      <c r="C25" s="1577">
        <v>0</v>
      </c>
      <c r="D25" s="1110">
        <v>534</v>
      </c>
      <c r="E25" s="1110">
        <v>179</v>
      </c>
      <c r="F25" s="1111">
        <v>2908</v>
      </c>
      <c r="G25" s="1112">
        <v>0</v>
      </c>
      <c r="H25" s="1110">
        <v>976</v>
      </c>
      <c r="I25" s="1110">
        <v>11</v>
      </c>
      <c r="J25" s="1113">
        <v>1706</v>
      </c>
      <c r="K25" s="1112">
        <v>174</v>
      </c>
      <c r="L25" s="1110">
        <v>0</v>
      </c>
      <c r="M25" s="1114">
        <v>791</v>
      </c>
      <c r="N25" s="1110">
        <v>0</v>
      </c>
      <c r="O25" s="1110">
        <f t="shared" ref="O25:Q27" si="8">D25+H25+K25</f>
        <v>1684</v>
      </c>
      <c r="P25" s="1110">
        <f t="shared" si="8"/>
        <v>190</v>
      </c>
      <c r="Q25" s="1110">
        <f t="shared" si="8"/>
        <v>5405</v>
      </c>
      <c r="R25" s="1600">
        <f t="shared" si="4"/>
        <v>7279</v>
      </c>
      <c r="S25" s="547"/>
    </row>
    <row r="26" spans="2:19" ht="14.1" customHeight="1">
      <c r="B26" s="1574" t="s">
        <v>601</v>
      </c>
      <c r="C26" s="1580">
        <v>0</v>
      </c>
      <c r="D26" s="1120">
        <v>72</v>
      </c>
      <c r="E26" s="1120">
        <v>77</v>
      </c>
      <c r="F26" s="1121">
        <v>500</v>
      </c>
      <c r="G26" s="1122">
        <v>0</v>
      </c>
      <c r="H26" s="1120">
        <v>15</v>
      </c>
      <c r="I26" s="1120">
        <v>1</v>
      </c>
      <c r="J26" s="1123">
        <v>89</v>
      </c>
      <c r="K26" s="1122">
        <v>13</v>
      </c>
      <c r="L26" s="1120">
        <v>1</v>
      </c>
      <c r="M26" s="1124">
        <v>60</v>
      </c>
      <c r="N26" s="1120">
        <v>0</v>
      </c>
      <c r="O26" s="1120">
        <f t="shared" si="8"/>
        <v>100</v>
      </c>
      <c r="P26" s="1120">
        <f t="shared" si="8"/>
        <v>79</v>
      </c>
      <c r="Q26" s="1120">
        <f t="shared" si="8"/>
        <v>649</v>
      </c>
      <c r="R26" s="1121">
        <f t="shared" si="4"/>
        <v>828</v>
      </c>
      <c r="S26" s="547"/>
    </row>
    <row r="27" spans="2:19" ht="14.1" customHeight="1">
      <c r="B27" s="1575" t="s">
        <v>600</v>
      </c>
      <c r="C27" s="1581">
        <v>0</v>
      </c>
      <c r="D27" s="426">
        <v>38</v>
      </c>
      <c r="E27" s="426">
        <v>40</v>
      </c>
      <c r="F27" s="430">
        <v>355</v>
      </c>
      <c r="G27" s="1125">
        <v>0</v>
      </c>
      <c r="H27" s="426">
        <v>39</v>
      </c>
      <c r="I27" s="426">
        <v>2</v>
      </c>
      <c r="J27" s="1126">
        <v>49</v>
      </c>
      <c r="K27" s="1125">
        <v>17</v>
      </c>
      <c r="L27" s="426">
        <v>0</v>
      </c>
      <c r="M27" s="1127">
        <v>68</v>
      </c>
      <c r="N27" s="426">
        <v>0</v>
      </c>
      <c r="O27" s="426">
        <f t="shared" si="8"/>
        <v>94</v>
      </c>
      <c r="P27" s="426">
        <f t="shared" si="8"/>
        <v>42</v>
      </c>
      <c r="Q27" s="426">
        <f t="shared" si="8"/>
        <v>472</v>
      </c>
      <c r="R27" s="430">
        <f t="shared" si="4"/>
        <v>608</v>
      </c>
      <c r="S27" s="547"/>
    </row>
    <row r="28" spans="2:19" s="584" customFormat="1" ht="20.100000000000001" customHeight="1">
      <c r="B28" s="585" t="s">
        <v>573</v>
      </c>
      <c r="C28" s="1579"/>
      <c r="D28" s="1105"/>
      <c r="E28" s="1105"/>
      <c r="F28" s="1105"/>
      <c r="G28" s="1106"/>
      <c r="H28" s="1105"/>
      <c r="I28" s="1105"/>
      <c r="J28" s="1107"/>
      <c r="K28" s="1106"/>
      <c r="L28" s="1105"/>
      <c r="M28" s="1107"/>
      <c r="N28" s="1108"/>
      <c r="O28" s="1108"/>
      <c r="P28" s="1108"/>
      <c r="Q28" s="1108"/>
      <c r="R28" s="1108"/>
      <c r="S28" s="547"/>
    </row>
    <row r="29" spans="2:19" ht="14.1" customHeight="1">
      <c r="B29" s="1572" t="s">
        <v>705</v>
      </c>
      <c r="C29" s="1578">
        <v>0</v>
      </c>
      <c r="D29" s="1115">
        <v>2118</v>
      </c>
      <c r="E29" s="1115">
        <v>5169</v>
      </c>
      <c r="F29" s="1116">
        <v>22027</v>
      </c>
      <c r="G29" s="1117">
        <v>0</v>
      </c>
      <c r="H29" s="1115">
        <v>3270</v>
      </c>
      <c r="I29" s="1115">
        <v>309</v>
      </c>
      <c r="J29" s="1118">
        <v>11850</v>
      </c>
      <c r="K29" s="1117">
        <v>857</v>
      </c>
      <c r="L29" s="1115">
        <v>34</v>
      </c>
      <c r="M29" s="1119">
        <v>5873</v>
      </c>
      <c r="N29" s="1115">
        <v>0</v>
      </c>
      <c r="O29" s="1115">
        <f>D29+H29+K29</f>
        <v>6245</v>
      </c>
      <c r="P29" s="1115">
        <f>E29+I29+L29</f>
        <v>5512</v>
      </c>
      <c r="Q29" s="1115">
        <f>F29+J29+M29</f>
        <v>39750</v>
      </c>
      <c r="R29" s="1116">
        <f t="shared" si="4"/>
        <v>51507</v>
      </c>
      <c r="S29" s="547"/>
    </row>
    <row r="30" spans="2:19" s="584" customFormat="1" ht="20.100000000000001" customHeight="1">
      <c r="B30" s="585" t="s">
        <v>854</v>
      </c>
      <c r="C30" s="1579"/>
      <c r="D30" s="1105"/>
      <c r="E30" s="1105"/>
      <c r="F30" s="1105"/>
      <c r="G30" s="1106"/>
      <c r="H30" s="1105"/>
      <c r="I30" s="1105"/>
      <c r="J30" s="1107"/>
      <c r="K30" s="1106"/>
      <c r="L30" s="1105"/>
      <c r="M30" s="1107"/>
      <c r="N30" s="1108"/>
      <c r="O30" s="1108"/>
      <c r="P30" s="1108"/>
      <c r="Q30" s="1108"/>
      <c r="R30" s="1108"/>
      <c r="S30" s="547"/>
    </row>
    <row r="31" spans="2:19" ht="14.1" customHeight="1">
      <c r="B31" s="1571" t="s">
        <v>706</v>
      </c>
      <c r="C31" s="1577">
        <v>0</v>
      </c>
      <c r="D31" s="1110">
        <v>140</v>
      </c>
      <c r="E31" s="1110">
        <v>766</v>
      </c>
      <c r="F31" s="1111">
        <v>2677</v>
      </c>
      <c r="G31" s="1112">
        <v>0</v>
      </c>
      <c r="H31" s="1110">
        <v>218</v>
      </c>
      <c r="I31" s="1110">
        <v>40</v>
      </c>
      <c r="J31" s="1113">
        <v>1491</v>
      </c>
      <c r="K31" s="1112">
        <v>61</v>
      </c>
      <c r="L31" s="1110">
        <v>8</v>
      </c>
      <c r="M31" s="1114">
        <v>1039</v>
      </c>
      <c r="N31" s="1110">
        <v>0</v>
      </c>
      <c r="O31" s="1110">
        <f>D31+H31+K31</f>
        <v>419</v>
      </c>
      <c r="P31" s="1110">
        <f>E31+I31+L31</f>
        <v>814</v>
      </c>
      <c r="Q31" s="1110">
        <f>F31+J31+M31</f>
        <v>5207</v>
      </c>
      <c r="R31" s="1111">
        <f t="shared" si="4"/>
        <v>6440</v>
      </c>
      <c r="S31" s="547"/>
    </row>
    <row r="32" spans="2:19" s="584" customFormat="1" ht="20.100000000000001" customHeight="1">
      <c r="B32" s="585" t="s">
        <v>602</v>
      </c>
      <c r="C32" s="1579"/>
      <c r="D32" s="1105"/>
      <c r="E32" s="1105"/>
      <c r="F32" s="1105"/>
      <c r="G32" s="1106"/>
      <c r="H32" s="1105"/>
      <c r="I32" s="1105"/>
      <c r="J32" s="1107"/>
      <c r="K32" s="1106"/>
      <c r="L32" s="1105"/>
      <c r="M32" s="1107"/>
      <c r="N32" s="1108"/>
      <c r="O32" s="1108"/>
      <c r="P32" s="1108"/>
      <c r="Q32" s="1108"/>
      <c r="R32" s="1108"/>
      <c r="S32" s="547"/>
    </row>
    <row r="33" spans="2:19" ht="14.1" customHeight="1">
      <c r="B33" s="1572" t="s">
        <v>603</v>
      </c>
      <c r="C33" s="1578">
        <v>0</v>
      </c>
      <c r="D33" s="1115">
        <v>4</v>
      </c>
      <c r="E33" s="1115">
        <v>24</v>
      </c>
      <c r="F33" s="1116">
        <v>150</v>
      </c>
      <c r="G33" s="1117">
        <v>0</v>
      </c>
      <c r="H33" s="1115">
        <v>10</v>
      </c>
      <c r="I33" s="1115">
        <v>2</v>
      </c>
      <c r="J33" s="1118">
        <v>104</v>
      </c>
      <c r="K33" s="1117">
        <v>3</v>
      </c>
      <c r="L33" s="1115"/>
      <c r="M33" s="1119">
        <v>52</v>
      </c>
      <c r="N33" s="1115">
        <v>0</v>
      </c>
      <c r="O33" s="1115">
        <f t="shared" ref="O33:Q37" si="9">D33+H33+K33</f>
        <v>17</v>
      </c>
      <c r="P33" s="1115">
        <f t="shared" si="9"/>
        <v>26</v>
      </c>
      <c r="Q33" s="1115">
        <f t="shared" si="9"/>
        <v>306</v>
      </c>
      <c r="R33" s="1116">
        <f t="shared" si="4"/>
        <v>349</v>
      </c>
      <c r="S33" s="547"/>
    </row>
    <row r="34" spans="2:19" ht="14.1" customHeight="1">
      <c r="B34" s="1571" t="s">
        <v>604</v>
      </c>
      <c r="C34" s="1577">
        <v>0</v>
      </c>
      <c r="D34" s="1110">
        <v>9</v>
      </c>
      <c r="E34" s="1110">
        <v>58</v>
      </c>
      <c r="F34" s="1111">
        <v>237</v>
      </c>
      <c r="G34" s="1112">
        <v>0</v>
      </c>
      <c r="H34" s="1110">
        <v>26</v>
      </c>
      <c r="I34" s="1110">
        <v>7</v>
      </c>
      <c r="J34" s="1113">
        <v>199</v>
      </c>
      <c r="K34" s="1112">
        <v>9</v>
      </c>
      <c r="L34" s="1110"/>
      <c r="M34" s="1114">
        <v>148</v>
      </c>
      <c r="N34" s="1110">
        <v>0</v>
      </c>
      <c r="O34" s="1110">
        <f t="shared" si="9"/>
        <v>44</v>
      </c>
      <c r="P34" s="1110">
        <f t="shared" si="9"/>
        <v>65</v>
      </c>
      <c r="Q34" s="1110">
        <f t="shared" si="9"/>
        <v>584</v>
      </c>
      <c r="R34" s="1111">
        <f t="shared" si="4"/>
        <v>693</v>
      </c>
      <c r="S34" s="547"/>
    </row>
    <row r="35" spans="2:19" ht="14.1" customHeight="1">
      <c r="B35" s="1574" t="s">
        <v>605</v>
      </c>
      <c r="C35" s="1580">
        <v>0</v>
      </c>
      <c r="D35" s="1120">
        <v>3</v>
      </c>
      <c r="E35" s="1120">
        <v>28</v>
      </c>
      <c r="F35" s="1121">
        <v>145</v>
      </c>
      <c r="G35" s="1122">
        <v>0</v>
      </c>
      <c r="H35" s="1120">
        <v>37</v>
      </c>
      <c r="I35" s="1120">
        <v>7</v>
      </c>
      <c r="J35" s="1123">
        <v>348</v>
      </c>
      <c r="K35" s="1122">
        <v>29</v>
      </c>
      <c r="L35" s="1120">
        <v>3</v>
      </c>
      <c r="M35" s="1124">
        <v>329</v>
      </c>
      <c r="N35" s="1120">
        <v>0</v>
      </c>
      <c r="O35" s="1120">
        <f t="shared" si="9"/>
        <v>69</v>
      </c>
      <c r="P35" s="1120">
        <f t="shared" si="9"/>
        <v>38</v>
      </c>
      <c r="Q35" s="1120">
        <f t="shared" si="9"/>
        <v>822</v>
      </c>
      <c r="R35" s="1121">
        <f t="shared" si="4"/>
        <v>929</v>
      </c>
      <c r="S35" s="547"/>
    </row>
    <row r="36" spans="2:19" ht="14.1" customHeight="1">
      <c r="B36" s="1575" t="s">
        <v>606</v>
      </c>
      <c r="C36" s="1581">
        <v>0</v>
      </c>
      <c r="D36" s="426"/>
      <c r="E36" s="426">
        <v>1</v>
      </c>
      <c r="F36" s="430">
        <v>13</v>
      </c>
      <c r="G36" s="1125">
        <v>0</v>
      </c>
      <c r="H36" s="426">
        <v>3</v>
      </c>
      <c r="I36" s="426">
        <v>0</v>
      </c>
      <c r="J36" s="1126">
        <v>15</v>
      </c>
      <c r="K36" s="1125"/>
      <c r="L36" s="426"/>
      <c r="M36" s="1127">
        <v>11</v>
      </c>
      <c r="N36" s="426">
        <v>0</v>
      </c>
      <c r="O36" s="426">
        <f t="shared" si="9"/>
        <v>3</v>
      </c>
      <c r="P36" s="426">
        <f t="shared" si="9"/>
        <v>1</v>
      </c>
      <c r="Q36" s="426">
        <f t="shared" si="9"/>
        <v>39</v>
      </c>
      <c r="R36" s="430">
        <f t="shared" si="4"/>
        <v>43</v>
      </c>
      <c r="S36" s="547"/>
    </row>
    <row r="37" spans="2:19" ht="14.1" customHeight="1">
      <c r="B37" s="1574" t="s">
        <v>607</v>
      </c>
      <c r="C37" s="1580">
        <v>0</v>
      </c>
      <c r="D37" s="1120">
        <v>3</v>
      </c>
      <c r="E37" s="1120">
        <v>16</v>
      </c>
      <c r="F37" s="1121">
        <v>54</v>
      </c>
      <c r="G37" s="1122">
        <v>0</v>
      </c>
      <c r="H37" s="1120">
        <v>22</v>
      </c>
      <c r="I37" s="1120">
        <v>2</v>
      </c>
      <c r="J37" s="1123">
        <v>173</v>
      </c>
      <c r="K37" s="1122">
        <v>20</v>
      </c>
      <c r="L37" s="1120">
        <v>7</v>
      </c>
      <c r="M37" s="1124">
        <v>242</v>
      </c>
      <c r="N37" s="1120">
        <v>0</v>
      </c>
      <c r="O37" s="1120">
        <f t="shared" si="9"/>
        <v>45</v>
      </c>
      <c r="P37" s="1120">
        <f t="shared" si="9"/>
        <v>25</v>
      </c>
      <c r="Q37" s="1120">
        <f t="shared" si="9"/>
        <v>469</v>
      </c>
      <c r="R37" s="1121">
        <f t="shared" si="4"/>
        <v>539</v>
      </c>
      <c r="S37" s="547"/>
    </row>
    <row r="38" spans="2:19" s="584" customFormat="1" ht="20.100000000000001" customHeight="1">
      <c r="B38" s="585" t="s">
        <v>608</v>
      </c>
      <c r="C38" s="1579"/>
      <c r="D38" s="1105"/>
      <c r="E38" s="1105"/>
      <c r="F38" s="1105"/>
      <c r="G38" s="1106"/>
      <c r="H38" s="1105"/>
      <c r="I38" s="1105"/>
      <c r="J38" s="1107"/>
      <c r="K38" s="1106"/>
      <c r="L38" s="1105"/>
      <c r="M38" s="1107"/>
      <c r="N38" s="1108"/>
      <c r="O38" s="1108"/>
      <c r="P38" s="1108"/>
      <c r="Q38" s="1108"/>
      <c r="R38" s="1108"/>
      <c r="S38" s="547"/>
    </row>
    <row r="39" spans="2:19" ht="14.1" customHeight="1">
      <c r="B39" s="1571" t="s">
        <v>376</v>
      </c>
      <c r="C39" s="1577">
        <v>0</v>
      </c>
      <c r="D39" s="1110">
        <v>24</v>
      </c>
      <c r="E39" s="1110">
        <v>168</v>
      </c>
      <c r="F39" s="1111">
        <v>386</v>
      </c>
      <c r="G39" s="1112">
        <v>0</v>
      </c>
      <c r="H39" s="1110">
        <v>5</v>
      </c>
      <c r="I39" s="1110">
        <v>4</v>
      </c>
      <c r="J39" s="1113">
        <v>40</v>
      </c>
      <c r="K39" s="1112">
        <v>0</v>
      </c>
      <c r="L39" s="1110">
        <v>0</v>
      </c>
      <c r="M39" s="1114">
        <v>11</v>
      </c>
      <c r="N39" s="1110">
        <v>0</v>
      </c>
      <c r="O39" s="1110">
        <f t="shared" ref="O39:Q40" si="10">D39+H39+K39</f>
        <v>29</v>
      </c>
      <c r="P39" s="1110">
        <f t="shared" si="10"/>
        <v>172</v>
      </c>
      <c r="Q39" s="1110">
        <f t="shared" si="10"/>
        <v>437</v>
      </c>
      <c r="R39" s="1111">
        <f t="shared" si="4"/>
        <v>638</v>
      </c>
      <c r="S39" s="547"/>
    </row>
    <row r="40" spans="2:19" ht="14.1" customHeight="1">
      <c r="B40" s="1574" t="s">
        <v>377</v>
      </c>
      <c r="C40" s="1580">
        <v>0</v>
      </c>
      <c r="D40" s="1120">
        <v>3</v>
      </c>
      <c r="E40" s="1120">
        <v>23</v>
      </c>
      <c r="F40" s="1121">
        <v>49</v>
      </c>
      <c r="G40" s="1122">
        <v>0</v>
      </c>
      <c r="H40" s="1120">
        <v>7</v>
      </c>
      <c r="I40" s="1120">
        <v>2</v>
      </c>
      <c r="J40" s="1123">
        <v>55</v>
      </c>
      <c r="K40" s="1122">
        <v>1</v>
      </c>
      <c r="L40" s="1120">
        <v>0</v>
      </c>
      <c r="M40" s="1124">
        <v>12</v>
      </c>
      <c r="N40" s="1120">
        <v>0</v>
      </c>
      <c r="O40" s="1120">
        <f t="shared" si="10"/>
        <v>11</v>
      </c>
      <c r="P40" s="1120">
        <f t="shared" si="10"/>
        <v>25</v>
      </c>
      <c r="Q40" s="1120">
        <f t="shared" si="10"/>
        <v>116</v>
      </c>
      <c r="R40" s="1121">
        <f t="shared" si="4"/>
        <v>152</v>
      </c>
      <c r="S40" s="547"/>
    </row>
    <row r="41" spans="2:19" s="584" customFormat="1" ht="20.100000000000001" customHeight="1">
      <c r="B41" s="585" t="s">
        <v>609</v>
      </c>
      <c r="C41" s="1579"/>
      <c r="D41" s="1105"/>
      <c r="E41" s="1105"/>
      <c r="F41" s="1105"/>
      <c r="G41" s="1106"/>
      <c r="H41" s="1105"/>
      <c r="I41" s="1105"/>
      <c r="J41" s="1107"/>
      <c r="K41" s="1106"/>
      <c r="L41" s="1105"/>
      <c r="M41" s="1107"/>
      <c r="N41" s="1108"/>
      <c r="O41" s="1108"/>
      <c r="P41" s="1108"/>
      <c r="Q41" s="1108"/>
      <c r="R41" s="1108"/>
    </row>
    <row r="42" spans="2:19" ht="14.1" customHeight="1">
      <c r="B42" s="1571" t="s">
        <v>378</v>
      </c>
      <c r="C42" s="1577">
        <v>0</v>
      </c>
      <c r="D42" s="1110">
        <v>10</v>
      </c>
      <c r="E42" s="1110">
        <v>10</v>
      </c>
      <c r="F42" s="1111">
        <v>38</v>
      </c>
      <c r="G42" s="1112">
        <v>0</v>
      </c>
      <c r="H42" s="1110">
        <v>35</v>
      </c>
      <c r="I42" s="1110">
        <v>5</v>
      </c>
      <c r="J42" s="1113">
        <v>152</v>
      </c>
      <c r="K42" s="1112">
        <v>1</v>
      </c>
      <c r="L42" s="1110">
        <v>0</v>
      </c>
      <c r="M42" s="1114"/>
      <c r="N42" s="1110">
        <v>0</v>
      </c>
      <c r="O42" s="1110">
        <f t="shared" ref="O42:Q49" si="11">D42+H42+K42</f>
        <v>46</v>
      </c>
      <c r="P42" s="1110">
        <f t="shared" si="11"/>
        <v>15</v>
      </c>
      <c r="Q42" s="1110">
        <f t="shared" si="11"/>
        <v>190</v>
      </c>
      <c r="R42" s="1111">
        <f t="shared" ref="R42:R45" si="12">SUM(N42:Q42)</f>
        <v>251</v>
      </c>
    </row>
    <row r="43" spans="2:19" ht="14.1" customHeight="1">
      <c r="B43" s="1574" t="s">
        <v>379</v>
      </c>
      <c r="C43" s="1580">
        <v>0</v>
      </c>
      <c r="D43" s="1120">
        <v>42</v>
      </c>
      <c r="E43" s="1120">
        <v>73</v>
      </c>
      <c r="F43" s="1121">
        <v>227</v>
      </c>
      <c r="G43" s="1122">
        <v>0</v>
      </c>
      <c r="H43" s="1120">
        <v>22</v>
      </c>
      <c r="I43" s="1120">
        <v>3</v>
      </c>
      <c r="J43" s="1123">
        <v>96</v>
      </c>
      <c r="K43" s="1122">
        <v>2</v>
      </c>
      <c r="L43" s="1120">
        <v>0</v>
      </c>
      <c r="M43" s="1124">
        <v>2</v>
      </c>
      <c r="N43" s="1120">
        <v>0</v>
      </c>
      <c r="O43" s="1120">
        <f t="shared" si="11"/>
        <v>66</v>
      </c>
      <c r="P43" s="1120">
        <f t="shared" si="11"/>
        <v>76</v>
      </c>
      <c r="Q43" s="1120">
        <f t="shared" si="11"/>
        <v>325</v>
      </c>
      <c r="R43" s="1121">
        <f t="shared" si="12"/>
        <v>467</v>
      </c>
    </row>
    <row r="44" spans="2:19" ht="14.1" customHeight="1">
      <c r="B44" s="1575" t="s">
        <v>610</v>
      </c>
      <c r="C44" s="1581">
        <v>0</v>
      </c>
      <c r="D44" s="426">
        <v>10</v>
      </c>
      <c r="E44" s="426">
        <v>4</v>
      </c>
      <c r="F44" s="430">
        <v>10</v>
      </c>
      <c r="G44" s="1125">
        <v>0</v>
      </c>
      <c r="H44" s="426">
        <v>2</v>
      </c>
      <c r="I44" s="426">
        <v>0</v>
      </c>
      <c r="J44" s="1126">
        <v>5</v>
      </c>
      <c r="K44" s="1125"/>
      <c r="L44" s="426">
        <v>0</v>
      </c>
      <c r="M44" s="1127"/>
      <c r="N44" s="426">
        <v>0</v>
      </c>
      <c r="O44" s="426">
        <f t="shared" si="11"/>
        <v>12</v>
      </c>
      <c r="P44" s="426">
        <f t="shared" si="11"/>
        <v>4</v>
      </c>
      <c r="Q44" s="426">
        <f t="shared" si="11"/>
        <v>15</v>
      </c>
      <c r="R44" s="430">
        <f t="shared" si="12"/>
        <v>31</v>
      </c>
    </row>
    <row r="45" spans="2:19" ht="14.1" customHeight="1">
      <c r="B45" s="1574" t="s">
        <v>611</v>
      </c>
      <c r="C45" s="1580">
        <v>0</v>
      </c>
      <c r="D45" s="1120">
        <v>41</v>
      </c>
      <c r="E45" s="1120">
        <v>5</v>
      </c>
      <c r="F45" s="1121">
        <v>24</v>
      </c>
      <c r="G45" s="1122">
        <v>0</v>
      </c>
      <c r="H45" s="1120">
        <v>66</v>
      </c>
      <c r="I45" s="1120">
        <v>0</v>
      </c>
      <c r="J45" s="1123">
        <v>31</v>
      </c>
      <c r="K45" s="1122">
        <v>1</v>
      </c>
      <c r="L45" s="1120">
        <v>0</v>
      </c>
      <c r="M45" s="1124">
        <v>4</v>
      </c>
      <c r="N45" s="1120">
        <v>0</v>
      </c>
      <c r="O45" s="1120">
        <f t="shared" si="11"/>
        <v>108</v>
      </c>
      <c r="P45" s="1120">
        <f t="shared" si="11"/>
        <v>5</v>
      </c>
      <c r="Q45" s="1120">
        <f t="shared" si="11"/>
        <v>59</v>
      </c>
      <c r="R45" s="1121">
        <f t="shared" si="12"/>
        <v>172</v>
      </c>
    </row>
    <row r="46" spans="2:19" ht="14.1" customHeight="1">
      <c r="B46" s="1575" t="s">
        <v>612</v>
      </c>
      <c r="C46" s="1581">
        <v>0</v>
      </c>
      <c r="D46" s="426">
        <v>1</v>
      </c>
      <c r="E46" s="426">
        <v>1</v>
      </c>
      <c r="F46" s="430">
        <v>13</v>
      </c>
      <c r="G46" s="1125">
        <v>0</v>
      </c>
      <c r="H46" s="426">
        <v>3</v>
      </c>
      <c r="I46" s="426">
        <v>1</v>
      </c>
      <c r="J46" s="1126">
        <v>15</v>
      </c>
      <c r="K46" s="1125">
        <v>0</v>
      </c>
      <c r="L46" s="426">
        <v>0</v>
      </c>
      <c r="M46" s="1127">
        <v>4</v>
      </c>
      <c r="N46" s="426">
        <v>0</v>
      </c>
      <c r="O46" s="426">
        <f t="shared" si="11"/>
        <v>4</v>
      </c>
      <c r="P46" s="426">
        <f t="shared" si="11"/>
        <v>2</v>
      </c>
      <c r="Q46" s="426">
        <f t="shared" si="11"/>
        <v>32</v>
      </c>
      <c r="R46" s="430">
        <f t="shared" ref="R46:R48" si="13">SUM(N46:Q46)</f>
        <v>38</v>
      </c>
    </row>
    <row r="47" spans="2:19" ht="14.1" customHeight="1">
      <c r="B47" s="1574" t="s">
        <v>613</v>
      </c>
      <c r="C47" s="1580">
        <v>0</v>
      </c>
      <c r="D47" s="1120">
        <v>0</v>
      </c>
      <c r="E47" s="1120">
        <v>10</v>
      </c>
      <c r="F47" s="1121">
        <v>13</v>
      </c>
      <c r="G47" s="1122">
        <v>0</v>
      </c>
      <c r="H47" s="1120">
        <v>0</v>
      </c>
      <c r="I47" s="1120">
        <v>4</v>
      </c>
      <c r="J47" s="1123">
        <v>12</v>
      </c>
      <c r="K47" s="1122">
        <v>0</v>
      </c>
      <c r="L47" s="1120">
        <v>0</v>
      </c>
      <c r="M47" s="1124"/>
      <c r="N47" s="1120">
        <v>0</v>
      </c>
      <c r="O47" s="1120">
        <f t="shared" si="11"/>
        <v>0</v>
      </c>
      <c r="P47" s="1120">
        <f t="shared" si="11"/>
        <v>14</v>
      </c>
      <c r="Q47" s="1120">
        <f t="shared" si="11"/>
        <v>25</v>
      </c>
      <c r="R47" s="1121">
        <f t="shared" si="13"/>
        <v>39</v>
      </c>
    </row>
    <row r="48" spans="2:19" ht="14.1" customHeight="1">
      <c r="B48" s="1575" t="s">
        <v>614</v>
      </c>
      <c r="C48" s="1581">
        <v>0</v>
      </c>
      <c r="D48" s="426">
        <v>1</v>
      </c>
      <c r="E48" s="426">
        <v>43</v>
      </c>
      <c r="F48" s="430">
        <v>66</v>
      </c>
      <c r="G48" s="1125">
        <v>0</v>
      </c>
      <c r="H48" s="426">
        <v>0</v>
      </c>
      <c r="I48" s="426">
        <v>0</v>
      </c>
      <c r="J48" s="1126"/>
      <c r="K48" s="1125">
        <v>0</v>
      </c>
      <c r="L48" s="426">
        <v>0</v>
      </c>
      <c r="M48" s="1127"/>
      <c r="N48" s="426">
        <v>0</v>
      </c>
      <c r="O48" s="426">
        <f t="shared" si="11"/>
        <v>1</v>
      </c>
      <c r="P48" s="426">
        <f t="shared" si="11"/>
        <v>43</v>
      </c>
      <c r="Q48" s="426">
        <f t="shared" si="11"/>
        <v>66</v>
      </c>
      <c r="R48" s="430">
        <f t="shared" si="13"/>
        <v>110</v>
      </c>
    </row>
    <row r="49" spans="1:18" ht="14.1" customHeight="1">
      <c r="B49" s="1574" t="s">
        <v>615</v>
      </c>
      <c r="C49" s="1580">
        <v>0</v>
      </c>
      <c r="D49" s="1120">
        <v>25</v>
      </c>
      <c r="E49" s="1120">
        <v>87</v>
      </c>
      <c r="F49" s="1121">
        <v>307</v>
      </c>
      <c r="G49" s="1122">
        <v>0</v>
      </c>
      <c r="H49" s="1120">
        <v>11</v>
      </c>
      <c r="I49" s="1120">
        <v>13</v>
      </c>
      <c r="J49" s="1123">
        <v>84</v>
      </c>
      <c r="K49" s="1122">
        <v>4</v>
      </c>
      <c r="L49" s="1120">
        <v>3</v>
      </c>
      <c r="M49" s="1124">
        <v>53</v>
      </c>
      <c r="N49" s="1120">
        <v>0</v>
      </c>
      <c r="O49" s="1120">
        <f t="shared" si="11"/>
        <v>40</v>
      </c>
      <c r="P49" s="1120">
        <f t="shared" si="11"/>
        <v>103</v>
      </c>
      <c r="Q49" s="1120">
        <f t="shared" si="11"/>
        <v>444</v>
      </c>
      <c r="R49" s="1121">
        <f t="shared" ref="R49" si="14">SUM(N49:Q49)</f>
        <v>587</v>
      </c>
    </row>
    <row r="50" spans="1:18" s="2" customFormat="1" ht="5.0999999999999996" customHeight="1">
      <c r="C50" s="1582"/>
      <c r="D50" s="586"/>
      <c r="E50" s="586"/>
      <c r="F50" s="586"/>
      <c r="G50" s="1128"/>
      <c r="H50" s="586"/>
      <c r="I50" s="586"/>
      <c r="J50" s="1129"/>
      <c r="K50" s="1128"/>
      <c r="L50" s="586"/>
      <c r="M50" s="1129"/>
      <c r="N50" s="586"/>
      <c r="O50" s="586"/>
      <c r="P50" s="586"/>
      <c r="Q50" s="586"/>
      <c r="R50" s="586"/>
    </row>
    <row r="51" spans="1:18" s="281" customFormat="1" ht="15" customHeight="1">
      <c r="A51" s="10"/>
      <c r="B51" s="1131" t="s">
        <v>616</v>
      </c>
      <c r="C51" s="1424" t="s">
        <v>354</v>
      </c>
      <c r="D51" s="1130">
        <f>SUM(D12:D49)</f>
        <v>4845</v>
      </c>
      <c r="E51" s="1130">
        <f>SUM(E12:E49)</f>
        <v>7776</v>
      </c>
      <c r="F51" s="1130">
        <f>SUM(F12:F49)</f>
        <v>40848</v>
      </c>
      <c r="G51" s="1424" t="s">
        <v>354</v>
      </c>
      <c r="H51" s="1130">
        <f t="shared" ref="H51:Q51" si="15">SUM(H12:H49)</f>
        <v>5424</v>
      </c>
      <c r="I51" s="1130">
        <f>SUM(I12:I49)</f>
        <v>424</v>
      </c>
      <c r="J51" s="1130">
        <f t="shared" si="15"/>
        <v>18316</v>
      </c>
      <c r="K51" s="1424">
        <f t="shared" si="15"/>
        <v>1251</v>
      </c>
      <c r="L51" s="1130">
        <f t="shared" si="15"/>
        <v>56</v>
      </c>
      <c r="M51" s="1130">
        <f t="shared" si="15"/>
        <v>8954</v>
      </c>
      <c r="N51" s="1424" t="s">
        <v>354</v>
      </c>
      <c r="O51" s="1130">
        <f>SUM(O12:O49)</f>
        <v>11520</v>
      </c>
      <c r="P51" s="1130">
        <f>SUM(P12:P49)</f>
        <v>8256</v>
      </c>
      <c r="Q51" s="1130">
        <f t="shared" si="15"/>
        <v>68118</v>
      </c>
      <c r="R51" s="1130">
        <f>SUM(N51:Q51)</f>
        <v>87894</v>
      </c>
    </row>
    <row r="52" spans="1:18" ht="20.100000000000001" customHeight="1">
      <c r="B52" s="577" t="s">
        <v>617</v>
      </c>
      <c r="N52" s="586"/>
      <c r="O52" s="586"/>
      <c r="P52" s="586"/>
      <c r="R52" s="1599"/>
    </row>
    <row r="54" spans="1:18" hidden="1"/>
    <row r="55" spans="1:18" hidden="1"/>
    <row r="56" spans="1:18" hidden="1"/>
    <row r="57" spans="1:18" hidden="1"/>
    <row r="58" spans="1:18" hidden="1"/>
    <row r="62" spans="1:18">
      <c r="C62" s="1604"/>
    </row>
  </sheetData>
  <mergeCells count="6">
    <mergeCell ref="B1:R1"/>
    <mergeCell ref="K5:M5"/>
    <mergeCell ref="C5:F5"/>
    <mergeCell ref="C2:H2"/>
    <mergeCell ref="N5:R5"/>
    <mergeCell ref="G5:J5"/>
  </mergeCells>
  <printOptions horizontalCentered="1"/>
  <pageMargins left="0.47244094488188981" right="0.47244094488188981" top="0.59055118110236227" bottom="0.39370078740157483" header="0.51181102362204722" footer="0.31496062992125984"/>
  <pageSetup paperSize="9" scale="64" firstPageNumber="0" orientation="portrait" r:id="rId1"/>
  <headerFooter>
    <oddFooter>&amp;C&amp;F&amp;R&amp;A</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3">
    <pageSetUpPr fitToPage="1"/>
  </sheetPr>
  <dimension ref="A1:B63"/>
  <sheetViews>
    <sheetView showGridLines="0" zoomScale="70" zoomScaleNormal="70" workbookViewId="0"/>
  </sheetViews>
  <sheetFormatPr baseColWidth="10" defaultColWidth="9.140625" defaultRowHeight="12.75"/>
  <cols>
    <col min="1" max="1" width="1.7109375" style="2" customWidth="1"/>
    <col min="2" max="2" width="121.5703125" style="3" customWidth="1"/>
  </cols>
  <sheetData>
    <row r="1" spans="1:2" ht="15">
      <c r="B1" s="587"/>
    </row>
    <row r="2" spans="1:2" ht="20.25">
      <c r="B2" s="855" t="s">
        <v>42</v>
      </c>
    </row>
    <row r="3" spans="1:2" ht="14.25">
      <c r="B3" s="836"/>
    </row>
    <row r="4" spans="1:2" s="837" customFormat="1" ht="15">
      <c r="A4" s="835"/>
      <c r="B4" s="836" t="s">
        <v>718</v>
      </c>
    </row>
    <row r="5" spans="1:2" s="837" customFormat="1" ht="14.25">
      <c r="A5" s="835"/>
      <c r="B5" s="838" t="s">
        <v>618</v>
      </c>
    </row>
    <row r="6" spans="1:2" s="837" customFormat="1" ht="14.25">
      <c r="A6" s="835"/>
      <c r="B6" s="839" t="s">
        <v>719</v>
      </c>
    </row>
    <row r="7" spans="1:2" s="837" customFormat="1" ht="14.25">
      <c r="A7" s="835"/>
      <c r="B7" s="838" t="s">
        <v>619</v>
      </c>
    </row>
    <row r="8" spans="1:2" s="837" customFormat="1" ht="5.0999999999999996" customHeight="1">
      <c r="A8" s="835"/>
      <c r="B8" s="838"/>
    </row>
    <row r="9" spans="1:2" s="837" customFormat="1" ht="21" customHeight="1">
      <c r="A9" s="835"/>
      <c r="B9" s="588" t="s">
        <v>620</v>
      </c>
    </row>
    <row r="10" spans="1:2" s="837" customFormat="1" ht="28.5" customHeight="1">
      <c r="A10" s="835"/>
      <c r="B10" s="589" t="s">
        <v>621</v>
      </c>
    </row>
    <row r="11" spans="1:2" s="837" customFormat="1" ht="6" customHeight="1">
      <c r="A11" s="835"/>
      <c r="B11" s="588"/>
    </row>
    <row r="12" spans="1:2" s="837" customFormat="1" ht="14.25">
      <c r="A12" s="835"/>
      <c r="B12" s="836" t="s">
        <v>622</v>
      </c>
    </row>
    <row r="13" spans="1:2" s="837" customFormat="1" ht="15">
      <c r="A13" s="835"/>
      <c r="B13" s="838" t="s">
        <v>720</v>
      </c>
    </row>
    <row r="14" spans="1:2" s="837" customFormat="1" ht="15">
      <c r="A14" s="835"/>
      <c r="B14" s="838" t="s">
        <v>721</v>
      </c>
    </row>
    <row r="15" spans="1:2" s="837" customFormat="1" ht="15">
      <c r="A15" s="835"/>
      <c r="B15" s="838" t="s">
        <v>722</v>
      </c>
    </row>
    <row r="16" spans="1:2" s="837" customFormat="1" ht="6" customHeight="1">
      <c r="A16" s="835"/>
      <c r="B16" s="836"/>
    </row>
    <row r="17" spans="1:2" s="837" customFormat="1" ht="14.25">
      <c r="A17" s="835"/>
      <c r="B17" s="836" t="s">
        <v>623</v>
      </c>
    </row>
    <row r="18" spans="1:2" s="837" customFormat="1" ht="15">
      <c r="A18" s="835"/>
      <c r="B18" s="838" t="s">
        <v>723</v>
      </c>
    </row>
    <row r="19" spans="1:2" s="837" customFormat="1" ht="15">
      <c r="A19" s="835"/>
      <c r="B19" s="838" t="s">
        <v>724</v>
      </c>
    </row>
    <row r="20" spans="1:2" s="837" customFormat="1" ht="6" customHeight="1">
      <c r="A20" s="835"/>
      <c r="B20" s="841"/>
    </row>
    <row r="21" spans="1:2" s="837" customFormat="1" ht="14.25">
      <c r="A21" s="835"/>
      <c r="B21" s="836" t="s">
        <v>624</v>
      </c>
    </row>
    <row r="22" spans="1:2" s="837" customFormat="1" ht="15">
      <c r="A22" s="835"/>
      <c r="B22" s="838" t="s">
        <v>725</v>
      </c>
    </row>
    <row r="23" spans="1:2" s="837" customFormat="1" ht="29.25">
      <c r="A23" s="835"/>
      <c r="B23" s="839" t="s">
        <v>726</v>
      </c>
    </row>
    <row r="24" spans="1:2" s="837" customFormat="1" ht="6" customHeight="1">
      <c r="A24" s="835"/>
      <c r="B24" s="839"/>
    </row>
    <row r="25" spans="1:2" s="837" customFormat="1" ht="14.25">
      <c r="A25" s="835"/>
      <c r="B25" s="836" t="s">
        <v>625</v>
      </c>
    </row>
    <row r="26" spans="1:2" s="837" customFormat="1" ht="15">
      <c r="A26" s="835"/>
      <c r="B26" s="838" t="s">
        <v>727</v>
      </c>
    </row>
    <row r="27" spans="1:2" s="837" customFormat="1" ht="29.25">
      <c r="A27" s="835"/>
      <c r="B27" s="840" t="s">
        <v>728</v>
      </c>
    </row>
    <row r="28" spans="1:2" s="837" customFormat="1" ht="6" customHeight="1">
      <c r="A28" s="835"/>
      <c r="B28" s="841"/>
    </row>
    <row r="29" spans="1:2" s="837" customFormat="1" ht="43.5">
      <c r="A29" s="835"/>
      <c r="B29" s="845" t="s">
        <v>761</v>
      </c>
    </row>
    <row r="30" spans="1:2" s="837" customFormat="1" ht="3.95" customHeight="1">
      <c r="A30" s="835"/>
      <c r="B30" s="845"/>
    </row>
    <row r="31" spans="1:2" s="837" customFormat="1" ht="15">
      <c r="A31" s="835"/>
      <c r="B31" s="845" t="s">
        <v>762</v>
      </c>
    </row>
    <row r="32" spans="1:2" s="837" customFormat="1" ht="3.95" customHeight="1">
      <c r="A32" s="835"/>
      <c r="B32" s="845"/>
    </row>
    <row r="33" spans="1:2" s="837" customFormat="1" ht="43.5">
      <c r="A33" s="835"/>
      <c r="B33" s="845" t="s">
        <v>763</v>
      </c>
    </row>
    <row r="34" spans="1:2" s="837" customFormat="1" ht="3.95" customHeight="1">
      <c r="A34" s="835"/>
      <c r="B34" s="845"/>
    </row>
    <row r="35" spans="1:2" s="837" customFormat="1" ht="15">
      <c r="A35" s="835"/>
      <c r="B35" s="845" t="s">
        <v>764</v>
      </c>
    </row>
    <row r="36" spans="1:2" s="837" customFormat="1" ht="3.95" customHeight="1">
      <c r="A36" s="835"/>
      <c r="B36" s="845"/>
    </row>
    <row r="37" spans="1:2" s="837" customFormat="1" ht="15">
      <c r="A37" s="835"/>
      <c r="B37" s="845" t="s">
        <v>765</v>
      </c>
    </row>
    <row r="38" spans="1:2" s="837" customFormat="1" ht="3.95" customHeight="1">
      <c r="A38" s="835"/>
      <c r="B38" s="845"/>
    </row>
    <row r="39" spans="1:2" s="837" customFormat="1" ht="31.5">
      <c r="A39" s="835"/>
      <c r="B39" s="845" t="s">
        <v>766</v>
      </c>
    </row>
    <row r="40" spans="1:2" s="837" customFormat="1" ht="3.95" customHeight="1">
      <c r="A40" s="835"/>
      <c r="B40" s="845"/>
    </row>
    <row r="41" spans="1:2" s="842" customFormat="1" ht="17.25">
      <c r="A41" s="62"/>
      <c r="B41" s="845" t="s">
        <v>767</v>
      </c>
    </row>
    <row r="42" spans="1:2" s="842" customFormat="1" ht="3.95" customHeight="1">
      <c r="A42" s="62"/>
      <c r="B42" s="845"/>
    </row>
    <row r="43" spans="1:2" s="837" customFormat="1" ht="29.25">
      <c r="A43" s="835"/>
      <c r="B43" s="845" t="s">
        <v>768</v>
      </c>
    </row>
    <row r="44" spans="1:2" s="837" customFormat="1" ht="3.95" customHeight="1">
      <c r="A44" s="835"/>
      <c r="B44" s="845"/>
    </row>
    <row r="45" spans="1:2" s="837" customFormat="1" ht="15">
      <c r="A45" s="835"/>
      <c r="B45" s="845" t="s">
        <v>769</v>
      </c>
    </row>
    <row r="46" spans="1:2" s="837" customFormat="1" ht="3.95" customHeight="1">
      <c r="A46" s="835"/>
      <c r="B46" s="845"/>
    </row>
    <row r="47" spans="1:2" s="837" customFormat="1" ht="29.25">
      <c r="A47" s="835"/>
      <c r="B47" s="845" t="s">
        <v>770</v>
      </c>
    </row>
    <row r="48" spans="1:2" s="837" customFormat="1" ht="3.95" customHeight="1">
      <c r="A48" s="835"/>
      <c r="B48" s="845"/>
    </row>
    <row r="49" spans="1:2" s="837" customFormat="1" ht="29.25">
      <c r="A49" s="835"/>
      <c r="B49" s="845" t="s">
        <v>756</v>
      </c>
    </row>
    <row r="50" spans="1:2" s="837" customFormat="1" ht="3.95" customHeight="1">
      <c r="A50" s="835"/>
      <c r="B50" s="845"/>
    </row>
    <row r="51" spans="1:2" s="837" customFormat="1" ht="15">
      <c r="A51" s="835"/>
      <c r="B51" s="845" t="s">
        <v>757</v>
      </c>
    </row>
    <row r="52" spans="1:2" s="837" customFormat="1" ht="3.95" customHeight="1">
      <c r="A52" s="835"/>
      <c r="B52" s="845"/>
    </row>
    <row r="53" spans="1:2" s="837" customFormat="1" ht="29.25">
      <c r="A53" s="835"/>
      <c r="B53" s="845" t="s">
        <v>758</v>
      </c>
    </row>
    <row r="54" spans="1:2" s="837" customFormat="1" ht="3.95" customHeight="1">
      <c r="A54" s="835"/>
      <c r="B54" s="846"/>
    </row>
    <row r="55" spans="1:2" s="837" customFormat="1" ht="78.75" customHeight="1">
      <c r="A55" s="835"/>
      <c r="B55" s="850" t="s">
        <v>771</v>
      </c>
    </row>
    <row r="56" spans="1:2" s="837" customFormat="1" ht="14.25">
      <c r="A56" s="835"/>
      <c r="B56" s="848" t="s">
        <v>755</v>
      </c>
    </row>
    <row r="57" spans="1:2" s="837" customFormat="1" ht="3.95" customHeight="1">
      <c r="A57" s="835"/>
      <c r="B57" s="848"/>
    </row>
    <row r="58" spans="1:2" s="837" customFormat="1" ht="15">
      <c r="A58" s="835"/>
      <c r="B58" s="847" t="s">
        <v>759</v>
      </c>
    </row>
    <row r="59" spans="1:2" ht="3.95" customHeight="1">
      <c r="B59" s="841"/>
    </row>
    <row r="60" spans="1:2" s="837" customFormat="1" ht="15">
      <c r="A60" s="835"/>
      <c r="B60" s="848" t="s">
        <v>760</v>
      </c>
    </row>
    <row r="61" spans="1:2" s="837" customFormat="1" ht="9.9499999999999993" customHeight="1">
      <c r="A61" s="835"/>
      <c r="B61" s="836"/>
    </row>
    <row r="62" spans="1:2" s="837" customFormat="1" ht="81" customHeight="1">
      <c r="A62" s="835"/>
      <c r="B62" s="849" t="s">
        <v>773</v>
      </c>
    </row>
    <row r="63" spans="1:2" s="837" customFormat="1" ht="14.25">
      <c r="A63" s="835"/>
      <c r="B63" s="841"/>
    </row>
  </sheetData>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4">
    <pageSetUpPr fitToPage="1"/>
  </sheetPr>
  <dimension ref="B1:E83"/>
  <sheetViews>
    <sheetView showGridLines="0" topLeftCell="A25" zoomScaleNormal="100" workbookViewId="0">
      <selection activeCell="C36" sqref="C36"/>
    </sheetView>
  </sheetViews>
  <sheetFormatPr baseColWidth="10" defaultColWidth="11.42578125" defaultRowHeight="15"/>
  <cols>
    <col min="1" max="1" width="1.7109375" style="835" customWidth="1"/>
    <col min="2" max="2" width="12.7109375" style="887" customWidth="1"/>
    <col min="3" max="3" width="72.42578125" style="835" customWidth="1"/>
    <col min="4" max="16384" width="11.42578125" style="835"/>
  </cols>
  <sheetData>
    <row r="1" spans="2:5">
      <c r="B1" s="881"/>
    </row>
    <row r="2" spans="2:5">
      <c r="B2" s="2221" t="s">
        <v>729</v>
      </c>
      <c r="C2" s="2221"/>
      <c r="D2" s="2221"/>
    </row>
    <row r="3" spans="2:5">
      <c r="B3" s="882"/>
      <c r="C3" s="883"/>
      <c r="D3" s="882"/>
      <c r="E3" s="882"/>
    </row>
    <row r="4" spans="2:5">
      <c r="B4" s="881"/>
    </row>
    <row r="5" spans="2:5">
      <c r="B5" s="884" t="s">
        <v>731</v>
      </c>
      <c r="C5" s="885" t="s">
        <v>736</v>
      </c>
    </row>
    <row r="6" spans="2:5">
      <c r="B6" s="884" t="s">
        <v>820</v>
      </c>
      <c r="C6" s="885" t="s">
        <v>821</v>
      </c>
    </row>
    <row r="7" spans="2:5">
      <c r="B7" s="884" t="s">
        <v>95</v>
      </c>
      <c r="C7" s="885" t="s">
        <v>861</v>
      </c>
    </row>
    <row r="8" spans="2:5">
      <c r="B8" s="884" t="s">
        <v>9</v>
      </c>
      <c r="C8" s="885" t="s">
        <v>742</v>
      </c>
    </row>
    <row r="9" spans="2:5">
      <c r="B9" s="884" t="s">
        <v>730</v>
      </c>
      <c r="C9" s="837" t="s">
        <v>743</v>
      </c>
    </row>
    <row r="10" spans="2:5">
      <c r="B10" s="884" t="s">
        <v>588</v>
      </c>
      <c r="C10" s="837" t="s">
        <v>745</v>
      </c>
    </row>
    <row r="11" spans="2:5">
      <c r="B11" s="884" t="s">
        <v>366</v>
      </c>
      <c r="C11" s="837" t="s">
        <v>744</v>
      </c>
    </row>
    <row r="12" spans="2:5">
      <c r="B12" s="884" t="s">
        <v>732</v>
      </c>
      <c r="C12" s="886" t="s">
        <v>737</v>
      </c>
    </row>
    <row r="13" spans="2:5">
      <c r="B13" s="887" t="s">
        <v>863</v>
      </c>
      <c r="C13" s="835" t="s">
        <v>862</v>
      </c>
    </row>
    <row r="14" spans="2:5">
      <c r="B14" s="884" t="s">
        <v>93</v>
      </c>
      <c r="C14" s="885" t="s">
        <v>738</v>
      </c>
    </row>
    <row r="15" spans="2:5">
      <c r="B15" s="884" t="s">
        <v>826</v>
      </c>
      <c r="C15" s="885" t="s">
        <v>827</v>
      </c>
    </row>
    <row r="16" spans="2:5">
      <c r="B16" s="884" t="s">
        <v>822</v>
      </c>
      <c r="C16" s="885" t="s">
        <v>825</v>
      </c>
    </row>
    <row r="17" spans="2:3">
      <c r="B17" s="884" t="s">
        <v>594</v>
      </c>
      <c r="C17" s="885" t="s">
        <v>845</v>
      </c>
    </row>
    <row r="18" spans="2:3">
      <c r="B18" s="884" t="s">
        <v>841</v>
      </c>
      <c r="C18" s="885" t="s">
        <v>843</v>
      </c>
    </row>
    <row r="19" spans="2:3">
      <c r="B19" s="884" t="s">
        <v>842</v>
      </c>
      <c r="C19" s="885" t="s">
        <v>844</v>
      </c>
    </row>
    <row r="20" spans="2:3">
      <c r="B20" s="884" t="s">
        <v>855</v>
      </c>
      <c r="C20" s="885" t="s">
        <v>856</v>
      </c>
    </row>
    <row r="21" spans="2:3">
      <c r="B21" s="884" t="s">
        <v>849</v>
      </c>
      <c r="C21" s="885" t="s">
        <v>857</v>
      </c>
    </row>
    <row r="22" spans="2:3">
      <c r="B22" s="884" t="s">
        <v>734</v>
      </c>
      <c r="C22" s="885" t="s">
        <v>642</v>
      </c>
    </row>
    <row r="23" spans="2:3">
      <c r="B23" s="884" t="s">
        <v>733</v>
      </c>
      <c r="C23" s="885" t="s">
        <v>754</v>
      </c>
    </row>
    <row r="24" spans="2:3">
      <c r="B24" s="884" t="s">
        <v>96</v>
      </c>
      <c r="C24" s="885" t="s">
        <v>740</v>
      </c>
    </row>
    <row r="25" spans="2:3">
      <c r="B25" s="884" t="s">
        <v>786</v>
      </c>
      <c r="C25" s="885" t="s">
        <v>787</v>
      </c>
    </row>
    <row r="26" spans="2:3">
      <c r="B26" s="884" t="s">
        <v>823</v>
      </c>
      <c r="C26" s="885" t="s">
        <v>824</v>
      </c>
    </row>
    <row r="27" spans="2:3">
      <c r="B27" s="884" t="s">
        <v>94</v>
      </c>
      <c r="C27" s="885" t="s">
        <v>739</v>
      </c>
    </row>
    <row r="28" spans="2:3">
      <c r="B28" s="884" t="s">
        <v>751</v>
      </c>
      <c r="C28" s="835" t="s">
        <v>637</v>
      </c>
    </row>
    <row r="29" spans="2:3">
      <c r="B29" s="884" t="s">
        <v>748</v>
      </c>
      <c r="C29" s="835" t="s">
        <v>749</v>
      </c>
    </row>
    <row r="30" spans="2:3">
      <c r="B30" s="884" t="s">
        <v>747</v>
      </c>
      <c r="C30" s="835" t="s">
        <v>636</v>
      </c>
    </row>
    <row r="31" spans="2:3">
      <c r="B31" s="884" t="s">
        <v>97</v>
      </c>
      <c r="C31" s="885" t="s">
        <v>741</v>
      </c>
    </row>
    <row r="32" spans="2:3">
      <c r="B32" s="884" t="s">
        <v>735</v>
      </c>
      <c r="C32" s="837" t="s">
        <v>746</v>
      </c>
    </row>
    <row r="33" spans="2:3">
      <c r="B33" s="884" t="s">
        <v>750</v>
      </c>
      <c r="C33" s="835" t="s">
        <v>638</v>
      </c>
    </row>
    <row r="34" spans="2:3" ht="14.25">
      <c r="B34" s="837"/>
      <c r="C34" s="837"/>
    </row>
    <row r="83" spans="2:2">
      <c r="B83" s="887" t="s">
        <v>772</v>
      </c>
    </row>
  </sheetData>
  <mergeCells count="1">
    <mergeCell ref="B2:D2"/>
  </mergeCells>
  <printOptions horizontalCentered="1"/>
  <pageMargins left="0.47244094488188981" right="0.47244094488188981" top="0.59055118110236227" bottom="0.39370078740157483" header="0.51181102362204722" footer="0.31496062992125984"/>
  <pageSetup paperSize="9" scale="97" firstPageNumber="0" orientation="portrait" r:id="rId1"/>
  <headerFooter>
    <oddFooter>&amp;C&amp;F&amp;R&amp;A</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5"/>
  <dimension ref="A1"/>
  <sheetViews>
    <sheetView workbookViewId="0">
      <selection activeCell="O32" sqref="O32"/>
    </sheetView>
  </sheetViews>
  <sheetFormatPr baseColWidth="10" defaultColWidth="11.42578125" defaultRowHeight="12.75"/>
  <cols>
    <col min="1" max="16384" width="11.42578125" style="880"/>
  </cols>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7">
    <pageSetUpPr fitToPage="1"/>
  </sheetPr>
  <dimension ref="A1:M40"/>
  <sheetViews>
    <sheetView showGridLines="0" zoomScale="70" zoomScaleNormal="70" workbookViewId="0">
      <selection activeCell="L29" sqref="L29"/>
    </sheetView>
  </sheetViews>
  <sheetFormatPr baseColWidth="10" defaultColWidth="11.42578125" defaultRowHeight="12.75"/>
  <cols>
    <col min="1" max="1" width="1.28515625" style="2" customWidth="1"/>
    <col min="2" max="2" width="2.140625" style="2" customWidth="1"/>
    <col min="3" max="5" width="11.42578125" style="2" customWidth="1"/>
    <col min="6" max="6" width="15.28515625" style="2" customWidth="1"/>
    <col min="7" max="7" width="11.42578125" style="2" customWidth="1"/>
    <col min="8" max="8" width="18.7109375" style="2" customWidth="1"/>
    <col min="9" max="9" width="11.42578125" style="2" customWidth="1"/>
    <col min="10" max="10" width="2.140625" style="2" customWidth="1"/>
    <col min="11" max="11" width="1.28515625" style="2" customWidth="1"/>
    <col min="12" max="16384" width="11.42578125" style="2"/>
  </cols>
  <sheetData>
    <row r="1" spans="1:13">
      <c r="A1" s="590"/>
      <c r="B1" s="590"/>
      <c r="C1" s="590"/>
      <c r="D1" s="590"/>
      <c r="E1" s="590"/>
      <c r="F1" s="590"/>
      <c r="G1" s="590"/>
      <c r="H1" s="590"/>
      <c r="I1" s="590"/>
    </row>
    <row r="2" spans="1:13">
      <c r="A2" s="590"/>
      <c r="B2" s="590"/>
      <c r="C2" s="590"/>
      <c r="D2" s="590"/>
      <c r="E2" s="590"/>
      <c r="F2" s="590"/>
      <c r="G2" s="590"/>
      <c r="H2" s="590"/>
      <c r="I2" s="590"/>
    </row>
    <row r="3" spans="1:13">
      <c r="A3" s="590"/>
      <c r="B3" s="590"/>
      <c r="C3" s="590"/>
      <c r="D3" s="590"/>
      <c r="E3" s="590"/>
      <c r="F3" s="590"/>
      <c r="G3" s="590"/>
      <c r="H3" s="590"/>
      <c r="I3" s="590"/>
    </row>
    <row r="4" spans="1:13">
      <c r="A4" s="590"/>
      <c r="B4" s="590"/>
      <c r="C4" s="590"/>
      <c r="D4" s="590"/>
      <c r="E4" s="590"/>
      <c r="F4" s="590"/>
      <c r="G4" s="590"/>
      <c r="H4" s="590"/>
      <c r="I4" s="590"/>
    </row>
    <row r="5" spans="1:13" ht="41.25">
      <c r="A5" s="2222"/>
      <c r="B5" s="2222"/>
      <c r="C5" s="2222"/>
      <c r="D5" s="2222"/>
      <c r="E5" s="2222"/>
      <c r="F5" s="2222"/>
      <c r="G5" s="2222"/>
      <c r="H5" s="2222"/>
      <c r="I5" s="2222"/>
    </row>
    <row r="6" spans="1:13" ht="41.25">
      <c r="A6" s="844"/>
      <c r="B6" s="844"/>
      <c r="C6" s="844"/>
      <c r="D6" s="844"/>
      <c r="E6" s="844"/>
      <c r="F6" s="844"/>
      <c r="G6" s="844"/>
      <c r="H6" s="844"/>
      <c r="I6" s="844"/>
    </row>
    <row r="7" spans="1:13" ht="41.25">
      <c r="A7" s="844"/>
      <c r="B7" s="844"/>
      <c r="C7" s="844"/>
      <c r="D7" s="844"/>
      <c r="E7" s="844"/>
      <c r="F7" s="844"/>
      <c r="G7" s="844"/>
      <c r="H7" s="844"/>
      <c r="I7" s="844"/>
    </row>
    <row r="8" spans="1:13">
      <c r="A8" s="590"/>
      <c r="B8" s="590"/>
      <c r="C8" s="590"/>
      <c r="D8" s="590"/>
      <c r="E8" s="590"/>
      <c r="F8" s="590"/>
      <c r="G8" s="590"/>
      <c r="H8" s="590"/>
      <c r="I8" s="590"/>
    </row>
    <row r="9" spans="1:13">
      <c r="A9" s="590"/>
      <c r="B9" s="590"/>
      <c r="C9" s="590"/>
      <c r="D9" s="590"/>
      <c r="E9" s="590"/>
      <c r="F9" s="590"/>
      <c r="G9" s="590"/>
      <c r="H9" s="590"/>
      <c r="I9" s="590"/>
    </row>
    <row r="10" spans="1:13" ht="15">
      <c r="A10" s="590"/>
      <c r="B10" s="590"/>
      <c r="C10" s="590"/>
      <c r="D10" s="590"/>
      <c r="E10" s="590"/>
      <c r="F10" s="590"/>
      <c r="G10" s="590"/>
      <c r="H10" s="590"/>
      <c r="I10" s="590"/>
      <c r="M10" s="843"/>
    </row>
    <row r="11" spans="1:13">
      <c r="A11" s="590"/>
      <c r="B11" s="590"/>
      <c r="C11" s="590"/>
      <c r="D11" s="590"/>
      <c r="E11" s="590"/>
      <c r="F11" s="590"/>
      <c r="G11" s="590"/>
      <c r="H11" s="590"/>
      <c r="I11" s="590"/>
    </row>
    <row r="12" spans="1:13" ht="60" customHeight="1">
      <c r="A12" s="590"/>
      <c r="B12" s="590"/>
      <c r="C12" s="590"/>
      <c r="D12" s="2223" t="s">
        <v>752</v>
      </c>
      <c r="E12" s="2224"/>
      <c r="F12" s="2224"/>
      <c r="G12" s="2224"/>
      <c r="H12" s="2224"/>
      <c r="I12" s="590"/>
    </row>
    <row r="13" spans="1:13">
      <c r="A13" s="590"/>
      <c r="B13" s="590"/>
      <c r="C13" s="590"/>
      <c r="D13" s="590"/>
      <c r="E13" s="590"/>
      <c r="F13" s="590"/>
      <c r="G13" s="590"/>
      <c r="H13" s="590"/>
      <c r="I13" s="590"/>
    </row>
    <row r="14" spans="1:13">
      <c r="A14" s="590"/>
      <c r="B14" s="590"/>
      <c r="C14" s="590"/>
      <c r="D14" s="590"/>
      <c r="E14" s="590"/>
      <c r="F14" s="590"/>
      <c r="G14" s="590"/>
      <c r="H14" s="590"/>
      <c r="I14" s="590"/>
    </row>
    <row r="15" spans="1:13">
      <c r="A15" s="590"/>
      <c r="B15" s="590"/>
      <c r="C15" s="590"/>
      <c r="D15" s="590"/>
      <c r="E15" s="590"/>
      <c r="F15" s="590"/>
      <c r="G15" s="590"/>
      <c r="H15" s="590"/>
      <c r="I15" s="590"/>
    </row>
    <row r="16" spans="1:13">
      <c r="A16" s="590"/>
      <c r="B16" s="590"/>
      <c r="C16" s="590"/>
      <c r="D16" s="590"/>
      <c r="E16" s="590"/>
      <c r="F16" s="590"/>
      <c r="G16" s="590"/>
      <c r="H16" s="590"/>
      <c r="I16" s="590"/>
    </row>
    <row r="17" spans="1:9" ht="41.25">
      <c r="A17" s="590"/>
      <c r="B17" s="591"/>
      <c r="C17" s="591"/>
      <c r="D17" s="591"/>
      <c r="E17" s="590"/>
      <c r="F17" s="590"/>
      <c r="G17" s="591"/>
      <c r="H17" s="591"/>
      <c r="I17" s="591"/>
    </row>
    <row r="18" spans="1:9" ht="3.95" customHeight="1">
      <c r="A18" s="590"/>
      <c r="B18" s="590"/>
      <c r="C18" s="590"/>
      <c r="D18" s="590"/>
      <c r="E18" s="590"/>
      <c r="F18" s="590"/>
      <c r="G18" s="590"/>
      <c r="H18" s="590"/>
      <c r="I18" s="590"/>
    </row>
    <row r="19" spans="1:9" ht="12" customHeight="1">
      <c r="A19" s="590"/>
      <c r="B19" s="590"/>
      <c r="C19" s="590"/>
      <c r="D19" s="590"/>
      <c r="E19" s="590"/>
      <c r="F19" s="590"/>
      <c r="G19" s="590"/>
      <c r="H19" s="590"/>
      <c r="I19" s="590"/>
    </row>
    <row r="20" spans="1:9" ht="12" customHeight="1">
      <c r="A20" s="590"/>
      <c r="B20" s="590"/>
      <c r="C20" s="590"/>
      <c r="D20" s="590"/>
      <c r="E20" s="590"/>
      <c r="F20" s="590"/>
      <c r="G20" s="590"/>
      <c r="H20" s="590"/>
      <c r="I20" s="590"/>
    </row>
    <row r="21" spans="1:9" ht="12" customHeight="1">
      <c r="A21" s="590"/>
      <c r="B21" s="590"/>
      <c r="C21" s="590"/>
      <c r="D21" s="590"/>
      <c r="E21" s="590"/>
      <c r="F21" s="590"/>
      <c r="G21" s="590"/>
      <c r="H21" s="590"/>
      <c r="I21" s="590"/>
    </row>
    <row r="22" spans="1:9" ht="12" customHeight="1">
      <c r="A22" s="590"/>
      <c r="B22" s="590"/>
      <c r="C22" s="590"/>
      <c r="D22" s="590"/>
      <c r="E22" s="590"/>
      <c r="F22" s="590"/>
      <c r="G22" s="590"/>
      <c r="H22" s="590"/>
      <c r="I22" s="590"/>
    </row>
    <row r="23" spans="1:9" ht="12" customHeight="1">
      <c r="A23" s="590"/>
      <c r="B23" s="590"/>
      <c r="C23" s="590"/>
      <c r="D23" s="590"/>
      <c r="E23" s="590"/>
      <c r="F23" s="590"/>
      <c r="G23" s="590"/>
      <c r="H23" s="590"/>
      <c r="I23" s="590"/>
    </row>
    <row r="24" spans="1:9" ht="12" customHeight="1">
      <c r="A24" s="590"/>
      <c r="B24" s="590"/>
      <c r="C24" s="590"/>
      <c r="D24" s="590"/>
      <c r="E24" s="590"/>
      <c r="F24" s="590"/>
      <c r="G24" s="590"/>
      <c r="H24" s="590"/>
      <c r="I24" s="590"/>
    </row>
    <row r="25" spans="1:9" ht="12" customHeight="1">
      <c r="A25" s="590"/>
      <c r="B25" s="590"/>
      <c r="C25" s="590"/>
      <c r="D25" s="590"/>
      <c r="E25" s="590"/>
      <c r="F25" s="590"/>
      <c r="G25" s="590"/>
      <c r="H25" s="590"/>
      <c r="I25" s="590"/>
    </row>
    <row r="26" spans="1:9" ht="12" customHeight="1">
      <c r="A26" s="590"/>
      <c r="B26" s="590"/>
      <c r="C26" s="590"/>
      <c r="D26" s="590"/>
      <c r="E26" s="590"/>
      <c r="F26" s="590"/>
      <c r="G26" s="590"/>
      <c r="H26" s="590"/>
      <c r="I26" s="590"/>
    </row>
    <row r="27" spans="1:9" ht="12" customHeight="1">
      <c r="A27" s="590"/>
      <c r="B27" s="590"/>
      <c r="C27" s="590"/>
      <c r="D27" s="590"/>
      <c r="E27" s="590"/>
      <c r="F27" s="590"/>
      <c r="G27" s="590"/>
      <c r="H27" s="590"/>
      <c r="I27" s="590"/>
    </row>
    <row r="28" spans="1:9" ht="12" customHeight="1">
      <c r="A28" s="590"/>
      <c r="B28" s="590"/>
      <c r="C28" s="590"/>
      <c r="D28" s="590"/>
      <c r="E28" s="590"/>
      <c r="F28" s="590"/>
      <c r="G28" s="590"/>
      <c r="H28" s="590"/>
      <c r="I28" s="590"/>
    </row>
    <row r="29" spans="1:9" ht="42.95" customHeight="1">
      <c r="A29" s="590"/>
      <c r="B29" s="590"/>
      <c r="C29" s="590"/>
      <c r="D29" s="590"/>
      <c r="E29" s="590"/>
      <c r="F29" s="590"/>
      <c r="G29" s="590"/>
      <c r="H29" s="590"/>
      <c r="I29" s="590"/>
    </row>
    <row r="30" spans="1:9" ht="50.1" customHeight="1">
      <c r="A30" s="590"/>
      <c r="B30" s="590"/>
      <c r="C30" s="590"/>
      <c r="D30" s="590"/>
      <c r="E30" s="590"/>
      <c r="F30" s="590"/>
      <c r="G30" s="590"/>
      <c r="H30" s="590"/>
      <c r="I30" s="590"/>
    </row>
    <row r="31" spans="1:9" ht="15.75" customHeight="1">
      <c r="A31" s="590"/>
      <c r="B31" s="590"/>
      <c r="C31" s="590"/>
      <c r="D31" s="590"/>
      <c r="E31" s="590"/>
      <c r="F31" s="590"/>
      <c r="G31" s="590"/>
      <c r="H31" s="590"/>
      <c r="I31" s="590"/>
    </row>
    <row r="32" spans="1:9">
      <c r="A32" s="590"/>
      <c r="B32" s="590"/>
      <c r="C32" s="590"/>
      <c r="D32" s="590"/>
      <c r="E32" s="590"/>
      <c r="F32" s="590"/>
      <c r="G32" s="590"/>
      <c r="H32" s="590"/>
      <c r="I32" s="590"/>
    </row>
    <row r="33" spans="1:9" ht="18.75">
      <c r="A33" s="590"/>
      <c r="B33" s="592"/>
      <c r="C33" s="590"/>
      <c r="D33" s="590"/>
      <c r="E33" s="590"/>
      <c r="F33" s="590"/>
      <c r="G33" s="593"/>
      <c r="H33" s="590"/>
      <c r="I33" s="590"/>
    </row>
    <row r="34" spans="1:9" ht="15.75" customHeight="1">
      <c r="A34" s="592"/>
      <c r="B34" s="590"/>
      <c r="C34" s="590"/>
      <c r="D34" s="590"/>
      <c r="E34" s="590"/>
      <c r="F34" s="590"/>
      <c r="G34" s="590"/>
      <c r="H34" s="590"/>
      <c r="I34" s="590"/>
    </row>
    <row r="35" spans="1:9" ht="15.75" customHeight="1">
      <c r="A35" s="592"/>
      <c r="B35" s="590"/>
      <c r="C35" s="590"/>
      <c r="D35" s="590"/>
      <c r="E35" s="590"/>
      <c r="F35" s="590"/>
      <c r="G35" s="590"/>
      <c r="H35" s="590"/>
      <c r="I35" s="590"/>
    </row>
    <row r="36" spans="1:9" ht="15.75" customHeight="1">
      <c r="A36" s="592"/>
      <c r="B36" s="590"/>
      <c r="C36" s="590"/>
      <c r="D36" s="590"/>
      <c r="E36" s="590"/>
      <c r="F36" s="590"/>
      <c r="G36" s="590"/>
      <c r="H36" s="590"/>
      <c r="I36" s="590"/>
    </row>
    <row r="37" spans="1:9" ht="15.75" customHeight="1">
      <c r="A37" s="592"/>
      <c r="B37" s="590"/>
      <c r="C37" s="590"/>
      <c r="D37" s="590"/>
      <c r="E37" s="590"/>
      <c r="F37" s="590"/>
      <c r="G37" s="590"/>
      <c r="H37" s="590"/>
      <c r="I37" s="590"/>
    </row>
    <row r="38" spans="1:9" ht="30" customHeight="1">
      <c r="A38" s="590"/>
      <c r="B38" s="590"/>
      <c r="C38" s="590"/>
      <c r="D38" s="590"/>
      <c r="E38" s="590"/>
      <c r="F38" s="590"/>
      <c r="G38" s="590"/>
      <c r="H38" s="590"/>
      <c r="I38" s="590"/>
    </row>
    <row r="39" spans="1:9" ht="15.75" customHeight="1">
      <c r="A39" s="590"/>
      <c r="B39" s="590"/>
      <c r="C39" s="590"/>
      <c r="D39" s="590"/>
      <c r="E39" s="590"/>
      <c r="F39" s="590"/>
      <c r="G39" s="590"/>
      <c r="H39" s="590"/>
      <c r="I39" s="590"/>
    </row>
    <row r="40" spans="1:9">
      <c r="A40" s="590"/>
      <c r="B40" s="590"/>
      <c r="C40" s="590"/>
      <c r="D40" s="590"/>
      <c r="E40" s="590"/>
      <c r="F40" s="590"/>
      <c r="G40" s="590"/>
      <c r="H40" s="590"/>
      <c r="I40" s="590"/>
    </row>
  </sheetData>
  <mergeCells count="2">
    <mergeCell ref="A5:I5"/>
    <mergeCell ref="D12:H12"/>
  </mergeCells>
  <printOptions horizontalCentered="1" verticalCentered="1"/>
  <pageMargins left="0.39374999999999999" right="0.39374999999999999" top="0" bottom="0"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96</vt:i4>
      </vt:variant>
      <vt:variant>
        <vt:lpstr>Plages nommées</vt:lpstr>
      </vt:variant>
      <vt:variant>
        <vt:i4>96</vt:i4>
      </vt:variant>
    </vt:vector>
  </HeadingPairs>
  <TitlesOfParts>
    <vt:vector size="192" baseType="lpstr">
      <vt:lpstr>Couv</vt:lpstr>
      <vt:lpstr>P blanche</vt:lpstr>
      <vt:lpstr>Sommaire</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Page 38</vt:lpstr>
      <vt:lpstr>Page 39</vt:lpstr>
      <vt:lpstr>Page 40</vt:lpstr>
      <vt:lpstr>Page 41</vt:lpstr>
      <vt:lpstr>Page 42</vt:lpstr>
      <vt:lpstr>Page 43</vt:lpstr>
      <vt:lpstr>Page 44 </vt:lpstr>
      <vt:lpstr>Page 45</vt:lpstr>
      <vt:lpstr>Page 46</vt:lpstr>
      <vt:lpstr>Page 47</vt:lpstr>
      <vt:lpstr>Page 48</vt:lpstr>
      <vt:lpstr>Page 49</vt:lpstr>
      <vt:lpstr>Page 50</vt:lpstr>
      <vt:lpstr>Page 51</vt:lpstr>
      <vt:lpstr>Page 52</vt:lpstr>
      <vt:lpstr>Page 53</vt:lpstr>
      <vt:lpstr>Page 54</vt:lpstr>
      <vt:lpstr>Page 55</vt:lpstr>
      <vt:lpstr>Page 56</vt:lpstr>
      <vt:lpstr>Page 57</vt:lpstr>
      <vt:lpstr>Page 58</vt:lpstr>
      <vt:lpstr>Page 59</vt:lpstr>
      <vt:lpstr>Page 60</vt:lpstr>
      <vt:lpstr>Page 61</vt:lpstr>
      <vt:lpstr>Page 62</vt:lpstr>
      <vt:lpstr>Page 63</vt:lpstr>
      <vt:lpstr>Page 64</vt:lpstr>
      <vt:lpstr>Page 65</vt:lpstr>
      <vt:lpstr>Page 66</vt:lpstr>
      <vt:lpstr>Page 67</vt:lpstr>
      <vt:lpstr>Page 68</vt:lpstr>
      <vt:lpstr>Page 69</vt:lpstr>
      <vt:lpstr>Page 70</vt:lpstr>
      <vt:lpstr>Page 71</vt:lpstr>
      <vt:lpstr>Page 72</vt:lpstr>
      <vt:lpstr>Page 73</vt:lpstr>
      <vt:lpstr>Page 74</vt:lpstr>
      <vt:lpstr>Page 75</vt:lpstr>
      <vt:lpstr>Page 76</vt:lpstr>
      <vt:lpstr>Page 77</vt:lpstr>
      <vt:lpstr>Page 78</vt:lpstr>
      <vt:lpstr>Page 79</vt:lpstr>
      <vt:lpstr>Page 80</vt:lpstr>
      <vt:lpstr>Page 81</vt:lpstr>
      <vt:lpstr>Page 82</vt:lpstr>
      <vt:lpstr>Page 83</vt:lpstr>
      <vt:lpstr>Page 84</vt:lpstr>
      <vt:lpstr>Page 85</vt:lpstr>
      <vt:lpstr>Page 86</vt:lpstr>
      <vt:lpstr>Page 87</vt:lpstr>
      <vt:lpstr>Page 88</vt:lpstr>
      <vt:lpstr>Page 89</vt:lpstr>
      <vt:lpstr>Page 90</vt:lpstr>
      <vt:lpstr>Page 91</vt:lpstr>
      <vt:lpstr>Page 92</vt:lpstr>
      <vt:lpstr>Page 93</vt:lpstr>
      <vt:lpstr>Page 94</vt:lpstr>
      <vt:lpstr>Page blanche  </vt:lpstr>
      <vt:lpstr>Dos</vt:lpstr>
      <vt:lpstr>Couv!Zone_d_impression</vt:lpstr>
      <vt:lpstr>Dos!Zone_d_impression</vt:lpstr>
      <vt:lpstr>'P blanche'!Zone_d_impression</vt:lpstr>
      <vt:lpstr>'Page 10'!Zone_d_impression</vt:lpstr>
      <vt:lpstr>'Page 11'!Zone_d_impression</vt:lpstr>
      <vt:lpstr>'Page 12'!Zone_d_impression</vt:lpstr>
      <vt:lpstr>'Page 13'!Zone_d_impression</vt:lpstr>
      <vt:lpstr>'Page 14'!Zone_d_impression</vt:lpstr>
      <vt:lpstr>'Page 15'!Zone_d_impression</vt:lpstr>
      <vt:lpstr>'Page 16'!Zone_d_impression</vt:lpstr>
      <vt:lpstr>'Page 17'!Zone_d_impression</vt:lpstr>
      <vt:lpstr>'Page 18'!Zone_d_impression</vt:lpstr>
      <vt:lpstr>'Page 19'!Zone_d_impression</vt:lpstr>
      <vt:lpstr>'Page 20'!Zone_d_impression</vt:lpstr>
      <vt:lpstr>'Page 21'!Zone_d_impression</vt:lpstr>
      <vt:lpstr>'Page 22'!Zone_d_impression</vt:lpstr>
      <vt:lpstr>'Page 23'!Zone_d_impression</vt:lpstr>
      <vt:lpstr>'Page 24'!Zone_d_impression</vt:lpstr>
      <vt:lpstr>'Page 25'!Zone_d_impression</vt:lpstr>
      <vt:lpstr>'Page 26'!Zone_d_impression</vt:lpstr>
      <vt:lpstr>'Page 27'!Zone_d_impression</vt:lpstr>
      <vt:lpstr>'Page 28'!Zone_d_impression</vt:lpstr>
      <vt:lpstr>'Page 29'!Zone_d_impression</vt:lpstr>
      <vt:lpstr>'Page 30'!Zone_d_impression</vt:lpstr>
      <vt:lpstr>'Page 31'!Zone_d_impression</vt:lpstr>
      <vt:lpstr>'Page 32'!Zone_d_impression</vt:lpstr>
      <vt:lpstr>'Page 33'!Zone_d_impression</vt:lpstr>
      <vt:lpstr>'Page 34'!Zone_d_impression</vt:lpstr>
      <vt:lpstr>'Page 35'!Zone_d_impression</vt:lpstr>
      <vt:lpstr>'Page 36'!Zone_d_impression</vt:lpstr>
      <vt:lpstr>'Page 37'!Zone_d_impression</vt:lpstr>
      <vt:lpstr>'Page 38'!Zone_d_impression</vt:lpstr>
      <vt:lpstr>'Page 39'!Zone_d_impression</vt:lpstr>
      <vt:lpstr>'Page 4'!Zone_d_impression</vt:lpstr>
      <vt:lpstr>'Page 40'!Zone_d_impression</vt:lpstr>
      <vt:lpstr>'Page 41'!Zone_d_impression</vt:lpstr>
      <vt:lpstr>'Page 42'!Zone_d_impression</vt:lpstr>
      <vt:lpstr>'Page 43'!Zone_d_impression</vt:lpstr>
      <vt:lpstr>'Page 44 '!Zone_d_impression</vt:lpstr>
      <vt:lpstr>'Page 45'!Zone_d_impression</vt:lpstr>
      <vt:lpstr>'Page 46'!Zone_d_impression</vt:lpstr>
      <vt:lpstr>'Page 47'!Zone_d_impression</vt:lpstr>
      <vt:lpstr>'Page 48'!Zone_d_impression</vt:lpstr>
      <vt:lpstr>'Page 49'!Zone_d_impression</vt:lpstr>
      <vt:lpstr>'Page 5'!Zone_d_impression</vt:lpstr>
      <vt:lpstr>'Page 50'!Zone_d_impression</vt:lpstr>
      <vt:lpstr>'Page 51'!Zone_d_impression</vt:lpstr>
      <vt:lpstr>'Page 52'!Zone_d_impression</vt:lpstr>
      <vt:lpstr>'Page 53'!Zone_d_impression</vt:lpstr>
      <vt:lpstr>'Page 54'!Zone_d_impression</vt:lpstr>
      <vt:lpstr>'Page 55'!Zone_d_impression</vt:lpstr>
      <vt:lpstr>'Page 56'!Zone_d_impression</vt:lpstr>
      <vt:lpstr>'Page 57'!Zone_d_impression</vt:lpstr>
      <vt:lpstr>'Page 58'!Zone_d_impression</vt:lpstr>
      <vt:lpstr>'Page 59'!Zone_d_impression</vt:lpstr>
      <vt:lpstr>'Page 6'!Zone_d_impression</vt:lpstr>
      <vt:lpstr>'Page 60'!Zone_d_impression</vt:lpstr>
      <vt:lpstr>'Page 61'!Zone_d_impression</vt:lpstr>
      <vt:lpstr>'Page 62'!Zone_d_impression</vt:lpstr>
      <vt:lpstr>'Page 63'!Zone_d_impression</vt:lpstr>
      <vt:lpstr>'Page 64'!Zone_d_impression</vt:lpstr>
      <vt:lpstr>'Page 65'!Zone_d_impression</vt:lpstr>
      <vt:lpstr>'Page 66'!Zone_d_impression</vt:lpstr>
      <vt:lpstr>'Page 67'!Zone_d_impression</vt:lpstr>
      <vt:lpstr>'Page 68'!Zone_d_impression</vt:lpstr>
      <vt:lpstr>'Page 69'!Zone_d_impression</vt:lpstr>
      <vt:lpstr>'Page 7'!Zone_d_impression</vt:lpstr>
      <vt:lpstr>'Page 70'!Zone_d_impression</vt:lpstr>
      <vt:lpstr>'Page 71'!Zone_d_impression</vt:lpstr>
      <vt:lpstr>'Page 72'!Zone_d_impression</vt:lpstr>
      <vt:lpstr>'Page 73'!Zone_d_impression</vt:lpstr>
      <vt:lpstr>'Page 74'!Zone_d_impression</vt:lpstr>
      <vt:lpstr>'Page 75'!Zone_d_impression</vt:lpstr>
      <vt:lpstr>'Page 76'!Zone_d_impression</vt:lpstr>
      <vt:lpstr>'Page 77'!Zone_d_impression</vt:lpstr>
      <vt:lpstr>'Page 78'!Zone_d_impression</vt:lpstr>
      <vt:lpstr>'Page 79'!Zone_d_impression</vt:lpstr>
      <vt:lpstr>'Page 8'!Zone_d_impression</vt:lpstr>
      <vt:lpstr>'Page 80'!Zone_d_impression</vt:lpstr>
      <vt:lpstr>'Page 81'!Zone_d_impression</vt:lpstr>
      <vt:lpstr>'Page 82'!Zone_d_impression</vt:lpstr>
      <vt:lpstr>'Page 83'!Zone_d_impression</vt:lpstr>
      <vt:lpstr>'Page 84'!Zone_d_impression</vt:lpstr>
      <vt:lpstr>'Page 85'!Zone_d_impression</vt:lpstr>
      <vt:lpstr>'Page 86'!Zone_d_impression</vt:lpstr>
      <vt:lpstr>'Page 87'!Zone_d_impression</vt:lpstr>
      <vt:lpstr>'Page 88'!Zone_d_impression</vt:lpstr>
      <vt:lpstr>'Page 89'!Zone_d_impression</vt:lpstr>
      <vt:lpstr>'Page 9'!Zone_d_impression</vt:lpstr>
      <vt:lpstr>'Page 90'!Zone_d_impression</vt:lpstr>
      <vt:lpstr>'Page 91'!Zone_d_impression</vt:lpstr>
      <vt:lpstr>'Page 92'!Zone_d_impression</vt:lpstr>
      <vt:lpstr>'Page 93'!Zone_d_impression</vt:lpstr>
      <vt:lpstr>'Page 94'!Zone_d_impression</vt:lpstr>
      <vt:lpstr>'Page blanche  '!Zone_d_impression</vt:lpstr>
      <vt:lpstr>Sommaire!Zone_d_impression</vt:lpstr>
    </vt:vector>
  </TitlesOfParts>
  <Company>MI-DSR-ONISR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Prod-stat</dc:creator>
  <dc:description/>
  <cp:lastModifiedBy>PESTOUR Antoine</cp:lastModifiedBy>
  <cp:revision>1</cp:revision>
  <cp:lastPrinted>2024-05-23T08:57:54Z</cp:lastPrinted>
  <dcterms:created xsi:type="dcterms:W3CDTF">2020-09-17T14:30:26Z</dcterms:created>
  <dcterms:modified xsi:type="dcterms:W3CDTF">2024-09-24T07:03:56Z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