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PU\DSCR.O-0\Libre\Publications\1 - Bilans annuels\Bilan 2019\DDT\"/>
    </mc:Choice>
  </mc:AlternateContent>
  <bookViews>
    <workbookView xWindow="0" yWindow="0" windowWidth="16380" windowHeight="8190" tabRatio="987"/>
  </bookViews>
  <sheets>
    <sheet name="Couv" sheetId="96" r:id="rId1"/>
    <sheet name="P blanche" sheetId="2" r:id="rId2"/>
    <sheet name="Sommaire" sheetId="3" r:id="rId3"/>
    <sheet name="Page 4" sheetId="4" r:id="rId4"/>
    <sheet name="Page 5" sheetId="5" r:id="rId5"/>
    <sheet name="Page 6" sheetId="6" r:id="rId6"/>
    <sheet name="Page 7" sheetId="7" r:id="rId7"/>
    <sheet name="Page 8" sheetId="106" r:id="rId8"/>
    <sheet name="Page 9" sheetId="9" r:id="rId9"/>
    <sheet name="Page 10" sheetId="10" r:id="rId10"/>
    <sheet name="Page 11" sheetId="11" r:id="rId11"/>
    <sheet name="Page 12" sheetId="12" r:id="rId12"/>
    <sheet name="Page 13" sheetId="13" r:id="rId13"/>
    <sheet name="Page 14" sheetId="14" r:id="rId14"/>
    <sheet name="Page 15" sheetId="15" r:id="rId15"/>
    <sheet name="Page 16" sheetId="16" r:id="rId16"/>
    <sheet name="Page 17" sheetId="17" r:id="rId17"/>
    <sheet name="Page 18" sheetId="18" r:id="rId18"/>
    <sheet name="Page 19" sheetId="19" r:id="rId19"/>
    <sheet name="Page 20" sheetId="20" r:id="rId20"/>
    <sheet name="Page 21" sheetId="21" r:id="rId21"/>
    <sheet name="Page 22" sheetId="22" r:id="rId22"/>
    <sheet name="Page 23" sheetId="23" r:id="rId23"/>
    <sheet name="Page 24" sheetId="24" r:id="rId24"/>
    <sheet name="Page 25" sheetId="25" r:id="rId25"/>
    <sheet name="Page 26" sheetId="26" r:id="rId26"/>
    <sheet name="Page 27" sheetId="27" r:id="rId27"/>
    <sheet name="Page 28" sheetId="28" r:id="rId28"/>
    <sheet name="Page 29" sheetId="29" r:id="rId29"/>
    <sheet name="Page 30" sheetId="30" r:id="rId30"/>
    <sheet name="Page 31" sheetId="31" r:id="rId31"/>
    <sheet name="Page 32" sheetId="33" r:id="rId32"/>
    <sheet name="Page 33" sheetId="34" r:id="rId33"/>
    <sheet name="Page 34" sheetId="35" r:id="rId34"/>
    <sheet name="Page 35" sheetId="36" r:id="rId35"/>
    <sheet name="Page 36" sheetId="37" r:id="rId36"/>
    <sheet name="Page 37" sheetId="38" r:id="rId37"/>
    <sheet name="Page 38" sheetId="39" r:id="rId38"/>
    <sheet name="Page 39" sheetId="40" r:id="rId39"/>
    <sheet name="Page 40" sheetId="113" r:id="rId40"/>
    <sheet name="Page 41" sheetId="107" r:id="rId41"/>
    <sheet name="Page 42" sheetId="108" r:id="rId42"/>
    <sheet name="Page 43" sheetId="109" r:id="rId43"/>
    <sheet name="Page 44" sheetId="110" r:id="rId44"/>
    <sheet name="Page 45" sheetId="46" r:id="rId45"/>
    <sheet name="Page 46" sheetId="47" r:id="rId46"/>
    <sheet name="Page 47" sheetId="104" r:id="rId47"/>
    <sheet name="Page 48" sheetId="105" r:id="rId48"/>
    <sheet name="Page 49" sheetId="50" r:id="rId49"/>
    <sheet name="Page 50" sheetId="51" r:id="rId50"/>
    <sheet name="Page 51" sheetId="99" r:id="rId51"/>
    <sheet name="Page 52" sheetId="98" r:id="rId52"/>
    <sheet name="Page 53" sheetId="53" r:id="rId53"/>
    <sheet name="Page 54" sheetId="54" r:id="rId54"/>
    <sheet name="Page 55" sheetId="55" r:id="rId55"/>
    <sheet name="Page 56" sheetId="56" r:id="rId56"/>
    <sheet name="Page 57" sheetId="57" r:id="rId57"/>
    <sheet name="Page 58" sheetId="58" r:id="rId58"/>
    <sheet name="Page 59" sheetId="59" r:id="rId59"/>
    <sheet name="Page 60" sheetId="60" r:id="rId60"/>
    <sheet name="Page 61" sheetId="61" r:id="rId61"/>
    <sheet name="Page 62" sheetId="62" r:id="rId62"/>
    <sheet name="Page 63" sheetId="63" r:id="rId63"/>
    <sheet name="Page 64" sheetId="64" r:id="rId64"/>
    <sheet name="Page 65" sheetId="65" r:id="rId65"/>
    <sheet name="Page 66" sheetId="66" r:id="rId66"/>
    <sheet name="Page 67" sheetId="67" r:id="rId67"/>
    <sheet name="Page 68" sheetId="112" r:id="rId68"/>
    <sheet name="Page 69" sheetId="69" r:id="rId69"/>
    <sheet name="Page 70" sheetId="70" r:id="rId70"/>
    <sheet name="Page 71" sheetId="71" r:id="rId71"/>
    <sheet name="Page 72" sheetId="72" r:id="rId72"/>
    <sheet name="Page 73" sheetId="73" r:id="rId73"/>
    <sheet name="Page 74" sheetId="74" r:id="rId74"/>
    <sheet name="Page 75" sheetId="75" r:id="rId75"/>
    <sheet name="Page 76" sheetId="76" r:id="rId76"/>
    <sheet name="Page 77" sheetId="77" r:id="rId77"/>
    <sheet name="Page 78" sheetId="78" r:id="rId78"/>
    <sheet name="Page 79" sheetId="79" r:id="rId79"/>
    <sheet name="Page 80" sheetId="80" r:id="rId80"/>
    <sheet name="Page 81" sheetId="81" r:id="rId81"/>
    <sheet name="Page 82" sheetId="82" r:id="rId82"/>
    <sheet name="Page 83" sheetId="83" r:id="rId83"/>
    <sheet name="Page 84" sheetId="84" r:id="rId84"/>
    <sheet name="Page 85" sheetId="85" r:id="rId85"/>
    <sheet name="Page 86" sheetId="86" r:id="rId86"/>
    <sheet name="Page 87" sheetId="87" r:id="rId87"/>
    <sheet name="Page 88" sheetId="88" r:id="rId88"/>
    <sheet name="Page 89" sheetId="89" r:id="rId89"/>
    <sheet name="Page 90" sheetId="90" r:id="rId90"/>
    <sheet name="Page 91" sheetId="91" r:id="rId91"/>
    <sheet name="Page 92" sheetId="92" r:id="rId92"/>
    <sheet name="Page 93" sheetId="100" r:id="rId93"/>
    <sheet name="Page blanche  " sheetId="101" r:id="rId94"/>
    <sheet name="Page blanche 2" sheetId="114" r:id="rId95"/>
    <sheet name="Dos" sheetId="94" r:id="rId96"/>
  </sheets>
  <definedNames>
    <definedName name="RSTAT_ARM" localSheetId="26">#REF!</definedName>
    <definedName name="RSTAT_ARM" localSheetId="27">#REF!</definedName>
    <definedName name="RSTAT_ARM" localSheetId="28">#REF!</definedName>
    <definedName name="RSTAT_ARM" localSheetId="29">#REF!</definedName>
    <definedName name="RSTAT_ARM" localSheetId="30">#REF!</definedName>
    <definedName name="RSTAT_ARM" localSheetId="31">#REF!</definedName>
    <definedName name="RSTAT_ARM" localSheetId="32">#REF!</definedName>
    <definedName name="RSTAT_ARM" localSheetId="33">#REF!</definedName>
    <definedName name="RSTAT_ARM" localSheetId="34">#REF!</definedName>
    <definedName name="RSTAT_ARM" localSheetId="35">#REF!</definedName>
    <definedName name="RSTAT_ARM" localSheetId="36">#REF!</definedName>
    <definedName name="RSTAT_ARM" localSheetId="37">#REF!</definedName>
    <definedName name="RSTAT_ARM" localSheetId="38">#REF!</definedName>
    <definedName name="RSTAT_ARM" localSheetId="39">#REF!</definedName>
    <definedName name="RSTAT_ARM" localSheetId="40">#REF!</definedName>
    <definedName name="RSTAT_ARM" localSheetId="41">#REF!</definedName>
    <definedName name="RSTAT_ARM" localSheetId="42">#REF!</definedName>
    <definedName name="RSTAT_ARM" localSheetId="43">#REF!</definedName>
    <definedName name="RSTAT_ARM" localSheetId="44">#REF!</definedName>
    <definedName name="RSTAT_ARM" localSheetId="45">#REF!</definedName>
    <definedName name="RSTAT_ARM" localSheetId="46">#REF!</definedName>
    <definedName name="RSTAT_ARM" localSheetId="47">#REF!</definedName>
    <definedName name="RSTAT_ARM" localSheetId="50">#REF!</definedName>
    <definedName name="RSTAT_ARM" localSheetId="51">#REF!</definedName>
    <definedName name="RSTAT_ARM" localSheetId="52">#REF!</definedName>
    <definedName name="RSTAT_ARM" localSheetId="53">#REF!</definedName>
    <definedName name="RSTAT_ARM" localSheetId="54">#REF!</definedName>
    <definedName name="RSTAT_ARM" localSheetId="55">#REF!</definedName>
    <definedName name="RSTAT_ARM" localSheetId="56">#REF!</definedName>
    <definedName name="RSTAT_ARM" localSheetId="57">#REF!</definedName>
    <definedName name="RSTAT_ARM" localSheetId="58">#REF!</definedName>
    <definedName name="RSTAT_ARM" localSheetId="59">#REF!</definedName>
    <definedName name="RSTAT_ARM" localSheetId="60">#REF!</definedName>
    <definedName name="RSTAT_ARM" localSheetId="61">#REF!</definedName>
    <definedName name="RSTAT_ARM" localSheetId="67">#REF!</definedName>
    <definedName name="RSTAT_ARM" localSheetId="69">#REF!</definedName>
    <definedName name="RSTAT_ARM" localSheetId="71">#REF!</definedName>
    <definedName name="RSTAT_ARM" localSheetId="74">#REF!</definedName>
    <definedName name="RSTAT_ARM" localSheetId="75">#REF!</definedName>
    <definedName name="RSTAT_ARM" localSheetId="7">#REF!</definedName>
    <definedName name="RSTAT_ARM" localSheetId="89">#REF!</definedName>
    <definedName name="RSTAT_ARM" localSheetId="92">#REF!</definedName>
    <definedName name="RSTAT_ARM">#REF!</definedName>
    <definedName name="RSTAT_COM" localSheetId="26">#REF!</definedName>
    <definedName name="RSTAT_COM" localSheetId="27">#REF!</definedName>
    <definedName name="RSTAT_COM" localSheetId="28">#REF!</definedName>
    <definedName name="RSTAT_COM" localSheetId="29">#REF!</definedName>
    <definedName name="RSTAT_COM" localSheetId="30">#REF!</definedName>
    <definedName name="RSTAT_COM" localSheetId="31">#REF!</definedName>
    <definedName name="RSTAT_COM" localSheetId="32">#REF!</definedName>
    <definedName name="RSTAT_COM" localSheetId="33">#REF!</definedName>
    <definedName name="RSTAT_COM" localSheetId="34">#REF!</definedName>
    <definedName name="RSTAT_COM" localSheetId="35">#REF!</definedName>
    <definedName name="RSTAT_COM" localSheetId="36">#REF!</definedName>
    <definedName name="RSTAT_COM" localSheetId="37">#REF!</definedName>
    <definedName name="RSTAT_COM" localSheetId="38">#REF!</definedName>
    <definedName name="RSTAT_COM" localSheetId="39">#REF!</definedName>
    <definedName name="RSTAT_COM" localSheetId="40">#REF!</definedName>
    <definedName name="RSTAT_COM" localSheetId="41">#REF!</definedName>
    <definedName name="RSTAT_COM" localSheetId="42">#REF!</definedName>
    <definedName name="RSTAT_COM" localSheetId="43">#REF!</definedName>
    <definedName name="RSTAT_COM" localSheetId="44">#REF!</definedName>
    <definedName name="RSTAT_COM" localSheetId="45">#REF!</definedName>
    <definedName name="RSTAT_COM" localSheetId="46">#REF!</definedName>
    <definedName name="RSTAT_COM" localSheetId="47">#REF!</definedName>
    <definedName name="RSTAT_COM" localSheetId="50">#REF!</definedName>
    <definedName name="RSTAT_COM" localSheetId="51">#REF!</definedName>
    <definedName name="RSTAT_COM" localSheetId="52">#REF!</definedName>
    <definedName name="RSTAT_COM" localSheetId="53">#REF!</definedName>
    <definedName name="RSTAT_COM" localSheetId="54">#REF!</definedName>
    <definedName name="RSTAT_COM" localSheetId="55">#REF!</definedName>
    <definedName name="RSTAT_COM" localSheetId="56">#REF!</definedName>
    <definedName name="RSTAT_COM" localSheetId="57">#REF!</definedName>
    <definedName name="RSTAT_COM" localSheetId="58">#REF!</definedName>
    <definedName name="RSTAT_COM" localSheetId="59">#REF!</definedName>
    <definedName name="RSTAT_COM" localSheetId="60">#REF!</definedName>
    <definedName name="RSTAT_COM" localSheetId="61">#REF!</definedName>
    <definedName name="RSTAT_COM" localSheetId="67">#REF!</definedName>
    <definedName name="RSTAT_COM" localSheetId="69">#REF!</definedName>
    <definedName name="RSTAT_COM" localSheetId="71">#REF!</definedName>
    <definedName name="RSTAT_COM" localSheetId="74">#REF!</definedName>
    <definedName name="RSTAT_COM" localSheetId="75">#REF!</definedName>
    <definedName name="RSTAT_COM" localSheetId="7">#REF!</definedName>
    <definedName name="RSTAT_COM" localSheetId="89">#REF!</definedName>
    <definedName name="RSTAT_COM" localSheetId="92">#REF!</definedName>
    <definedName name="RSTAT_COM">#REF!</definedName>
    <definedName name="RSTAT_DEP" localSheetId="26">#REF!</definedName>
    <definedName name="RSTAT_DEP" localSheetId="27">#REF!</definedName>
    <definedName name="RSTAT_DEP" localSheetId="28">#REF!</definedName>
    <definedName name="RSTAT_DEP" localSheetId="29">#REF!</definedName>
    <definedName name="RSTAT_DEP" localSheetId="30">#REF!</definedName>
    <definedName name="RSTAT_DEP" localSheetId="31">#REF!</definedName>
    <definedName name="RSTAT_DEP" localSheetId="32">#REF!</definedName>
    <definedName name="RSTAT_DEP" localSheetId="33">#REF!</definedName>
    <definedName name="RSTAT_DEP" localSheetId="34">#REF!</definedName>
    <definedName name="RSTAT_DEP" localSheetId="35">#REF!</definedName>
    <definedName name="RSTAT_DEP" localSheetId="36">#REF!</definedName>
    <definedName name="RSTAT_DEP" localSheetId="37">#REF!</definedName>
    <definedName name="RSTAT_DEP" localSheetId="38">#REF!</definedName>
    <definedName name="RSTAT_DEP" localSheetId="39">#REF!</definedName>
    <definedName name="RSTAT_DEP" localSheetId="40">#REF!</definedName>
    <definedName name="RSTAT_DEP" localSheetId="41">#REF!</definedName>
    <definedName name="RSTAT_DEP" localSheetId="42">#REF!</definedName>
    <definedName name="RSTAT_DEP" localSheetId="43">#REF!</definedName>
    <definedName name="RSTAT_DEP" localSheetId="44">#REF!</definedName>
    <definedName name="RSTAT_DEP" localSheetId="45">#REF!</definedName>
    <definedName name="RSTAT_DEP" localSheetId="46">#REF!</definedName>
    <definedName name="RSTAT_DEP" localSheetId="47">#REF!</definedName>
    <definedName name="RSTAT_DEP" localSheetId="50">#REF!</definedName>
    <definedName name="RSTAT_DEP" localSheetId="51">#REF!</definedName>
    <definedName name="RSTAT_DEP" localSheetId="52">#REF!</definedName>
    <definedName name="RSTAT_DEP" localSheetId="53">#REF!</definedName>
    <definedName name="RSTAT_DEP" localSheetId="54">#REF!</definedName>
    <definedName name="RSTAT_DEP" localSheetId="55">#REF!</definedName>
    <definedName name="RSTAT_DEP" localSheetId="56">#REF!</definedName>
    <definedName name="RSTAT_DEP" localSheetId="57">#REF!</definedName>
    <definedName name="RSTAT_DEP" localSheetId="58">#REF!</definedName>
    <definedName name="RSTAT_DEP" localSheetId="59">#REF!</definedName>
    <definedName name="RSTAT_DEP" localSheetId="60">#REF!</definedName>
    <definedName name="RSTAT_DEP" localSheetId="61">#REF!</definedName>
    <definedName name="RSTAT_DEP" localSheetId="67">#REF!</definedName>
    <definedName name="RSTAT_DEP" localSheetId="69">#REF!</definedName>
    <definedName name="RSTAT_DEP" localSheetId="71">#REF!</definedName>
    <definedName name="RSTAT_DEP" localSheetId="74">#REF!</definedName>
    <definedName name="RSTAT_DEP" localSheetId="75">#REF!</definedName>
    <definedName name="RSTAT_DEP" localSheetId="7">#REF!</definedName>
    <definedName name="RSTAT_DEP" localSheetId="89">#REF!</definedName>
    <definedName name="RSTAT_DEP" localSheetId="92">#REF!</definedName>
    <definedName name="RSTAT_DEP">#REF!</definedName>
    <definedName name="RSTAT_ZE1990" localSheetId="26">#REF!</definedName>
    <definedName name="RSTAT_ZE1990" localSheetId="27">#REF!</definedName>
    <definedName name="RSTAT_ZE1990" localSheetId="28">#REF!</definedName>
    <definedName name="RSTAT_ZE1990" localSheetId="29">#REF!</definedName>
    <definedName name="RSTAT_ZE1990" localSheetId="30">#REF!</definedName>
    <definedName name="RSTAT_ZE1990" localSheetId="31">#REF!</definedName>
    <definedName name="RSTAT_ZE1990" localSheetId="32">#REF!</definedName>
    <definedName name="RSTAT_ZE1990" localSheetId="33">#REF!</definedName>
    <definedName name="RSTAT_ZE1990" localSheetId="34">#REF!</definedName>
    <definedName name="RSTAT_ZE1990" localSheetId="35">#REF!</definedName>
    <definedName name="RSTAT_ZE1990" localSheetId="36">#REF!</definedName>
    <definedName name="RSTAT_ZE1990" localSheetId="37">#REF!</definedName>
    <definedName name="RSTAT_ZE1990" localSheetId="38">#REF!</definedName>
    <definedName name="RSTAT_ZE1990" localSheetId="39">#REF!</definedName>
    <definedName name="RSTAT_ZE1990" localSheetId="40">#REF!</definedName>
    <definedName name="RSTAT_ZE1990" localSheetId="41">#REF!</definedName>
    <definedName name="RSTAT_ZE1990" localSheetId="42">#REF!</definedName>
    <definedName name="RSTAT_ZE1990" localSheetId="43">#REF!</definedName>
    <definedName name="RSTAT_ZE1990" localSheetId="44">#REF!</definedName>
    <definedName name="RSTAT_ZE1990" localSheetId="45">#REF!</definedName>
    <definedName name="RSTAT_ZE1990" localSheetId="46">#REF!</definedName>
    <definedName name="RSTAT_ZE1990" localSheetId="47">#REF!</definedName>
    <definedName name="RSTAT_ZE1990" localSheetId="50">#REF!</definedName>
    <definedName name="RSTAT_ZE1990" localSheetId="51">#REF!</definedName>
    <definedName name="RSTAT_ZE1990" localSheetId="52">#REF!</definedName>
    <definedName name="RSTAT_ZE1990" localSheetId="53">#REF!</definedName>
    <definedName name="RSTAT_ZE1990" localSheetId="54">#REF!</definedName>
    <definedName name="RSTAT_ZE1990" localSheetId="55">#REF!</definedName>
    <definedName name="RSTAT_ZE1990" localSheetId="56">#REF!</definedName>
    <definedName name="RSTAT_ZE1990" localSheetId="57">#REF!</definedName>
    <definedName name="RSTAT_ZE1990" localSheetId="58">#REF!</definedName>
    <definedName name="RSTAT_ZE1990" localSheetId="59">#REF!</definedName>
    <definedName name="RSTAT_ZE1990" localSheetId="60">#REF!</definedName>
    <definedName name="RSTAT_ZE1990" localSheetId="61">#REF!</definedName>
    <definedName name="RSTAT_ZE1990" localSheetId="67">#REF!</definedName>
    <definedName name="RSTAT_ZE1990" localSheetId="69">#REF!</definedName>
    <definedName name="RSTAT_ZE1990" localSheetId="71">#REF!</definedName>
    <definedName name="RSTAT_ZE1990" localSheetId="74">#REF!</definedName>
    <definedName name="RSTAT_ZE1990" localSheetId="75">#REF!</definedName>
    <definedName name="RSTAT_ZE1990" localSheetId="7">#REF!</definedName>
    <definedName name="RSTAT_ZE1990" localSheetId="89">#REF!</definedName>
    <definedName name="RSTAT_ZE1990" localSheetId="92">#REF!</definedName>
    <definedName name="RSTAT_ZE1990">#REF!</definedName>
    <definedName name="_xlnm.Print_Area" localSheetId="0">Couv!$A$1:$I$40</definedName>
    <definedName name="_xlnm.Print_Area" localSheetId="95">Dos!$A$1:$I$40</definedName>
    <definedName name="_xlnm.Print_Area" localSheetId="1">'P blanche'!$A$1:$H$58</definedName>
    <definedName name="_xlnm.Print_Area" localSheetId="9">'Page 10'!$B$1:$K$56</definedName>
    <definedName name="_xlnm.Print_Area" localSheetId="10">'Page 11'!$B$1:$K$55</definedName>
    <definedName name="_xlnm.Print_Area" localSheetId="11">'Page 12'!$B$1:$K$23</definedName>
    <definedName name="_xlnm.Print_Area" localSheetId="12">'Page 13'!$B$1:$L$77</definedName>
    <definedName name="_xlnm.Print_Area" localSheetId="13">'Page 14'!$B$1:$L$74</definedName>
    <definedName name="_xlnm.Print_Area" localSheetId="14">'Page 15'!$B$1:$L$76</definedName>
    <definedName name="_xlnm.Print_Area" localSheetId="15">'Page 16'!$B$1:$L$74</definedName>
    <definedName name="_xlnm.Print_Area" localSheetId="16">'Page 17'!$B$1:$L$74</definedName>
    <definedName name="_xlnm.Print_Area" localSheetId="17">'Page 18'!$B$1:$L$48</definedName>
    <definedName name="_xlnm.Print_Area" localSheetId="18">'Page 19'!$B$1:$L$56</definedName>
    <definedName name="_xlnm.Print_Area" localSheetId="19">'Page 20'!$B$1:$L$73</definedName>
    <definedName name="_xlnm.Print_Area" localSheetId="20">'Page 21'!$B$1:$L$73</definedName>
    <definedName name="_xlnm.Print_Area" localSheetId="21">'Page 22'!$B$1:$L$72</definedName>
    <definedName name="_xlnm.Print_Area" localSheetId="22">'Page 23'!$B$1:$L$69</definedName>
    <definedName name="_xlnm.Print_Area" localSheetId="23">'Page 24'!$B$1:$L$62</definedName>
    <definedName name="_xlnm.Print_Area" localSheetId="24">'Page 25'!$B$1:$L$47</definedName>
    <definedName name="_xlnm.Print_Area" localSheetId="25">'Page 26'!$B$1:$K$65</definedName>
    <definedName name="_xlnm.Print_Area" localSheetId="26">'Page 27'!$B$1:$H$64</definedName>
    <definedName name="_xlnm.Print_Area" localSheetId="27">'Page 28'!$B$1:$K$68</definedName>
    <definedName name="_xlnm.Print_Area" localSheetId="28">'Page 29'!$B$1:$H$67</definedName>
    <definedName name="_xlnm.Print_Area" localSheetId="29">'Page 30'!$B$1:$H$58</definedName>
    <definedName name="_xlnm.Print_Area" localSheetId="30">'Page 31'!$B$1:$H$62</definedName>
    <definedName name="_xlnm.Print_Area" localSheetId="31">'Page 32'!$B$1:$F$27</definedName>
    <definedName name="_xlnm.Print_Area" localSheetId="32">'Page 33'!$B$1:$F$27</definedName>
    <definedName name="_xlnm.Print_Area" localSheetId="33">'Page 34'!$B$1:$F$27</definedName>
    <definedName name="_xlnm.Print_Area" localSheetId="34">'Page 35'!$B$1:$F$28</definedName>
    <definedName name="_xlnm.Print_Area" localSheetId="35">'Page 36'!$B$1:$F$28</definedName>
    <definedName name="_xlnm.Print_Area" localSheetId="36">'Page 37'!$B$1:$H$58</definedName>
    <definedName name="_xlnm.Print_Area" localSheetId="37">'Page 38'!$A$1:$H$58</definedName>
    <definedName name="_xlnm.Print_Area" localSheetId="38">'Page 39'!$B$1:$H$58</definedName>
    <definedName name="_xlnm.Print_Area" localSheetId="3">'Page 4'!$B$1:$H$56</definedName>
    <definedName name="_xlnm.Print_Area" localSheetId="39">'Page 40'!$B$1:$H$59</definedName>
    <definedName name="_xlnm.Print_Area" localSheetId="40">'Page 41'!$B$1:$H$59</definedName>
    <definedName name="_xlnm.Print_Area" localSheetId="41">'Page 42'!$B$1:$H$59</definedName>
    <definedName name="_xlnm.Print_Area" localSheetId="42">'Page 43'!$B$1:$H$59</definedName>
    <definedName name="_xlnm.Print_Area" localSheetId="43">'Page 44'!$B$1:$H$59</definedName>
    <definedName name="_xlnm.Print_Area" localSheetId="44">'Page 45'!$B$1:$H$58</definedName>
    <definedName name="_xlnm.Print_Area" localSheetId="45">'Page 46'!$B$1:$H$58</definedName>
    <definedName name="_xlnm.Print_Area" localSheetId="46">'Page 47'!$B$1:$H$58</definedName>
    <definedName name="_xlnm.Print_Area" localSheetId="47">'Page 48'!$B$1:$H$58</definedName>
    <definedName name="_xlnm.Print_Area" localSheetId="48">'Page 49'!$B$1:$G$17</definedName>
    <definedName name="_xlnm.Print_Area" localSheetId="4">'Page 5'!$B$1:$H$52</definedName>
    <definedName name="_xlnm.Print_Area" localSheetId="49">'Page 50'!$B$1:$J$62</definedName>
    <definedName name="_xlnm.Print_Area" localSheetId="50">'Page 51'!$B$1:$J$63</definedName>
    <definedName name="_xlnm.Print_Area" localSheetId="51">'Page 52'!$B$1:$J$63</definedName>
    <definedName name="_xlnm.Print_Area" localSheetId="52">'Page 53'!$B$1:$J$63</definedName>
    <definedName name="_xlnm.Print_Area" localSheetId="53">'Page 54'!$B$1:$J$63</definedName>
    <definedName name="_xlnm.Print_Area" localSheetId="54">'Page 55'!$B$1:$J$63</definedName>
    <definedName name="_xlnm.Print_Area" localSheetId="55">'Page 56'!$B$1:$J$63</definedName>
    <definedName name="_xlnm.Print_Area" localSheetId="56">'Page 57'!$B$1:$J$63</definedName>
    <definedName name="_xlnm.Print_Area" localSheetId="57">'Page 58'!$B$1:$J$63</definedName>
    <definedName name="_xlnm.Print_Area" localSheetId="58">'Page 59'!$B$1:$J$63</definedName>
    <definedName name="_xlnm.Print_Area" localSheetId="5">'Page 6'!$B$1:$I$26</definedName>
    <definedName name="_xlnm.Print_Area" localSheetId="59">'Page 60'!$B$1:$J$63</definedName>
    <definedName name="_xlnm.Print_Area" localSheetId="60">'Page 61'!$B$1:$J$62</definedName>
    <definedName name="_xlnm.Print_Area" localSheetId="61">'Page 62'!$B$1:$J$63</definedName>
    <definedName name="_xlnm.Print_Area" localSheetId="62">'Page 63'!$B$1:$I$20</definedName>
    <definedName name="_xlnm.Print_Area" localSheetId="63">'Page 64'!$B$1:$I$48</definedName>
    <definedName name="_xlnm.Print_Area" localSheetId="64">'Page 65'!$B$1:$I$52</definedName>
    <definedName name="_xlnm.Print_Area" localSheetId="65">'Page 66'!$B$1:$I$60</definedName>
    <definedName name="_xlnm.Print_Area" localSheetId="66">'Page 67'!$B$1:$I$59</definedName>
    <definedName name="_xlnm.Print_Area" localSheetId="67">'Page 68'!$B$1:$I$32</definedName>
    <definedName name="_xlnm.Print_Area" localSheetId="68">'Page 69'!$B$1:$I$63</definedName>
    <definedName name="_xlnm.Print_Area" localSheetId="6">'Page 7'!$B$1:$I$31</definedName>
    <definedName name="_xlnm.Print_Area" localSheetId="69">'Page 70'!$B$1:$I$33</definedName>
    <definedName name="_xlnm.Print_Area" localSheetId="70">'Page 71'!$B$1:$I$52</definedName>
    <definedName name="_xlnm.Print_Area" localSheetId="71">'Page 72'!$B$1:$I$52</definedName>
    <definedName name="_xlnm.Print_Area" localSheetId="72">'Page 73'!$B$1:$I$55</definedName>
    <definedName name="_xlnm.Print_Area" localSheetId="73">'Page 74'!$B$1:$I$32</definedName>
    <definedName name="_xlnm.Print_Area" localSheetId="74">'Page 75'!$B$1:$I$31</definedName>
    <definedName name="_xlnm.Print_Area" localSheetId="75">'Page 76'!$B$1:$I$32</definedName>
    <definedName name="_xlnm.Print_Area" localSheetId="76">'Page 77'!$B$1:$I$53</definedName>
    <definedName name="_xlnm.Print_Area" localSheetId="77">'Page 78'!$B$1:$G$46</definedName>
    <definedName name="_xlnm.Print_Area" localSheetId="78">'Page 79'!$B$1:$G$46</definedName>
    <definedName name="_xlnm.Print_Area" localSheetId="7">'Page 8'!$B$1:$I$47</definedName>
    <definedName name="_xlnm.Print_Area" localSheetId="79">'Page 80'!$B$1:$G$46</definedName>
    <definedName name="_xlnm.Print_Area" localSheetId="80">'Page 81'!$B$1:$G$43</definedName>
    <definedName name="_xlnm.Print_Area" localSheetId="81">'Page 82'!$B$1:$G$38</definedName>
    <definedName name="_xlnm.Print_Area" localSheetId="82">'Page 83'!$B$1:$G$38</definedName>
    <definedName name="_xlnm.Print_Area" localSheetId="83">'Page 84'!$B$1:$G$38</definedName>
    <definedName name="_xlnm.Print_Area" localSheetId="84">'Page 85'!$B$1:$G$38</definedName>
    <definedName name="_xlnm.Print_Area" localSheetId="85">'Page 86'!$B$1:$G$38</definedName>
    <definedName name="_xlnm.Print_Area" localSheetId="87">'Page 88'!$A$1:$H$20</definedName>
    <definedName name="_xlnm.Print_Area" localSheetId="88">'Page 89'!$B$1:$I$53</definedName>
    <definedName name="_xlnm.Print_Area" localSheetId="8">'Page 9'!$B$1:$I$45</definedName>
    <definedName name="_xlnm.Print_Area" localSheetId="89">'Page 90'!$B$1:$I$52</definedName>
    <definedName name="_xlnm.Print_Area" localSheetId="90">'Page 91'!$B$1:$P$52</definedName>
    <definedName name="_xlnm.Print_Area" localSheetId="91">'Page 92'!$B$1:$B$62</definedName>
    <definedName name="_xlnm.Print_Area" localSheetId="92">'Page 93'!$A$1:$D$37</definedName>
    <definedName name="_xlnm.Print_Area" localSheetId="93">'Page blanche  '!$A$1:$G$33</definedName>
    <definedName name="_xlnm.Print_Area" localSheetId="94">'Page blanche 2'!$A$1:$G$39</definedName>
    <definedName name="_xlnm.Print_Area" localSheetId="2">Sommaire!$B$1:$C$63</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24" i="6" l="1"/>
  <c r="H24" i="6"/>
  <c r="G24" i="6"/>
  <c r="F24" i="6"/>
  <c r="E24" i="6"/>
  <c r="D24" i="6"/>
  <c r="C24" i="6"/>
  <c r="E53" i="113" l="1"/>
  <c r="F53" i="113"/>
  <c r="G53" i="113"/>
  <c r="G56" i="113" s="1"/>
  <c r="H53" i="113"/>
  <c r="E54" i="113"/>
  <c r="E56" i="113" s="1"/>
  <c r="F54" i="113"/>
  <c r="G54" i="113"/>
  <c r="H54" i="113"/>
  <c r="E55" i="113"/>
  <c r="F55" i="113"/>
  <c r="G55" i="113"/>
  <c r="H55" i="113"/>
  <c r="C8" i="112"/>
  <c r="D8" i="112"/>
  <c r="E8" i="112"/>
  <c r="F8" i="112"/>
  <c r="G8" i="112"/>
  <c r="H8" i="112"/>
  <c r="I8" i="112"/>
  <c r="C15" i="112"/>
  <c r="D15" i="112"/>
  <c r="E15" i="112"/>
  <c r="F15" i="112"/>
  <c r="G15" i="112"/>
  <c r="H15" i="112"/>
  <c r="I15" i="112"/>
  <c r="C22" i="112"/>
  <c r="D22" i="112"/>
  <c r="E22" i="112"/>
  <c r="F22" i="112"/>
  <c r="G22" i="112"/>
  <c r="H22" i="112"/>
  <c r="I22" i="112"/>
  <c r="C25" i="112"/>
  <c r="D25" i="112"/>
  <c r="E25" i="112"/>
  <c r="F25" i="112"/>
  <c r="G25" i="112"/>
  <c r="H25" i="112"/>
  <c r="I25" i="112"/>
  <c r="C26" i="112"/>
  <c r="D26" i="112"/>
  <c r="E26" i="112"/>
  <c r="F26" i="112"/>
  <c r="G26" i="112"/>
  <c r="H26" i="112"/>
  <c r="I26" i="112"/>
  <c r="C27" i="112"/>
  <c r="D27" i="112"/>
  <c r="E27" i="112"/>
  <c r="F27" i="112"/>
  <c r="G27" i="112"/>
  <c r="H27" i="112"/>
  <c r="I27" i="112"/>
  <c r="C28" i="112"/>
  <c r="D28" i="112"/>
  <c r="E28" i="112"/>
  <c r="F28" i="112"/>
  <c r="G28" i="112"/>
  <c r="H28" i="112"/>
  <c r="I28" i="112"/>
  <c r="C29" i="112"/>
  <c r="D29" i="112"/>
  <c r="E29" i="112"/>
  <c r="F29" i="112"/>
  <c r="G29" i="112"/>
  <c r="H29" i="112"/>
  <c r="I29" i="112"/>
  <c r="E53" i="110"/>
  <c r="F53" i="110"/>
  <c r="G53" i="110"/>
  <c r="H53" i="110"/>
  <c r="E54" i="110"/>
  <c r="E56" i="110" s="1"/>
  <c r="F54" i="110"/>
  <c r="G54" i="110"/>
  <c r="G56" i="110" s="1"/>
  <c r="H54" i="110"/>
  <c r="H56" i="110" s="1"/>
  <c r="E55" i="110"/>
  <c r="F55" i="110"/>
  <c r="G55" i="110"/>
  <c r="H55" i="110"/>
  <c r="E53" i="109"/>
  <c r="F53" i="109"/>
  <c r="G53" i="109"/>
  <c r="H53" i="109"/>
  <c r="E54" i="109"/>
  <c r="F54" i="109"/>
  <c r="G54" i="109"/>
  <c r="G56" i="109" s="1"/>
  <c r="H54" i="109"/>
  <c r="E55" i="109"/>
  <c r="F55" i="109"/>
  <c r="G55" i="109"/>
  <c r="H55" i="109"/>
  <c r="E53" i="108"/>
  <c r="F53" i="108"/>
  <c r="G53" i="108"/>
  <c r="G56" i="108" s="1"/>
  <c r="H53" i="108"/>
  <c r="H56" i="108" s="1"/>
  <c r="E54" i="108"/>
  <c r="F54" i="108"/>
  <c r="G54" i="108"/>
  <c r="H54" i="108"/>
  <c r="E55" i="108"/>
  <c r="F55" i="108"/>
  <c r="G55" i="108"/>
  <c r="H55" i="108"/>
  <c r="E53" i="107"/>
  <c r="E56" i="107" s="1"/>
  <c r="F53" i="107"/>
  <c r="G53" i="107"/>
  <c r="H53" i="107"/>
  <c r="E54" i="107"/>
  <c r="F54" i="107"/>
  <c r="G54" i="107"/>
  <c r="G56" i="107" s="1"/>
  <c r="H54" i="107"/>
  <c r="H56" i="107" s="1"/>
  <c r="E55" i="107"/>
  <c r="F55" i="107"/>
  <c r="G55" i="107"/>
  <c r="H55" i="107"/>
  <c r="F56" i="107"/>
  <c r="H30" i="112" l="1"/>
  <c r="E30" i="112"/>
  <c r="G30" i="112"/>
  <c r="F30" i="112"/>
  <c r="D30" i="112"/>
  <c r="C30" i="112"/>
  <c r="I30" i="112"/>
  <c r="F56" i="110"/>
  <c r="F56" i="109"/>
  <c r="E56" i="109"/>
  <c r="H56" i="109"/>
  <c r="F56" i="108"/>
  <c r="E56" i="108"/>
  <c r="H56" i="113"/>
  <c r="F56" i="113"/>
  <c r="H55" i="105" l="1"/>
  <c r="G55" i="105"/>
  <c r="F55" i="105"/>
  <c r="E55" i="105"/>
  <c r="H54" i="105"/>
  <c r="G54" i="105"/>
  <c r="F54" i="105"/>
  <c r="E54" i="105"/>
  <c r="E56" i="105" s="1"/>
  <c r="H53" i="105"/>
  <c r="H56" i="105" s="1"/>
  <c r="G53" i="105"/>
  <c r="G56" i="105" s="1"/>
  <c r="F53" i="105"/>
  <c r="F56" i="105" s="1"/>
  <c r="E53" i="105"/>
  <c r="H55" i="104" l="1"/>
  <c r="G55" i="104"/>
  <c r="F55" i="104"/>
  <c r="E55" i="104"/>
  <c r="H54" i="104"/>
  <c r="G54" i="104"/>
  <c r="F54" i="104"/>
  <c r="E54" i="104"/>
  <c r="H53" i="104"/>
  <c r="G53" i="104"/>
  <c r="G56" i="104" s="1"/>
  <c r="F53" i="104"/>
  <c r="E53" i="104"/>
  <c r="F56" i="104" l="1"/>
  <c r="H56" i="104"/>
  <c r="E56" i="104"/>
  <c r="L47" i="18"/>
  <c r="K47" i="18"/>
  <c r="J47" i="18"/>
  <c r="I47" i="18"/>
  <c r="H47" i="18"/>
  <c r="G47" i="18"/>
  <c r="F47" i="18"/>
  <c r="J30" i="99" l="1"/>
  <c r="I30" i="99"/>
  <c r="H30" i="99"/>
  <c r="G30" i="99"/>
  <c r="F30" i="99"/>
  <c r="E30" i="99"/>
  <c r="D30" i="99"/>
  <c r="C30" i="99"/>
  <c r="I30" i="98" l="1"/>
  <c r="H30" i="98"/>
  <c r="G30" i="98"/>
  <c r="J30" i="98"/>
  <c r="G30" i="51"/>
  <c r="H30" i="51"/>
  <c r="I30" i="51"/>
  <c r="J30" i="51"/>
  <c r="H53" i="40" l="1"/>
  <c r="G53" i="40"/>
  <c r="F53" i="40"/>
  <c r="E53" i="40"/>
  <c r="H53" i="39"/>
  <c r="G53" i="39"/>
  <c r="F53" i="39"/>
  <c r="E53" i="39"/>
  <c r="H53" i="47"/>
  <c r="G53" i="47"/>
  <c r="F53" i="47"/>
  <c r="E53" i="47"/>
  <c r="H53" i="46"/>
  <c r="G53" i="46"/>
  <c r="F53" i="46"/>
  <c r="E53" i="46"/>
  <c r="C15" i="77" l="1"/>
  <c r="D15" i="77"/>
  <c r="E15" i="77"/>
  <c r="F15" i="77"/>
  <c r="G15" i="77"/>
  <c r="H15" i="77"/>
  <c r="I15" i="77"/>
  <c r="C27" i="77"/>
  <c r="D27" i="77"/>
  <c r="E27" i="77"/>
  <c r="F27" i="77"/>
  <c r="G27" i="77"/>
  <c r="H27" i="77"/>
  <c r="I27" i="77"/>
  <c r="I29" i="76"/>
  <c r="H29" i="76"/>
  <c r="G29" i="76"/>
  <c r="F29" i="76"/>
  <c r="E29" i="76"/>
  <c r="D29" i="76"/>
  <c r="C29" i="76"/>
  <c r="I29" i="75"/>
  <c r="H29" i="75"/>
  <c r="G29" i="75"/>
  <c r="F29" i="75"/>
  <c r="E29" i="75"/>
  <c r="D29" i="75"/>
  <c r="C29" i="75"/>
  <c r="D26" i="74"/>
  <c r="E26" i="74"/>
  <c r="F26" i="74"/>
  <c r="G26" i="74"/>
  <c r="D27" i="74"/>
  <c r="E27" i="74"/>
  <c r="F27" i="74"/>
  <c r="G27" i="74"/>
  <c r="H27" i="74"/>
  <c r="I27" i="74"/>
  <c r="D28" i="74"/>
  <c r="E28" i="74"/>
  <c r="F28" i="74"/>
  <c r="G28" i="74"/>
  <c r="H28" i="74"/>
  <c r="I28" i="74"/>
  <c r="D29" i="74"/>
  <c r="E29" i="74"/>
  <c r="F29" i="74"/>
  <c r="G29" i="74"/>
  <c r="H29" i="74"/>
  <c r="I29" i="74"/>
  <c r="C27" i="74"/>
  <c r="C28" i="74"/>
  <c r="C29" i="74"/>
  <c r="I29" i="73"/>
  <c r="H29" i="73"/>
  <c r="G29" i="73"/>
  <c r="F29" i="73"/>
  <c r="E29" i="73"/>
  <c r="D29" i="73"/>
  <c r="C29" i="73"/>
  <c r="I51" i="77" l="1"/>
  <c r="H51" i="77"/>
  <c r="G51" i="77"/>
  <c r="F51" i="77"/>
  <c r="E51" i="77"/>
  <c r="D51" i="77"/>
  <c r="C51" i="77"/>
  <c r="I39" i="77"/>
  <c r="H39" i="77"/>
  <c r="G39" i="77"/>
  <c r="F39" i="77"/>
  <c r="E39" i="77"/>
  <c r="D39" i="77"/>
  <c r="C39" i="77"/>
  <c r="G30" i="76"/>
  <c r="F30" i="76"/>
  <c r="E30" i="76"/>
  <c r="D30" i="76"/>
  <c r="H26" i="76"/>
  <c r="H30" i="76" s="1"/>
  <c r="C26" i="76"/>
  <c r="C30" i="76" s="1"/>
  <c r="I24" i="76"/>
  <c r="H24" i="76"/>
  <c r="G24" i="76"/>
  <c r="F24" i="76"/>
  <c r="E24" i="76"/>
  <c r="D24" i="76"/>
  <c r="C24" i="76"/>
  <c r="I13" i="76"/>
  <c r="H13" i="76"/>
  <c r="C13" i="76"/>
  <c r="I11" i="76"/>
  <c r="H11" i="76"/>
  <c r="G11" i="76"/>
  <c r="F11" i="76"/>
  <c r="E11" i="76"/>
  <c r="D11" i="76"/>
  <c r="C11" i="76"/>
  <c r="I30" i="75"/>
  <c r="H30" i="75"/>
  <c r="G30" i="75"/>
  <c r="F30" i="75"/>
  <c r="E30" i="75"/>
  <c r="D30" i="75"/>
  <c r="C30" i="75"/>
  <c r="I24" i="75"/>
  <c r="H24" i="75"/>
  <c r="G24" i="75"/>
  <c r="F24" i="75"/>
  <c r="E24" i="75"/>
  <c r="D24" i="75"/>
  <c r="C24" i="75"/>
  <c r="I17" i="75"/>
  <c r="H17" i="75"/>
  <c r="G17" i="75"/>
  <c r="F17" i="75"/>
  <c r="E17" i="75"/>
  <c r="D17" i="75"/>
  <c r="C17" i="75"/>
  <c r="I11" i="75"/>
  <c r="H11" i="75"/>
  <c r="G11" i="75"/>
  <c r="F11" i="75"/>
  <c r="E11" i="75"/>
  <c r="D11" i="75"/>
  <c r="C11" i="75"/>
  <c r="G30" i="74"/>
  <c r="F30" i="74"/>
  <c r="E30" i="74"/>
  <c r="D30" i="74"/>
  <c r="I24" i="74"/>
  <c r="H24" i="74"/>
  <c r="G24" i="74"/>
  <c r="F24" i="74"/>
  <c r="E24" i="74"/>
  <c r="D24" i="74"/>
  <c r="C24" i="74"/>
  <c r="G17" i="74"/>
  <c r="F17" i="74"/>
  <c r="E17" i="74"/>
  <c r="D17" i="74"/>
  <c r="H13" i="74"/>
  <c r="H17" i="74" s="1"/>
  <c r="C13" i="74"/>
  <c r="C26" i="74" s="1"/>
  <c r="C30" i="74" s="1"/>
  <c r="I11" i="74"/>
  <c r="H11" i="74"/>
  <c r="G11" i="74"/>
  <c r="F11" i="74"/>
  <c r="E11" i="74"/>
  <c r="D11" i="74"/>
  <c r="C11" i="74"/>
  <c r="I52" i="73"/>
  <c r="H52" i="73"/>
  <c r="G52" i="73"/>
  <c r="F52" i="73"/>
  <c r="E52" i="73"/>
  <c r="D52" i="73"/>
  <c r="C52" i="73"/>
  <c r="I51" i="73"/>
  <c r="H51" i="73"/>
  <c r="G51" i="73"/>
  <c r="F51" i="73"/>
  <c r="E51" i="73"/>
  <c r="D51" i="73"/>
  <c r="C51" i="73"/>
  <c r="I50" i="73"/>
  <c r="H50" i="73"/>
  <c r="G50" i="73"/>
  <c r="F50" i="73"/>
  <c r="E50" i="73"/>
  <c r="D50" i="73"/>
  <c r="C50" i="73"/>
  <c r="I49" i="73"/>
  <c r="H49" i="73"/>
  <c r="G49" i="73"/>
  <c r="F49" i="73"/>
  <c r="E49" i="73"/>
  <c r="D49" i="73"/>
  <c r="C49" i="73"/>
  <c r="I48" i="73"/>
  <c r="H48" i="73"/>
  <c r="G48" i="73"/>
  <c r="F48" i="73"/>
  <c r="E48" i="73"/>
  <c r="D48" i="73"/>
  <c r="C48" i="73"/>
  <c r="I47" i="73"/>
  <c r="H47" i="73"/>
  <c r="G47" i="73"/>
  <c r="F47" i="73"/>
  <c r="E47" i="73"/>
  <c r="D47" i="73"/>
  <c r="C47" i="73"/>
  <c r="G45" i="73"/>
  <c r="F45" i="73"/>
  <c r="E45" i="73"/>
  <c r="D45" i="73"/>
  <c r="I44" i="73"/>
  <c r="H44" i="73"/>
  <c r="G44" i="73"/>
  <c r="F44" i="73"/>
  <c r="E44" i="73"/>
  <c r="D44" i="73"/>
  <c r="C44" i="73"/>
  <c r="I41" i="73"/>
  <c r="H41" i="73"/>
  <c r="G41" i="73"/>
  <c r="F41" i="73"/>
  <c r="E41" i="73"/>
  <c r="D41" i="73"/>
  <c r="C41" i="73"/>
  <c r="H21" i="73"/>
  <c r="C21" i="73"/>
  <c r="C45" i="73" s="1"/>
  <c r="I17" i="73"/>
  <c r="H17" i="73"/>
  <c r="G17" i="73"/>
  <c r="F17" i="73"/>
  <c r="E17" i="73"/>
  <c r="D17" i="73"/>
  <c r="C17" i="73"/>
  <c r="H51" i="72"/>
  <c r="I16" i="72"/>
  <c r="H16" i="72"/>
  <c r="G16" i="72"/>
  <c r="F16" i="72"/>
  <c r="E16" i="72"/>
  <c r="D16" i="72"/>
  <c r="C16" i="72"/>
  <c r="H51" i="71"/>
  <c r="I31" i="70"/>
  <c r="H31" i="70"/>
  <c r="G31" i="70"/>
  <c r="F31" i="70"/>
  <c r="E31" i="70"/>
  <c r="D31" i="70"/>
  <c r="C31" i="70"/>
  <c r="I30" i="70"/>
  <c r="H30" i="70"/>
  <c r="G30" i="70"/>
  <c r="F30" i="70"/>
  <c r="E30" i="70"/>
  <c r="D30" i="70"/>
  <c r="C30" i="70"/>
  <c r="I29" i="70"/>
  <c r="I32" i="70" s="1"/>
  <c r="H29" i="70"/>
  <c r="G29" i="70"/>
  <c r="F29" i="70"/>
  <c r="E29" i="70"/>
  <c r="D29" i="70"/>
  <c r="C29" i="70"/>
  <c r="I28" i="70"/>
  <c r="H28" i="70"/>
  <c r="G28" i="70"/>
  <c r="F28" i="70"/>
  <c r="E28" i="70"/>
  <c r="D28" i="70"/>
  <c r="C28" i="70"/>
  <c r="I27" i="70"/>
  <c r="H27" i="70"/>
  <c r="G27" i="70"/>
  <c r="F27" i="70"/>
  <c r="E27" i="70"/>
  <c r="E32" i="70" s="1"/>
  <c r="D27" i="70"/>
  <c r="C27" i="70"/>
  <c r="I11" i="70"/>
  <c r="H11" i="70"/>
  <c r="G11" i="70"/>
  <c r="F11" i="70"/>
  <c r="E11" i="70"/>
  <c r="D11" i="70"/>
  <c r="C11" i="70"/>
  <c r="I60" i="69"/>
  <c r="H60" i="69"/>
  <c r="G60" i="69"/>
  <c r="F60" i="69"/>
  <c r="E60" i="69"/>
  <c r="D60" i="69"/>
  <c r="C60" i="69"/>
  <c r="I58" i="69"/>
  <c r="H58" i="69"/>
  <c r="G58" i="69"/>
  <c r="F58" i="69"/>
  <c r="E58" i="69"/>
  <c r="D58" i="69"/>
  <c r="C58" i="69"/>
  <c r="I56" i="69"/>
  <c r="H56" i="69"/>
  <c r="G56" i="69"/>
  <c r="F56" i="69"/>
  <c r="E56" i="69"/>
  <c r="D56" i="69"/>
  <c r="C56" i="69"/>
  <c r="I55" i="69"/>
  <c r="H55" i="69"/>
  <c r="G55" i="69"/>
  <c r="F55" i="69"/>
  <c r="E55" i="69"/>
  <c r="D55" i="69"/>
  <c r="C55" i="69"/>
  <c r="I54" i="69"/>
  <c r="H54" i="69"/>
  <c r="G54" i="69"/>
  <c r="F54" i="69"/>
  <c r="E54" i="69"/>
  <c r="D54" i="69"/>
  <c r="C54" i="69"/>
  <c r="I53" i="69"/>
  <c r="H53" i="69"/>
  <c r="G53" i="69"/>
  <c r="F53" i="69"/>
  <c r="E53" i="69"/>
  <c r="D53" i="69"/>
  <c r="C53" i="69"/>
  <c r="I52" i="69"/>
  <c r="H52" i="69"/>
  <c r="G52" i="69"/>
  <c r="F52" i="69"/>
  <c r="E52" i="69"/>
  <c r="D52" i="69"/>
  <c r="C52" i="69"/>
  <c r="I51" i="69"/>
  <c r="H51" i="69"/>
  <c r="G51" i="69"/>
  <c r="F51" i="69"/>
  <c r="E51" i="69"/>
  <c r="D51" i="69"/>
  <c r="C51" i="69"/>
  <c r="I49" i="69"/>
  <c r="H49" i="69"/>
  <c r="G49" i="69"/>
  <c r="F49" i="69"/>
  <c r="E49" i="69"/>
  <c r="D49" i="69"/>
  <c r="C49" i="69"/>
  <c r="J30" i="62"/>
  <c r="I30" i="62"/>
  <c r="H30" i="62"/>
  <c r="G30" i="62"/>
  <c r="F30" i="62"/>
  <c r="E30" i="62"/>
  <c r="D30" i="62"/>
  <c r="C30" i="62"/>
  <c r="J30" i="61"/>
  <c r="I30" i="61"/>
  <c r="H30" i="61"/>
  <c r="G30" i="61"/>
  <c r="F30" i="61"/>
  <c r="E30" i="61"/>
  <c r="D30" i="61"/>
  <c r="C30" i="61"/>
  <c r="J30" i="60"/>
  <c r="I30" i="60"/>
  <c r="H30" i="60"/>
  <c r="G30" i="60"/>
  <c r="F30" i="60"/>
  <c r="E30" i="60"/>
  <c r="D30" i="60"/>
  <c r="C30" i="60"/>
  <c r="J30" i="59"/>
  <c r="I30" i="59"/>
  <c r="H30" i="59"/>
  <c r="G30" i="59"/>
  <c r="F30" i="59"/>
  <c r="E30" i="59"/>
  <c r="D30" i="59"/>
  <c r="C30" i="59"/>
  <c r="J30" i="58"/>
  <c r="I30" i="58"/>
  <c r="H30" i="58"/>
  <c r="G30" i="58"/>
  <c r="F30" i="58"/>
  <c r="E30" i="58"/>
  <c r="D30" i="58"/>
  <c r="C30" i="58"/>
  <c r="J30" i="57"/>
  <c r="I30" i="57"/>
  <c r="H30" i="57"/>
  <c r="G30" i="57"/>
  <c r="F30" i="57"/>
  <c r="E30" i="57"/>
  <c r="D30" i="57"/>
  <c r="C30" i="57"/>
  <c r="J30" i="56"/>
  <c r="I30" i="56"/>
  <c r="H30" i="56"/>
  <c r="G30" i="56"/>
  <c r="F30" i="56"/>
  <c r="E30" i="56"/>
  <c r="D30" i="56"/>
  <c r="C30" i="56"/>
  <c r="J30" i="55"/>
  <c r="I30" i="55"/>
  <c r="H30" i="55"/>
  <c r="G30" i="55"/>
  <c r="F30" i="55"/>
  <c r="E30" i="55"/>
  <c r="D30" i="55"/>
  <c r="C30" i="55"/>
  <c r="J30" i="54"/>
  <c r="I30" i="54"/>
  <c r="H30" i="54"/>
  <c r="G30" i="54"/>
  <c r="F30" i="54"/>
  <c r="E30" i="54"/>
  <c r="D30" i="54"/>
  <c r="C30" i="54"/>
  <c r="H55" i="47"/>
  <c r="G55" i="47"/>
  <c r="F55" i="47"/>
  <c r="E55" i="47"/>
  <c r="H54" i="47"/>
  <c r="G54" i="47"/>
  <c r="F54" i="47"/>
  <c r="E54" i="47"/>
  <c r="H55" i="46"/>
  <c r="G55" i="46"/>
  <c r="F55" i="46"/>
  <c r="E55" i="46"/>
  <c r="H54" i="46"/>
  <c r="G54" i="46"/>
  <c r="F54" i="46"/>
  <c r="E54" i="46"/>
  <c r="H55" i="40"/>
  <c r="G55" i="40"/>
  <c r="F55" i="40"/>
  <c r="E55" i="40"/>
  <c r="H54" i="40"/>
  <c r="G54" i="40"/>
  <c r="F54" i="40"/>
  <c r="E54" i="40"/>
  <c r="H55" i="39"/>
  <c r="G55" i="39"/>
  <c r="F55" i="39"/>
  <c r="E55" i="39"/>
  <c r="H54" i="39"/>
  <c r="G54" i="39"/>
  <c r="F54" i="39"/>
  <c r="E54" i="39"/>
  <c r="E61" i="31"/>
  <c r="H60" i="31"/>
  <c r="G60" i="31"/>
  <c r="E60" i="31"/>
  <c r="H59" i="31"/>
  <c r="G59" i="31"/>
  <c r="F59" i="31"/>
  <c r="E59" i="31"/>
  <c r="E58" i="31"/>
  <c r="H51" i="31"/>
  <c r="H61" i="31" s="1"/>
  <c r="G51" i="31"/>
  <c r="G61" i="31" s="1"/>
  <c r="F51" i="31"/>
  <c r="H13" i="31"/>
  <c r="H58" i="31" s="1"/>
  <c r="G13" i="31"/>
  <c r="G58" i="31" s="1"/>
  <c r="F13" i="31"/>
  <c r="F58" i="31" s="1"/>
  <c r="H9" i="31"/>
  <c r="E9" i="31"/>
  <c r="F7" i="31"/>
  <c r="L61" i="24"/>
  <c r="K61" i="24"/>
  <c r="J61" i="24"/>
  <c r="I61" i="24"/>
  <c r="H61" i="24"/>
  <c r="G61" i="24"/>
  <c r="F61" i="24"/>
  <c r="H1048574" i="12"/>
  <c r="I25" i="6"/>
  <c r="H25" i="6"/>
  <c r="G25" i="6"/>
  <c r="F25" i="6"/>
  <c r="E25" i="6"/>
  <c r="D25" i="6"/>
  <c r="C25" i="6"/>
  <c r="I23" i="6"/>
  <c r="H23" i="6"/>
  <c r="G23" i="6"/>
  <c r="F23" i="6"/>
  <c r="E23" i="6"/>
  <c r="D23" i="6"/>
  <c r="C23" i="6"/>
  <c r="I22" i="6"/>
  <c r="H22" i="6"/>
  <c r="G22" i="6"/>
  <c r="F22" i="6"/>
  <c r="E22" i="6"/>
  <c r="D22" i="6"/>
  <c r="C22" i="6"/>
  <c r="F31" i="5"/>
  <c r="E31" i="5"/>
  <c r="C9" i="5"/>
  <c r="H55" i="4"/>
  <c r="G55" i="4"/>
  <c r="F55" i="4"/>
  <c r="E55" i="4"/>
  <c r="C55" i="4"/>
  <c r="I13" i="74" l="1"/>
  <c r="I26" i="74" s="1"/>
  <c r="I30" i="74" s="1"/>
  <c r="H26" i="74"/>
  <c r="H30" i="74" s="1"/>
  <c r="C61" i="69"/>
  <c r="I61" i="69"/>
  <c r="D61" i="69"/>
  <c r="H61" i="69"/>
  <c r="D53" i="73"/>
  <c r="E53" i="73"/>
  <c r="E56" i="39"/>
  <c r="F53" i="73"/>
  <c r="F61" i="31"/>
  <c r="F56" i="39"/>
  <c r="F56" i="40"/>
  <c r="E56" i="46"/>
  <c r="E56" i="47"/>
  <c r="F61" i="69"/>
  <c r="C32" i="70"/>
  <c r="G53" i="73"/>
  <c r="G56" i="39"/>
  <c r="G56" i="40"/>
  <c r="F56" i="46"/>
  <c r="F56" i="47"/>
  <c r="D32" i="70"/>
  <c r="H56" i="39"/>
  <c r="H56" i="40"/>
  <c r="G56" i="46"/>
  <c r="G56" i="47"/>
  <c r="E56" i="40"/>
  <c r="H56" i="46"/>
  <c r="H56" i="47"/>
  <c r="F32" i="70"/>
  <c r="C53" i="73"/>
  <c r="E61" i="69"/>
  <c r="G32" i="70"/>
  <c r="H32" i="70"/>
  <c r="G61" i="69"/>
  <c r="I21" i="73"/>
  <c r="I26" i="76"/>
  <c r="I30" i="76" s="1"/>
  <c r="F60" i="31"/>
  <c r="H45" i="73"/>
  <c r="H53" i="73" s="1"/>
  <c r="C17" i="74"/>
  <c r="I17" i="74" l="1"/>
  <c r="I45" i="73"/>
  <c r="I53" i="73" s="1"/>
</calcChain>
</file>

<file path=xl/sharedStrings.xml><?xml version="1.0" encoding="utf-8"?>
<sst xmlns="http://schemas.openxmlformats.org/spreadsheetml/2006/main" count="6409" uniqueCount="1006">
  <si>
    <t>Année</t>
  </si>
  <si>
    <t>SOMMAIRE</t>
  </si>
  <si>
    <t>Aide mémoire</t>
  </si>
  <si>
    <t>4-5</t>
  </si>
  <si>
    <t>Résultats généraux</t>
  </si>
  <si>
    <t>selon le milieu</t>
  </si>
  <si>
    <t>selon les forces de l'ordre</t>
  </si>
  <si>
    <t>selon la catégorie de route</t>
  </si>
  <si>
    <t>métropole</t>
  </si>
  <si>
    <t>10-11</t>
  </si>
  <si>
    <t>DOM</t>
  </si>
  <si>
    <t>métropole - selon le milieu</t>
  </si>
  <si>
    <t>13-18</t>
  </si>
  <si>
    <t>métropole - selon les forces de l'ordre</t>
  </si>
  <si>
    <t>20-24</t>
  </si>
  <si>
    <t>Indicateurs départementaux</t>
  </si>
  <si>
    <t>26-29</t>
  </si>
  <si>
    <t>Victimes par catégorie d'usagers</t>
  </si>
  <si>
    <t>France entière</t>
  </si>
  <si>
    <t>32-36</t>
  </si>
  <si>
    <t>37-39</t>
  </si>
  <si>
    <t>jour – nuit</t>
  </si>
  <si>
    <t>hommes – femmes</t>
  </si>
  <si>
    <t>Victimes selon l'âge</t>
  </si>
  <si>
    <t>tous usagers</t>
  </si>
  <si>
    <t>usagers de véhicules de tourisme (VT)</t>
  </si>
  <si>
    <t>usagers de véhicules poids lourds (PL)</t>
  </si>
  <si>
    <t>usagers de véhicules de transports en commun (TC)</t>
  </si>
  <si>
    <t>usagers des autres véhicules</t>
  </si>
  <si>
    <t>selon le mois</t>
  </si>
  <si>
    <t>61-62</t>
  </si>
  <si>
    <t>selon le type de jour</t>
  </si>
  <si>
    <t>selon l'heure</t>
  </si>
  <si>
    <t>selon la catégorie de la chaussée (nombre de voies, séparation centrale)</t>
  </si>
  <si>
    <t>selon le tracé en plan (ligne droite ou virage)</t>
  </si>
  <si>
    <t>selon les conditions atmosphériques</t>
  </si>
  <si>
    <t>selon l'état de la surface de la chaussée</t>
  </si>
  <si>
    <t>selon le type de collision</t>
  </si>
  <si>
    <t>selon le nombre de véhicules impliqués</t>
  </si>
  <si>
    <t xml:space="preserve"> accidents avec piéton</t>
  </si>
  <si>
    <t xml:space="preserve"> accidents sans piéton</t>
  </si>
  <si>
    <t xml:space="preserve">Véhicules et victimes </t>
  </si>
  <si>
    <t>selon la manœuvre principale pour les véhicules de tourisme (VT)</t>
  </si>
  <si>
    <t>selon la manœuvre principale pour les poids lourds (PL)</t>
  </si>
  <si>
    <t>selon la manœuvre du piéton</t>
  </si>
  <si>
    <t>Accidents impliquant au moins un véhicule de catégorie donnée</t>
  </si>
  <si>
    <t>Définitions</t>
  </si>
  <si>
    <t>AIDE MÉMOIRE DE L'ACCIDENTALITÉ</t>
  </si>
  <si>
    <t>2019 France entière - Tués</t>
  </si>
  <si>
    <t>Source ONISR - Fichier national des accidents corporels enregistrés par les Forces de l'ordre</t>
  </si>
  <si>
    <t>Nombre de personnes tuées en 2019</t>
  </si>
  <si>
    <t>Part dans la mortalité en 2019</t>
  </si>
  <si>
    <t>Evolution de la mortalité
2019/2018</t>
  </si>
  <si>
    <t>Evolution de la mortalité 2019/2010</t>
  </si>
  <si>
    <t>Evolution de la mortalité 2010/2000</t>
  </si>
  <si>
    <t xml:space="preserve"> </t>
  </si>
  <si>
    <t>Nombre</t>
  </si>
  <si>
    <t>%</t>
  </si>
  <si>
    <t>France métropolitaine</t>
  </si>
  <si>
    <t>Outre-mer (OM) *</t>
  </si>
  <si>
    <t>ND</t>
  </si>
  <si>
    <t>France métropole + OM *</t>
  </si>
  <si>
    <t>Indicateurs France métropolitaine</t>
  </si>
  <si>
    <t>Catégorie d'usagers :</t>
  </si>
  <si>
    <t>Cyclomotoristes</t>
  </si>
  <si>
    <t>Motocyclistes</t>
  </si>
  <si>
    <t>Autres</t>
  </si>
  <si>
    <t>Classe d'âge connue :</t>
  </si>
  <si>
    <t>0-14 ans</t>
  </si>
  <si>
    <t>15-17 ans</t>
  </si>
  <si>
    <t>18-24 ans</t>
  </si>
  <si>
    <t>25-34 ans</t>
  </si>
  <si>
    <t>35-44 ans</t>
  </si>
  <si>
    <t>45-54 ans</t>
  </si>
  <si>
    <t>55-64 ans</t>
  </si>
  <si>
    <t>65- 74 ans</t>
  </si>
  <si>
    <t>75 ans et plus</t>
  </si>
  <si>
    <t>Type de route :</t>
  </si>
  <si>
    <t>Autoroutes</t>
  </si>
  <si>
    <t>Sexe :</t>
  </si>
  <si>
    <t>Hommes</t>
  </si>
  <si>
    <t>Femmes</t>
  </si>
  <si>
    <t>Type d'occupant :</t>
  </si>
  <si>
    <t>Conducteurs</t>
  </si>
  <si>
    <t>Passagers</t>
  </si>
  <si>
    <t>Conducteurs novices</t>
  </si>
  <si>
    <t>Dans un accident impliquant un conducteur :</t>
  </si>
  <si>
    <t>novice (permis de moins de 2 ans)</t>
  </si>
  <si>
    <t>avec taux d'alcool supérieur 0,5g/l</t>
  </si>
  <si>
    <t>de poids lourd</t>
  </si>
  <si>
    <t>Estimation sur l'ensemble de la mortalité à partir de pourcentage de tests positifs/résultat test connu :</t>
  </si>
  <si>
    <t>Total métropole</t>
  </si>
  <si>
    <t>2019 France entière - Blessés</t>
  </si>
  <si>
    <t>Part dans la totalité des B en 2019</t>
  </si>
  <si>
    <t>Evolution du nb de B
2019/2018</t>
  </si>
  <si>
    <t>Evolution du nb de B 2019/2010</t>
  </si>
  <si>
    <t>Nb de blessés pour 1 personne tuée</t>
  </si>
  <si>
    <t>+ 603</t>
  </si>
  <si>
    <t>+ 309</t>
  </si>
  <si>
    <t>+ 912</t>
  </si>
  <si>
    <t>65-74 ans</t>
  </si>
  <si>
    <t>RESULTATS GENERAUX - SELON LE MILIEU</t>
  </si>
  <si>
    <t>2019 France entière (métropole et outre-mer)</t>
  </si>
  <si>
    <t>Accidents corporels</t>
  </si>
  <si>
    <t>Dont mortels</t>
  </si>
  <si>
    <t>Dont graves*</t>
  </si>
  <si>
    <t>Tués</t>
  </si>
  <si>
    <t>Blessés hospi-
talisés*</t>
  </si>
  <si>
    <t>Blessés légers*</t>
  </si>
  <si>
    <t>Total blessés</t>
  </si>
  <si>
    <t>Métropole</t>
  </si>
  <si>
    <t>Autoroute</t>
  </si>
  <si>
    <t>Total Métropole</t>
  </si>
  <si>
    <t>Total DOM</t>
  </si>
  <si>
    <t>Autres OM *</t>
  </si>
  <si>
    <t>Total</t>
  </si>
  <si>
    <t>France entière*</t>
  </si>
  <si>
    <t>* Données non labellisées.</t>
  </si>
  <si>
    <t>2019 France entière</t>
  </si>
  <si>
    <t>Dont graves</t>
  </si>
  <si>
    <t>Blessés hospi-
talisés</t>
  </si>
  <si>
    <t>Blessés légers</t>
  </si>
  <si>
    <t>GN</t>
  </si>
  <si>
    <t>PPP</t>
  </si>
  <si>
    <t>CRS</t>
  </si>
  <si>
    <t>PAF</t>
  </si>
  <si>
    <t>SP</t>
  </si>
  <si>
    <t>Autres OM</t>
  </si>
  <si>
    <t>Hors réseau public</t>
  </si>
  <si>
    <t>Autres voies</t>
  </si>
  <si>
    <t>2019 France métropolitaine - Régions</t>
  </si>
  <si>
    <t>Auvergne-Rhône-Alpes</t>
  </si>
  <si>
    <t>Bourgogne-Franche-Comté</t>
  </si>
  <si>
    <t>Bretagne</t>
  </si>
  <si>
    <t>Centre-Val de Loire</t>
  </si>
  <si>
    <t>Corse</t>
  </si>
  <si>
    <t>Grand Est</t>
  </si>
  <si>
    <t>Hauts-de-France</t>
  </si>
  <si>
    <t>Île-de-France</t>
  </si>
  <si>
    <t>Normandie</t>
  </si>
  <si>
    <t>Nouvelle-Aquitaine</t>
  </si>
  <si>
    <t>Occitanie</t>
  </si>
  <si>
    <t>Pays de la Loire</t>
  </si>
  <si>
    <t>Provence-Alpes-Côte-d'Azur</t>
  </si>
  <si>
    <t>Total France métropolitaine</t>
  </si>
  <si>
    <t>France métropolitaine - Régions antérieures à 2016</t>
  </si>
  <si>
    <t>Alsace</t>
  </si>
  <si>
    <t>Aquitaine</t>
  </si>
  <si>
    <t>Auvergne</t>
  </si>
  <si>
    <t>Basse-Normandie</t>
  </si>
  <si>
    <t>Bourgogne</t>
  </si>
  <si>
    <t>Centre</t>
  </si>
  <si>
    <t>Champagne-Ardenne</t>
  </si>
  <si>
    <t>Franche-Comté</t>
  </si>
  <si>
    <t>Haute-Normandie</t>
  </si>
  <si>
    <t>Ile-de-France</t>
  </si>
  <si>
    <t>Languedoc-Roussillon</t>
  </si>
  <si>
    <t>Limousin</t>
  </si>
  <si>
    <t>Lorraine</t>
  </si>
  <si>
    <t>Midi-Pyrénées</t>
  </si>
  <si>
    <t>Nord-Pas-de-Calais</t>
  </si>
  <si>
    <t>Picardie</t>
  </si>
  <si>
    <t>Poitou-Charentes</t>
  </si>
  <si>
    <t>Rhône-Alpes</t>
  </si>
  <si>
    <t>DEPARTEMENTS</t>
  </si>
  <si>
    <t>2019 France métropolitaine (1/2)</t>
  </si>
  <si>
    <t>1</t>
  </si>
  <si>
    <t>Ain</t>
  </si>
  <si>
    <t>2</t>
  </si>
  <si>
    <t>Aisne</t>
  </si>
  <si>
    <t>3</t>
  </si>
  <si>
    <t>Allier</t>
  </si>
  <si>
    <t>4</t>
  </si>
  <si>
    <t>Alpes-de-Haute-Provence</t>
  </si>
  <si>
    <t>5</t>
  </si>
  <si>
    <t>Hautes-Alpes</t>
  </si>
  <si>
    <t>6</t>
  </si>
  <si>
    <t>Alpes-Maritimes</t>
  </si>
  <si>
    <t>7</t>
  </si>
  <si>
    <t>Ardèche</t>
  </si>
  <si>
    <t>8</t>
  </si>
  <si>
    <t>Ardennes</t>
  </si>
  <si>
    <t>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</si>
  <si>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</si>
  <si>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</si>
  <si>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</si>
  <si>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</si>
  <si>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</si>
  <si>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</si>
  <si>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</si>
  <si>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</si>
  <si>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</si>
  <si>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</si>
  <si>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</si>
  <si>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</si>
  <si>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</si>
  <si>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</si>
  <si>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</si>
  <si>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</si>
  <si>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</si>
  <si>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</si>
  <si>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</si>
  <si>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</si>
  <si>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</si>
  <si>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</si>
  <si>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</si>
  <si>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</si>
  <si>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</si>
  <si>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</si>
  <si>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</si>
  <si>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</si>
  <si>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Côtes-d'Armor</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</si>
  <si>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</si>
  <si>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</si>
  <si>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</si>
  <si>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</si>
  <si>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</si>
  <si>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</si>
  <si>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</si>
  <si>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</si>
  <si>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</si>
  <si>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</si>
  <si>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</si>
  <si>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</si>
  <si>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</si>
  <si>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</si>
  <si>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</si>
  <si>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</si>
  <si>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</si>
  <si>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</si>
  <si>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</si>
  <si>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</si>
  <si>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</si>
  <si>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</si>
  <si>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</si>
  <si>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</si>
  <si>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</si>
  <si>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</si>
  <si>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</si>
  <si>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</si>
  <si>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</si>
  <si>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</si>
  <si>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</si>
  <si>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</si>
  <si>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</si>
  <si>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</si>
  <si>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</si>
  <si>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</si>
  <si>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</si>
  <si>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</si>
  <si>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</si>
  <si>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</si>
  <si>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</si>
  <si>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</si>
  <si>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</si>
  <si>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</si>
  <si>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</si>
  <si>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</si>
  <si>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</si>
  <si>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</si>
  <si>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</si>
  <si>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</si>
  <si>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</si>
  <si>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</si>
  <si>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2019 France métropolitaine (2/2)</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</si>
  <si>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</si>
  <si>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</si>
  <si>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</si>
  <si>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</si>
  <si>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</si>
  <si>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</si>
  <si>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</si>
  <si>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</si>
  <si>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</si>
  <si>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</si>
  <si>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</si>
  <si>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</si>
  <si>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</si>
  <si>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</si>
  <si>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</si>
  <si>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</si>
  <si>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</si>
  <si>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</si>
  <si>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</si>
  <si>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</si>
  <si>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</si>
  <si>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</si>
  <si>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</si>
  <si>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</si>
  <si>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</si>
  <si>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</si>
  <si>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</si>
  <si>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</si>
  <si>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</si>
  <si>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</si>
  <si>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</si>
  <si>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</si>
  <si>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</si>
  <si>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</si>
  <si>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</si>
  <si>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</si>
  <si>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</si>
  <si>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</si>
  <si>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</si>
  <si>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</si>
  <si>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</si>
  <si>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</si>
  <si>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</si>
  <si>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</si>
  <si>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</si>
  <si>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</si>
  <si>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</si>
  <si>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</si>
  <si>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</si>
  <si>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</si>
  <si>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</si>
  <si>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</si>
  <si>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</si>
  <si>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</si>
  <si>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</si>
  <si>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</si>
  <si>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</si>
  <si>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</si>
  <si>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</si>
  <si>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</si>
  <si>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</si>
  <si>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</si>
  <si>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</si>
  <si>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</si>
  <si>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</si>
  <si>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</si>
  <si>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</si>
  <si>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</si>
  <si>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</si>
  <si>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</si>
  <si>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</si>
  <si>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</si>
  <si>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</si>
  <si>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</si>
  <si>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</si>
  <si>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</si>
  <si>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</si>
  <si>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</si>
  <si>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</si>
  <si>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</si>
  <si>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</si>
  <si>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</si>
  <si>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</si>
  <si>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</si>
  <si>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</si>
  <si>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</si>
  <si>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</si>
  <si>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</si>
  <si>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</si>
  <si>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</si>
  <si>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</si>
  <si>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</si>
  <si>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</si>
  <si>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Val-d'Oise</t>
  </si>
  <si>
    <t>2019 Outre-Mer</t>
  </si>
  <si>
    <t>971</t>
  </si>
  <si>
    <t>Guadeloupe</t>
  </si>
  <si>
    <t>972</t>
  </si>
  <si>
    <t>Martinique</t>
  </si>
  <si>
    <t>973</t>
  </si>
  <si>
    <t>Guyane</t>
  </si>
  <si>
    <t>974</t>
  </si>
  <si>
    <t>La Réunion</t>
  </si>
  <si>
    <t>976</t>
  </si>
  <si>
    <t>Mayotte</t>
  </si>
  <si>
    <t>975</t>
  </si>
  <si>
    <t>Saint-Pierre-et-Miquelon</t>
  </si>
  <si>
    <t>977</t>
  </si>
  <si>
    <t>978</t>
  </si>
  <si>
    <t>Saint-Martin</t>
  </si>
  <si>
    <t>986</t>
  </si>
  <si>
    <t>Wallis-et-Futuna</t>
  </si>
  <si>
    <t>987</t>
  </si>
  <si>
    <t>988</t>
  </si>
  <si>
    <t>Nouvelle-Calédonie</t>
  </si>
  <si>
    <t>Total Autres OM *</t>
  </si>
  <si>
    <t>Total Outre-mer *</t>
  </si>
  <si>
    <t>DEPARTEMENTS - SELON LE MILIEU</t>
  </si>
  <si>
    <t>2019 France métropolitaine (1/6)</t>
  </si>
  <si>
    <t>ENSEMBLE</t>
  </si>
  <si>
    <t>2019 France métropolitaine (2/6)</t>
  </si>
  <si>
    <t>2019 France métropolitaine (3/6)</t>
  </si>
  <si>
    <t>2019 France métropolitaine (4/6)</t>
  </si>
  <si>
    <t>2019 France métropolitaine (5/6)</t>
  </si>
  <si>
    <t>2019 France métropolitaine (6/6)</t>
  </si>
  <si>
    <t xml:space="preserve">Ensemble </t>
  </si>
  <si>
    <t>Autres OM*</t>
  </si>
  <si>
    <t>Total Autres OM</t>
  </si>
  <si>
    <t>Total Outre-mer</t>
  </si>
  <si>
    <t>2019 France métropolitaine (1/5)</t>
  </si>
  <si>
    <t>2019 France métropolitaine (2/5)</t>
  </si>
  <si>
    <t>2019 France métropolitaine (3/5)</t>
  </si>
  <si>
    <t>2019 France métropolitaine (4/5)</t>
  </si>
  <si>
    <t>2019 France métropolitaine (5/5)</t>
  </si>
  <si>
    <t>P.P.P</t>
  </si>
  <si>
    <t>P.A.F</t>
  </si>
  <si>
    <t>2019 Outre-mer</t>
  </si>
  <si>
    <t>Personnes tuées</t>
  </si>
  <si>
    <t>Evolution 2019/2010</t>
  </si>
  <si>
    <t>total 2019</t>
  </si>
  <si>
    <t>Evolution 2019/2018</t>
  </si>
  <si>
    <t>taux moyen 2015-2019</t>
  </si>
  <si>
    <t>tous âges pour                1 million habitants (pop. 2019)</t>
  </si>
  <si>
    <t>des 65 ans et plus pour 1 million de 65 ans et plus
 (pop. 2019)</t>
  </si>
  <si>
    <t>-</t>
  </si>
  <si>
    <t>en moyenne 2015-2019 part dans la mortalité 
des personnes tuées</t>
  </si>
  <si>
    <t>en 2RM</t>
  </si>
  <si>
    <t>dans un accident avec conducteur alcoolisé / alcool connu</t>
  </si>
  <si>
    <t xml:space="preserve">Guadeloupe          </t>
  </si>
  <si>
    <t xml:space="preserve">Martinique          </t>
  </si>
  <si>
    <t xml:space="preserve">Guyane              </t>
  </si>
  <si>
    <t xml:space="preserve">La Réunion             </t>
  </si>
  <si>
    <t xml:space="preserve">Mayotte            </t>
  </si>
  <si>
    <t>Ensemble des DOM</t>
  </si>
  <si>
    <t>France (métropole+DOM)</t>
  </si>
  <si>
    <t>en moyenne 2015-2019 part dans la mortalité des personnes tuées</t>
  </si>
  <si>
    <t>en 2RM-3 RM</t>
  </si>
  <si>
    <t>VICTIMES PAR CATEGORIES D'USAGERS</t>
  </si>
  <si>
    <t>2019 France métropolitaine + DOM</t>
  </si>
  <si>
    <t xml:space="preserve">Total blessés </t>
  </si>
  <si>
    <t>EDPsM</t>
  </si>
  <si>
    <t>Ensemble</t>
  </si>
  <si>
    <t>Engins de déplacement
personnel à moteur (EDPM)</t>
  </si>
  <si>
    <t>Conducteur</t>
  </si>
  <si>
    <t>Passager</t>
  </si>
  <si>
    <t xml:space="preserve">Vélos à assistance électrique (VAE) </t>
  </si>
  <si>
    <t>Cyclos y compris scooters &lt;=50 cm3</t>
  </si>
  <si>
    <t>Motos y compris scooters &gt;50 cm3</t>
  </si>
  <si>
    <t>Camions + tracteurs routiers seuls</t>
  </si>
  <si>
    <t>Tracteurs routiers avec semi-remorques</t>
  </si>
  <si>
    <t>Autobus</t>
  </si>
  <si>
    <t>Autocars</t>
  </si>
  <si>
    <t>Tracteurs agricoles</t>
  </si>
  <si>
    <t>Voiturettes</t>
  </si>
  <si>
    <t>2019 France métropolitaine</t>
  </si>
  <si>
    <t>EDP à moteur</t>
  </si>
  <si>
    <t xml:space="preserve">dont : Vélos à assistance électrique (VAE) </t>
  </si>
  <si>
    <t>Usagers de véhicules</t>
  </si>
  <si>
    <t>SP - Sécurité Publique*</t>
  </si>
  <si>
    <t>CRS - Compagnies Républicaines de Sécurité*</t>
  </si>
  <si>
    <t>PAF - Police Aux Frontières*  **</t>
  </si>
  <si>
    <t>** Depuis le 01/01/18, la PP est également compétente sur les aéroports de Roissy/Le Bourget et Orly.</t>
  </si>
  <si>
    <t>Engins de déplacement 
personnel à moteur (EDPM)</t>
  </si>
  <si>
    <t>Bicyclettes</t>
  </si>
  <si>
    <t>JOUR</t>
  </si>
  <si>
    <t>NUIT</t>
  </si>
  <si>
    <t>HOMMES</t>
  </si>
  <si>
    <t>FEMMES</t>
  </si>
  <si>
    <t>VICTIMES SELON L'AGE</t>
  </si>
  <si>
    <t>TOUS USAGERS</t>
  </si>
  <si>
    <t>P Tranche Age Usager - Libellé Tranche Age T4 Usager</t>
  </si>
  <si>
    <t>Tous usagers</t>
  </si>
  <si>
    <t>25-44 ans</t>
  </si>
  <si>
    <t>45-64 ans</t>
  </si>
  <si>
    <t>75 ans et +</t>
  </si>
  <si>
    <t>Age indét.</t>
  </si>
  <si>
    <t>0-4 ans</t>
  </si>
  <si>
    <t>5-9 ans</t>
  </si>
  <si>
    <t>10-14 ans</t>
  </si>
  <si>
    <t>18-19 ans</t>
  </si>
  <si>
    <t>20-24 ans</t>
  </si>
  <si>
    <t>25-29 ans</t>
  </si>
  <si>
    <t>30-34 ans</t>
  </si>
  <si>
    <t>35-39 ans</t>
  </si>
  <si>
    <t>40-44 ans</t>
  </si>
  <si>
    <t>45-49 ans</t>
  </si>
  <si>
    <t>50-54 ans</t>
  </si>
  <si>
    <t>55-59 ans</t>
  </si>
  <si>
    <t>60-64 ans</t>
  </si>
  <si>
    <t>65-69 ans</t>
  </si>
  <si>
    <t>70-74 ans</t>
  </si>
  <si>
    <t>75-79 ans</t>
  </si>
  <si>
    <t>80-84 ans</t>
  </si>
  <si>
    <t>85-89 ans</t>
  </si>
  <si>
    <t>90-94 ans</t>
  </si>
  <si>
    <t>95 ans et +</t>
  </si>
  <si>
    <t>DONT</t>
  </si>
  <si>
    <t xml:space="preserve">0 an </t>
  </si>
  <si>
    <t>2 ans</t>
  </si>
  <si>
    <t>3 ans</t>
  </si>
  <si>
    <t>4 ans</t>
  </si>
  <si>
    <t>5 ans</t>
  </si>
  <si>
    <t>6 ans</t>
  </si>
  <si>
    <t>7 ans</t>
  </si>
  <si>
    <t>8 ans</t>
  </si>
  <si>
    <t>9 ans</t>
  </si>
  <si>
    <t>10 ans</t>
  </si>
  <si>
    <t>11 ans</t>
  </si>
  <si>
    <t>12 ans</t>
  </si>
  <si>
    <t>13 ans</t>
  </si>
  <si>
    <t>14 ans</t>
  </si>
  <si>
    <t>15 ans</t>
  </si>
  <si>
    <t>16 ans</t>
  </si>
  <si>
    <t>17 ans</t>
  </si>
  <si>
    <t>18 ans</t>
  </si>
  <si>
    <t>19 ans</t>
  </si>
  <si>
    <t>20 ans</t>
  </si>
  <si>
    <t>21 ans</t>
  </si>
  <si>
    <t>22 ans</t>
  </si>
  <si>
    <t>23 ans</t>
  </si>
  <si>
    <t>24 ans</t>
  </si>
  <si>
    <t>25 ans</t>
  </si>
  <si>
    <t>26 ans</t>
  </si>
  <si>
    <t>27 ans</t>
  </si>
  <si>
    <t>28 ans</t>
  </si>
  <si>
    <t>29 ans</t>
  </si>
  <si>
    <t>P Tranche Age Usager - Libellé Tranche Age T2 Usager</t>
  </si>
  <si>
    <t>Dont conducteurs</t>
  </si>
  <si>
    <t>0 an</t>
  </si>
  <si>
    <t>1 an</t>
  </si>
  <si>
    <t>Usagers de véhicules de tourisme (VT)</t>
  </si>
  <si>
    <t>Usagers de VT</t>
  </si>
  <si>
    <t>Usagers de poids lourds (PL)</t>
  </si>
  <si>
    <t>Usagers de PL</t>
  </si>
  <si>
    <t>Usagers de transports en commun (TC)</t>
  </si>
  <si>
    <t>Dont conductrices</t>
  </si>
  <si>
    <t>ACCIDENTS SELON LE MOIS</t>
  </si>
  <si>
    <t xml:space="preserve">
</t>
  </si>
  <si>
    <t>Janvier</t>
  </si>
  <si>
    <t>Février</t>
  </si>
  <si>
    <t>Mars</t>
  </si>
  <si>
    <t>Avril</t>
  </si>
  <si>
    <t>Mai</t>
  </si>
  <si>
    <t>Juin</t>
  </si>
  <si>
    <t>Juillet</t>
  </si>
  <si>
    <t>Août</t>
  </si>
  <si>
    <t>Septembre</t>
  </si>
  <si>
    <t>Octobre</t>
  </si>
  <si>
    <t>Novembre</t>
  </si>
  <si>
    <t>Décembre</t>
  </si>
  <si>
    <t xml:space="preserve">ACCIDENTS SELON LE MOIS ET LE MILIEU
</t>
  </si>
  <si>
    <t xml:space="preserve">Blessés légers* </t>
  </si>
  <si>
    <t xml:space="preserve">ACCIDENTS SELON LE TYPE DE JOUR
</t>
  </si>
  <si>
    <t>Lundi</t>
  </si>
  <si>
    <t>Mardi</t>
  </si>
  <si>
    <t>Mercredi</t>
  </si>
  <si>
    <t>Jeudi</t>
  </si>
  <si>
    <t>Vendredi</t>
  </si>
  <si>
    <t>Samedi</t>
  </si>
  <si>
    <t>Dimanche</t>
  </si>
  <si>
    <t xml:space="preserve">Ensemble des réseaux
</t>
  </si>
  <si>
    <t xml:space="preserve">ACCIDENTS SELON L'HEURE
</t>
  </si>
  <si>
    <t>Ensemble des réseaux</t>
  </si>
  <si>
    <t>0h-1h</t>
  </si>
  <si>
    <t>1h-2h</t>
  </si>
  <si>
    <t>2h-3h</t>
  </si>
  <si>
    <t>3h-4h</t>
  </si>
  <si>
    <t>4h-5h</t>
  </si>
  <si>
    <t>5h-6h</t>
  </si>
  <si>
    <t>6h-7h</t>
  </si>
  <si>
    <t>7h-8h</t>
  </si>
  <si>
    <t>8h-9h</t>
  </si>
  <si>
    <t>9h-10h</t>
  </si>
  <si>
    <t>10h-11h</t>
  </si>
  <si>
    <t>11h-12h</t>
  </si>
  <si>
    <t>12h-13h</t>
  </si>
  <si>
    <t>13h-14h</t>
  </si>
  <si>
    <t>14h-15h</t>
  </si>
  <si>
    <t>15h-16h</t>
  </si>
  <si>
    <t>16h-17h</t>
  </si>
  <si>
    <t>17h-18h</t>
  </si>
  <si>
    <t>18h-19h</t>
  </si>
  <si>
    <t>19h-20h</t>
  </si>
  <si>
    <t>20h-21h</t>
  </si>
  <si>
    <t>21h-22h</t>
  </si>
  <si>
    <t>22h-23h</t>
  </si>
  <si>
    <t>23h-00h</t>
  </si>
  <si>
    <t>ACCIDENTS SELON L'HEURE</t>
  </si>
  <si>
    <t>Chaussées séparées</t>
  </si>
  <si>
    <t>Chaussée simple</t>
  </si>
  <si>
    <t>à 1 voie</t>
  </si>
  <si>
    <t>à 2 voies</t>
  </si>
  <si>
    <t>à 3 voies</t>
  </si>
  <si>
    <t>à 4 voies et +</t>
  </si>
  <si>
    <t>Voies à affectation variable</t>
  </si>
  <si>
    <t>Indéterminés</t>
  </si>
  <si>
    <t>Partie rectiligne</t>
  </si>
  <si>
    <t>En courbe à gauche</t>
  </si>
  <si>
    <t>En courbe à droite</t>
  </si>
  <si>
    <t>En S</t>
  </si>
  <si>
    <t>N/C</t>
  </si>
  <si>
    <t>ACCIDENTS SELON LES CONDITIONS ATMOSPHERIQUES</t>
  </si>
  <si>
    <t xml:space="preserve">Source ONISR - Fichier national des accidents corporels enregistrés par les Forces de l'ordre
</t>
  </si>
  <si>
    <t>Normale</t>
  </si>
  <si>
    <t>Pluie forte</t>
  </si>
  <si>
    <t>Neige - grêle</t>
  </si>
  <si>
    <t>Brouillard - fumée</t>
  </si>
  <si>
    <t>Temps éblouissant</t>
  </si>
  <si>
    <t>Temps couvert</t>
  </si>
  <si>
    <t>Autre</t>
  </si>
  <si>
    <r>
      <rPr>
        <b/>
        <sz val="16"/>
        <color rgb="FF333333"/>
        <rFont val="Arial"/>
        <family val="2"/>
        <charset val="1"/>
      </rPr>
      <t xml:space="preserve">ACCIDENTS </t>
    </r>
    <r>
      <rPr>
        <b/>
        <i/>
        <sz val="16"/>
        <color rgb="FF333333"/>
        <rFont val="Arial"/>
        <family val="2"/>
        <charset val="1"/>
      </rPr>
      <t>selon l'état de la surface de la chaussée*</t>
    </r>
  </si>
  <si>
    <t>Mouillée</t>
  </si>
  <si>
    <t>Flaques</t>
  </si>
  <si>
    <t>Inondée</t>
  </si>
  <si>
    <t>Enneigée</t>
  </si>
  <si>
    <t>Verglacée</t>
  </si>
  <si>
    <t>Corps gras - huile</t>
  </si>
  <si>
    <t>Boue</t>
  </si>
  <si>
    <t>ACCIDENTS SELON LE TYPE DE COLLISION</t>
  </si>
  <si>
    <t>Accidents à un véhicule</t>
  </si>
  <si>
    <t>Véh.seul x piéton(s)</t>
  </si>
  <si>
    <t>Véh.seul sans piéton</t>
  </si>
  <si>
    <t>Accidents à deux véhicules et +</t>
  </si>
  <si>
    <t>Collision frontale</t>
  </si>
  <si>
    <t>Collision par le côté</t>
  </si>
  <si>
    <t>Collision par l'arrière</t>
  </si>
  <si>
    <t>Collision en chaîne</t>
  </si>
  <si>
    <t>Collisions multiples</t>
  </si>
  <si>
    <t>Autres accidents</t>
  </si>
  <si>
    <t>Véh.seul sans piéton**</t>
  </si>
  <si>
    <r>
      <rPr>
        <b/>
        <sz val="16"/>
        <color rgb="FF333333"/>
        <rFont val="Arial"/>
        <family val="2"/>
        <charset val="1"/>
      </rPr>
      <t xml:space="preserve">ACCIDENTS </t>
    </r>
    <r>
      <rPr>
        <b/>
        <i/>
        <sz val="16"/>
        <color rgb="FF333333"/>
        <rFont val="Arial"/>
        <family val="2"/>
        <charset val="1"/>
      </rPr>
      <t>selon le nombre de véhicules impliqués*</t>
    </r>
  </si>
  <si>
    <t>Un</t>
  </si>
  <si>
    <t>Deux</t>
  </si>
  <si>
    <t>Trois</t>
  </si>
  <si>
    <t>Quatre et plus</t>
  </si>
  <si>
    <t>Un**</t>
  </si>
  <si>
    <t>ACCIDENTS AVEC PIETONS</t>
  </si>
  <si>
    <t>selon le nombre de véhicules impliqués*</t>
  </si>
  <si>
    <t>ACCIDENTS SANS PIETON</t>
  </si>
  <si>
    <t>** y compris les EDP non motorisés</t>
  </si>
  <si>
    <t>ACCIDENTS A UN SEUL VEHICULE SANS PIETON</t>
  </si>
  <si>
    <t>SELON LA CATEGORIE DU VEHICULE</t>
  </si>
  <si>
    <t>Cyclomoteur</t>
  </si>
  <si>
    <t>Motocyclette</t>
  </si>
  <si>
    <t>Autre véhicule</t>
  </si>
  <si>
    <t>0</t>
  </si>
  <si>
    <t>Indéterminé</t>
  </si>
  <si>
    <r>
      <rPr>
        <b/>
        <sz val="16"/>
        <color rgb="FF333333"/>
        <rFont val="Arial"/>
        <family val="2"/>
        <charset val="1"/>
      </rPr>
      <t xml:space="preserve">Véhicules et victimes </t>
    </r>
    <r>
      <rPr>
        <b/>
        <i/>
        <sz val="16"/>
        <color rgb="FF333333"/>
        <rFont val="Arial"/>
        <family val="2"/>
        <charset val="1"/>
      </rPr>
      <t>selon l'obstacle fixe heurté*</t>
    </r>
  </si>
  <si>
    <t>Véhicules</t>
  </si>
  <si>
    <t>Glissière béton</t>
  </si>
  <si>
    <t>Autre glissière</t>
  </si>
  <si>
    <t>Poteau</t>
  </si>
  <si>
    <t>Mobilier urbain</t>
  </si>
  <si>
    <t>Parapet</t>
  </si>
  <si>
    <t>Bordure de trottoir</t>
  </si>
  <si>
    <t>Buse - tête d'aqueduc</t>
  </si>
  <si>
    <t>Total obstacles fixes</t>
  </si>
  <si>
    <t>Dont accidents à un seul véhicule sans piéton</t>
  </si>
  <si>
    <t>avant l'accident*</t>
  </si>
  <si>
    <t>En Insertion</t>
  </si>
  <si>
    <t>Autres Manœuvres</t>
  </si>
  <si>
    <t xml:space="preserve">avant l'accident*  </t>
  </si>
  <si>
    <t>MOTOS</t>
  </si>
  <si>
    <t xml:space="preserve">avant l'accident* </t>
  </si>
  <si>
    <t>VT</t>
  </si>
  <si>
    <t>POIDS LOURDS</t>
  </si>
  <si>
    <r>
      <rPr>
        <b/>
        <sz val="16"/>
        <color rgb="FF333333"/>
        <rFont val="Arial"/>
        <family val="2"/>
        <charset val="1"/>
      </rPr>
      <t xml:space="preserve">Piétons </t>
    </r>
    <r>
      <rPr>
        <b/>
        <i/>
        <sz val="16"/>
        <color rgb="FF333333"/>
        <rFont val="Arial"/>
        <family val="2"/>
        <charset val="1"/>
      </rPr>
      <t xml:space="preserve">selon leur manœuvre avant l'accident* </t>
    </r>
  </si>
  <si>
    <t>Sens véhicule heurtant</t>
  </si>
  <si>
    <t>Traversant</t>
  </si>
  <si>
    <t>Masqué</t>
  </si>
  <si>
    <t>Jouant - courant</t>
  </si>
  <si>
    <t>Avec un animal</t>
  </si>
  <si>
    <t>Inconnue</t>
  </si>
  <si>
    <t>ACCIDENT IMPLIQUANT AU MOINS</t>
  </si>
  <si>
    <t>un véhicule de catégorie donnée</t>
  </si>
  <si>
    <t>SELON LE MILIEU</t>
  </si>
  <si>
    <t>Tracteur agricole</t>
  </si>
  <si>
    <t>Ensemble réseaux</t>
  </si>
  <si>
    <t xml:space="preserve">REMARQUES </t>
  </si>
  <si>
    <t xml:space="preserve">Un accident impliquant des véhicules appartenant à des catégories différentes apparait dans chacune des lignes. concernant les catégories de véhicules considérées et est par suite pris en compte plusieurs fois. </t>
  </si>
  <si>
    <t>Les nombres de victimes indiqués pour chaque accident concernent l'ensemble des victimes de l'accident quelle que soit la catégorie d'usager à laquelle elles appartiennent.</t>
  </si>
  <si>
    <t>REPARTITION DES VEHICULES IMPLIQUES</t>
  </si>
  <si>
    <t>Tous réseaux</t>
  </si>
  <si>
    <t>EDPM</t>
  </si>
  <si>
    <t>VAE</t>
  </si>
  <si>
    <t>CYCLOS</t>
  </si>
  <si>
    <t>Cyclos</t>
  </si>
  <si>
    <t>3 RM &lt;= 50 cm3</t>
  </si>
  <si>
    <t>Scooters &lt;ou=50cm3</t>
  </si>
  <si>
    <t>MTL</t>
  </si>
  <si>
    <t>Motos &gt;50 et &lt;ou=125cm3</t>
  </si>
  <si>
    <t>3 RM  &gt; 50 &lt;= 125 cm3</t>
  </si>
  <si>
    <t>Scooters &gt;50 et &lt;ou=125cm3</t>
  </si>
  <si>
    <t>MTT1 + MTT2</t>
  </si>
  <si>
    <t>Motos &gt;125cm3 sauf scooters</t>
  </si>
  <si>
    <t>3 RM &gt; 125 cm3</t>
  </si>
  <si>
    <t>Scooters &gt;125cm3</t>
  </si>
  <si>
    <t>PL</t>
  </si>
  <si>
    <t>PL 3,5T &lt; PTAC &lt;= 7,5T</t>
  </si>
  <si>
    <t>PL ( PTAC&gt;7,5T )</t>
  </si>
  <si>
    <t>PL ( PTAC&gt;3,5T) + remorque</t>
  </si>
  <si>
    <t xml:space="preserve">Tracteurs routiers </t>
  </si>
  <si>
    <t>Tracteurs avec semi-remorque</t>
  </si>
  <si>
    <t>TC</t>
  </si>
  <si>
    <t>AUTRES</t>
  </si>
  <si>
    <t>Quads &lt;ou=50cm3</t>
  </si>
  <si>
    <t>Quads &gt;50cm3</t>
  </si>
  <si>
    <t>Engins spéciaux</t>
  </si>
  <si>
    <t>Trains</t>
  </si>
  <si>
    <t>Tramways</t>
  </si>
  <si>
    <t>Autres ou indéterminés</t>
  </si>
  <si>
    <t>Tous véhicules</t>
  </si>
  <si>
    <t>* Véhicules dans les accidents impliquant au moins une autoroute.</t>
  </si>
  <si>
    <t>- provoque au moins une victime,</t>
  </si>
  <si>
    <t>- implique au moins un véhicule,</t>
  </si>
  <si>
    <t>NB : ici les termes "impliquer" ou "implication" n'entraînent aucune présomption de responsabilité dans l'accident.</t>
  </si>
  <si>
    <t>Pour plus d'informations concernant le périmètre des accidents et blessés inclus et comptabilisés dans le fichier BAAC, voir le guide de rédaction du BAAC téléchargeable sur le site ONISR - rubrique "Instructions et guides".</t>
  </si>
  <si>
    <t>Parmi les accidents corporels :</t>
  </si>
  <si>
    <t>Un accident corporel implique un certain nombre d'usagers. Parmi ceux-ci, on distingue :</t>
  </si>
  <si>
    <t>Parmi les victimes, on distingue :</t>
  </si>
  <si>
    <t>Parmi les blessés, on distingue :</t>
  </si>
  <si>
    <t>Polynésie française</t>
  </si>
  <si>
    <t>En agglomération</t>
  </si>
  <si>
    <t>AUTOROUTE</t>
  </si>
  <si>
    <r>
      <t xml:space="preserve">VEHICULES ET VICTIMES  </t>
    </r>
    <r>
      <rPr>
        <b/>
        <i/>
        <sz val="16"/>
        <color rgb="FF333333"/>
        <rFont val="Arial"/>
        <family val="2"/>
        <charset val="1"/>
      </rPr>
      <t>selon l'obstacle fixe heurté*</t>
    </r>
  </si>
  <si>
    <r>
      <t xml:space="preserve">VEHICULES ET VICTIMES </t>
    </r>
    <r>
      <rPr>
        <b/>
        <i/>
        <sz val="16"/>
        <color rgb="FF333333"/>
        <rFont val="Arial"/>
        <family val="2"/>
        <charset val="1"/>
      </rPr>
      <t>selon l'obstacle fixe heurté*</t>
    </r>
  </si>
  <si>
    <r>
      <t xml:space="preserve">VEHICULES ET VICTIMES </t>
    </r>
    <r>
      <rPr>
        <b/>
        <i/>
        <sz val="16"/>
        <color rgb="FF333333"/>
        <rFont val="Arial"/>
        <family val="2"/>
        <charset val="1"/>
      </rPr>
      <t xml:space="preserve">selon la manœuvre principale </t>
    </r>
  </si>
  <si>
    <t xml:space="preserve"> Autoroute</t>
  </si>
  <si>
    <r>
      <t xml:space="preserve">VEHICULES ET VICTIMES </t>
    </r>
    <r>
      <rPr>
        <b/>
        <i/>
        <sz val="16"/>
        <color rgb="FF333333"/>
        <rFont val="Arial"/>
        <family val="2"/>
        <charset val="1"/>
      </rPr>
      <t>selon la manœuvre principale</t>
    </r>
  </si>
  <si>
    <r>
      <t>VEHICULES ET VICTIMES</t>
    </r>
    <r>
      <rPr>
        <b/>
        <i/>
        <sz val="16"/>
        <color rgb="FF333333"/>
        <rFont val="Arial"/>
        <family val="2"/>
        <charset val="1"/>
      </rPr>
      <t xml:space="preserve"> selon la manœuvre principale</t>
    </r>
  </si>
  <si>
    <t>selon la route*</t>
  </si>
  <si>
    <t>usagers de deux-roues motorisés (2RM-3RM)</t>
  </si>
  <si>
    <t>accidents à un seul véhicule sans piéton selon la catégorie du véhicule</t>
  </si>
  <si>
    <t>Autoroute*</t>
  </si>
  <si>
    <t>Route nationale</t>
  </si>
  <si>
    <t>Route départementale</t>
  </si>
  <si>
    <t>Un accident impliquant des véhicules appartenant à des catégories différentes apparait dans chacune des lignes concernant les catégories de véhicules considérées et est par suite pris en compte plusieurs fois. 
Les nombres de victimes indiqués pour chaque accident concernent l'ensemble des victimes de l'accident quelle que soit la catégorie d'usager à laquelle elles appartiennent.
Un accident impliquant plusieurs routes de catégories différentes n'apparaît que pour une catégorie de route (la route d'affectation).</t>
  </si>
  <si>
    <t>Voie communale</t>
  </si>
  <si>
    <t>Route métropolitaine</t>
  </si>
  <si>
    <t>Total Autres OM*</t>
  </si>
  <si>
    <t>Total Outre-mer*</t>
  </si>
  <si>
    <t>EDP  sans moteur</t>
  </si>
  <si>
    <t>GN - Gendarmerie*</t>
  </si>
  <si>
    <t>Résultats départementaux et outre-mer</t>
  </si>
  <si>
    <t>Outre-mer</t>
  </si>
  <si>
    <t>Outre-mer - selon les forces de l'ordre</t>
  </si>
  <si>
    <t>France métropolitaine et DOM</t>
  </si>
  <si>
    <t>Usagers non ou mal ceinturés*</t>
  </si>
  <si>
    <t>avec test positif aux stupéfiants*</t>
  </si>
  <si>
    <t>avec alcool &gt; 0,5g/l ou positif aux stupéfiants*</t>
  </si>
  <si>
    <t>GENDARMERIE</t>
  </si>
  <si>
    <t>POLICE</t>
  </si>
  <si>
    <t>- dont CRS</t>
  </si>
  <si>
    <t>- dont SP</t>
  </si>
  <si>
    <t>- dont PAF**</t>
  </si>
  <si>
    <t>REGIONS DE METROPOLE</t>
  </si>
  <si>
    <t>DEPARTEMENTS ET TERRITOIRES</t>
  </si>
  <si>
    <t>DEPARTEMENTS ET TERRITOIRES - SELON LE MILIEU</t>
  </si>
  <si>
    <t>Bicyclettes hors VAE</t>
  </si>
  <si>
    <t>Véhicules de tourisme (VT)</t>
  </si>
  <si>
    <t>Véhicules utilitaires (VU)</t>
  </si>
  <si>
    <t>Usagers de 2RM-3RM**</t>
  </si>
  <si>
    <t>Usagers de 2RM-3RM** : CYCLOS</t>
  </si>
  <si>
    <t>Cyclomotoristes 2RM-3RM**</t>
  </si>
  <si>
    <t>Motocyclistes 2RM-3RM**</t>
  </si>
  <si>
    <t>Usagers de 2RM-3RM** : MOTOS</t>
  </si>
  <si>
    <t>0-4 an</t>
  </si>
  <si>
    <t>Usagers de véhicules utilitaires (VU)</t>
  </si>
  <si>
    <t>Usagers VU</t>
  </si>
  <si>
    <t>Blessées légers*</t>
  </si>
  <si>
    <t>Tuées</t>
  </si>
  <si>
    <t>Blessées hospi-
talisées*</t>
  </si>
  <si>
    <t>Veille de fête</t>
  </si>
  <si>
    <t>Fête</t>
  </si>
  <si>
    <t>Normales</t>
  </si>
  <si>
    <t>Pluie légère</t>
  </si>
  <si>
    <t>Vent fort - tempête</t>
  </si>
  <si>
    <t>Bicyclette et VAE</t>
  </si>
  <si>
    <t>EDP avec moteur</t>
  </si>
  <si>
    <t>En agglomération hors autoroute</t>
  </si>
  <si>
    <t>Hors agglomération hors autoroute</t>
  </si>
  <si>
    <t>BICYCLETTES dont VAE</t>
  </si>
  <si>
    <t>Sans changer de direction</t>
  </si>
  <si>
    <t>Même sens, même file</t>
  </si>
  <si>
    <t>Entre 2 files</t>
  </si>
  <si>
    <t>En marche arrière</t>
  </si>
  <si>
    <t>A contresens</t>
  </si>
  <si>
    <t>En franchissant le terre-plein-central</t>
  </si>
  <si>
    <t>En faisant demi-tour sur la chaussée</t>
  </si>
  <si>
    <t>Traversant la chaussée</t>
  </si>
  <si>
    <t>Manœuvre de stationnement</t>
  </si>
  <si>
    <t>Manœuvre d'évitement</t>
  </si>
  <si>
    <t>Ouverture de portière</t>
  </si>
  <si>
    <t>Arrêté (hors stationnement )</t>
  </si>
  <si>
    <t>En stationnement (avec occupants)</t>
  </si>
  <si>
    <t>Autres manœuvres</t>
  </si>
  <si>
    <t>Circulant sur trottoir</t>
  </si>
  <si>
    <t>Dans le couloir bus, dans le même sens</t>
  </si>
  <si>
    <t>Circulant :</t>
  </si>
  <si>
    <t>Changement de file :</t>
  </si>
  <si>
    <t>A gauche</t>
  </si>
  <si>
    <t>A droite</t>
  </si>
  <si>
    <t>Déporté :</t>
  </si>
  <si>
    <t>Tournant :</t>
  </si>
  <si>
    <t>Dépassant :</t>
  </si>
  <si>
    <t>Divers :</t>
  </si>
  <si>
    <t>Se déplaçant :</t>
  </si>
  <si>
    <t xml:space="preserve">Divers :  </t>
  </si>
  <si>
    <t>Accède à l'arrêt du transport en commun</t>
  </si>
  <si>
    <t>Quitte l''arrêt du transport en commun</t>
  </si>
  <si>
    <t>Monte ou descend de son véhicule</t>
  </si>
  <si>
    <t>Sens inverse du véhicule heurtant</t>
  </si>
  <si>
    <t>VELOS et VAE</t>
  </si>
  <si>
    <t>Véhicules de tourisme</t>
  </si>
  <si>
    <t>Véhicules utilitaires  =&lt; 3,5T</t>
  </si>
  <si>
    <t>Dont VAE</t>
  </si>
  <si>
    <t>Cyclistes et VAE</t>
  </si>
  <si>
    <t>TOUS Usagers, Dont PIETONS à pied et EDPsM</t>
  </si>
  <si>
    <t>Dont piétons à pied et EDPsM</t>
  </si>
  <si>
    <t>Outre-mer - selon le milieu</t>
  </si>
  <si>
    <t>Résultats régionaux de métropole</t>
  </si>
  <si>
    <t>selon la manœuvre principale pour les bicyclettes et VAE</t>
  </si>
  <si>
    <t>+ 14</t>
  </si>
  <si>
    <t>- dont PPP**</t>
  </si>
  <si>
    <t>Nombre de blessés (B) en 2019</t>
  </si>
  <si>
    <t>Usagers d'engins de déplacement personnel EDP</t>
  </si>
  <si>
    <t>EDP sans moteur</t>
  </si>
  <si>
    <t xml:space="preserve">En 2019, on dénombre 13 jours de fête/férié, 11 jours veille de fête/férié, 49 lundis, 48 mardis, 47 mercredi, </t>
  </si>
  <si>
    <t>Cyclistes (dont EDP à moteur et VAE)</t>
  </si>
  <si>
    <r>
      <t>Piétons (dont EDP</t>
    </r>
    <r>
      <rPr>
        <sz val="10"/>
        <rFont val="Arial"/>
        <family val="2"/>
        <charset val="1"/>
      </rPr>
      <t xml:space="preserve"> sans moteur)</t>
    </r>
  </si>
  <si>
    <t>des 18-24 ans
pour 1 million de 18-24 ans
 (pop. 2019)</t>
  </si>
  <si>
    <t>des 25-34 ans 
pour 1 million de 25-34 ans
 (pop. 2019)</t>
  </si>
  <si>
    <r>
      <t xml:space="preserve">Un </t>
    </r>
    <r>
      <rPr>
        <b/>
        <sz val="11"/>
        <rFont val="Arial"/>
        <family val="2"/>
        <charset val="1"/>
      </rPr>
      <t xml:space="preserve">accident corporel </t>
    </r>
    <r>
      <rPr>
        <sz val="11"/>
        <rFont val="Arial"/>
        <family val="2"/>
        <charset val="1"/>
      </rPr>
      <t>de la circulation routière :</t>
    </r>
  </si>
  <si>
    <r>
      <t xml:space="preserve">- survient sur une voie (publique ou privée) </t>
    </r>
    <r>
      <rPr>
        <u/>
        <sz val="11"/>
        <rFont val="Arial"/>
        <family val="2"/>
        <charset val="1"/>
      </rPr>
      <t>ouverte à la circulation publique,</t>
    </r>
  </si>
  <si>
    <r>
      <t xml:space="preserve">- un </t>
    </r>
    <r>
      <rPr>
        <b/>
        <sz val="11"/>
        <rFont val="Arial"/>
        <family val="2"/>
        <charset val="1"/>
      </rPr>
      <t>accident mortel</t>
    </r>
    <r>
      <rPr>
        <sz val="11"/>
        <rFont val="Arial"/>
        <family val="2"/>
        <charset val="1"/>
      </rPr>
      <t xml:space="preserve"> comporte au moins une personne tuée,</t>
    </r>
  </si>
  <si>
    <r>
      <t xml:space="preserve">- un </t>
    </r>
    <r>
      <rPr>
        <b/>
        <sz val="11"/>
        <rFont val="Arial"/>
        <family val="2"/>
        <charset val="1"/>
      </rPr>
      <t xml:space="preserve">accident </t>
    </r>
    <r>
      <rPr>
        <sz val="11"/>
        <rFont val="Arial"/>
        <family val="2"/>
        <charset val="1"/>
      </rPr>
      <t>«</t>
    </r>
    <r>
      <rPr>
        <b/>
        <sz val="11"/>
        <rFont val="Arial"/>
        <family val="2"/>
        <charset val="1"/>
      </rPr>
      <t>grave</t>
    </r>
    <r>
      <rPr>
        <sz val="11"/>
        <rFont val="Arial"/>
        <family val="2"/>
        <charset val="1"/>
      </rPr>
      <t>» comporte au moins une personne tuée ou un blessé hospitalisé,</t>
    </r>
  </si>
  <si>
    <r>
      <t xml:space="preserve">- un </t>
    </r>
    <r>
      <rPr>
        <b/>
        <sz val="11"/>
        <rFont val="Arial"/>
        <family val="2"/>
        <charset val="1"/>
      </rPr>
      <t xml:space="preserve">accident «léger» </t>
    </r>
    <r>
      <rPr>
        <sz val="11"/>
        <rFont val="Arial"/>
        <family val="2"/>
        <charset val="1"/>
      </rPr>
      <t>ne comporte ni personne tuée ni blessé hospitalisé.</t>
    </r>
  </si>
  <si>
    <r>
      <t xml:space="preserve">- les usagers </t>
    </r>
    <r>
      <rPr>
        <b/>
        <sz val="11"/>
        <rFont val="Arial"/>
        <family val="2"/>
        <charset val="1"/>
      </rPr>
      <t xml:space="preserve">indemnes </t>
    </r>
    <r>
      <rPr>
        <sz val="11"/>
        <rFont val="Arial"/>
        <family val="2"/>
        <charset val="1"/>
      </rPr>
      <t>: usagers impliqués non décédés et dont l'état ne nécessite aucun soin médical,</t>
    </r>
  </si>
  <si>
    <r>
      <t xml:space="preserve">- les </t>
    </r>
    <r>
      <rPr>
        <b/>
        <sz val="11"/>
        <rFont val="Arial"/>
        <family val="2"/>
        <charset val="1"/>
      </rPr>
      <t>victimes</t>
    </r>
    <r>
      <rPr>
        <sz val="11"/>
        <rFont val="Arial"/>
        <family val="2"/>
        <charset val="1"/>
      </rPr>
      <t xml:space="preserve"> : usagers impliqués non indemnes.</t>
    </r>
  </si>
  <si>
    <r>
      <t xml:space="preserve">- les personnes </t>
    </r>
    <r>
      <rPr>
        <b/>
        <sz val="11"/>
        <rFont val="Arial"/>
        <family val="2"/>
        <charset val="1"/>
      </rPr>
      <t xml:space="preserve">tuées </t>
    </r>
    <r>
      <rPr>
        <sz val="11"/>
        <rFont val="Arial"/>
        <family val="2"/>
        <charset val="1"/>
      </rPr>
      <t>: victimes décédées sur le coup ou dans les 30 jours qui suivent l'accident,</t>
    </r>
  </si>
  <si>
    <r>
      <t xml:space="preserve"> - les </t>
    </r>
    <r>
      <rPr>
        <b/>
        <sz val="11"/>
        <rFont val="Arial"/>
        <family val="2"/>
        <charset val="1"/>
      </rPr>
      <t>blessés</t>
    </r>
    <r>
      <rPr>
        <sz val="11"/>
        <rFont val="Arial"/>
        <family val="2"/>
        <charset val="1"/>
      </rPr>
      <t xml:space="preserve"> : victimes non décédées, dont l'état nécessite des soins médicaux (c'est-à-dire prodigués par un professionnel de la santé, quel que soit le cadre de ces soins : hôpital, cabinet médical, voire sur place)</t>
    </r>
  </si>
  <si>
    <r>
      <t xml:space="preserve">- les </t>
    </r>
    <r>
      <rPr>
        <b/>
        <sz val="11"/>
        <rFont val="Arial"/>
        <family val="2"/>
        <charset val="1"/>
      </rPr>
      <t xml:space="preserve">blessés hospitalisés </t>
    </r>
    <r>
      <rPr>
        <sz val="11"/>
        <rFont val="Arial"/>
        <family val="2"/>
        <charset val="1"/>
      </rPr>
      <t>: blessés dont l'état nécessite plus de 24 heures d'hospitalisation,</t>
    </r>
  </si>
  <si>
    <r>
      <t xml:space="preserve">- les </t>
    </r>
    <r>
      <rPr>
        <b/>
        <sz val="11"/>
        <rFont val="Arial"/>
        <family val="2"/>
        <charset val="1"/>
      </rPr>
      <t xml:space="preserve">blessés légers </t>
    </r>
    <r>
      <rPr>
        <sz val="11"/>
        <rFont val="Arial"/>
        <family val="2"/>
        <charset val="1"/>
      </rPr>
      <t>: blessés dont l'état nécessite un soin médical mais qui, en cas d'hospitalisation, ne sont pas hospitalisés plus de 24 heures.</t>
    </r>
  </si>
  <si>
    <t>Sigles :</t>
  </si>
  <si>
    <t>EDP</t>
  </si>
  <si>
    <t>BAAC</t>
  </si>
  <si>
    <t>FO</t>
  </si>
  <si>
    <t>ONISR</t>
  </si>
  <si>
    <t>OM</t>
  </si>
  <si>
    <t xml:space="preserve">VAE </t>
  </si>
  <si>
    <t>Bulletin d’Analyse des Accidents Corporels</t>
  </si>
  <si>
    <t>Forces de l’ordre</t>
  </si>
  <si>
    <t xml:space="preserve">Gendarmerie nationale  </t>
  </si>
  <si>
    <t xml:space="preserve">Préfecture de police de Paris  </t>
  </si>
  <si>
    <t xml:space="preserve">Police aux frontière  </t>
  </si>
  <si>
    <t>Sécurité publique</t>
  </si>
  <si>
    <t>Départements d’outre-mer</t>
  </si>
  <si>
    <t>Engin de déplacement personnel</t>
  </si>
  <si>
    <t>Engin de déplacement personnel sans moteur</t>
  </si>
  <si>
    <t>Engin de déplacement personnel avec moteur</t>
  </si>
  <si>
    <t>Vélo à assistance électrique</t>
  </si>
  <si>
    <t>RN</t>
  </si>
  <si>
    <t>RM</t>
  </si>
  <si>
    <t>Route de métropole urbaine</t>
  </si>
  <si>
    <t>VC</t>
  </si>
  <si>
    <t>RD</t>
  </si>
  <si>
    <r>
      <t xml:space="preserve">Pour vous y rendre,  recherchez « ONISR » via n’importe quel 
moteur de recherche sur Internet.
</t>
    </r>
    <r>
      <rPr>
        <i/>
        <sz val="10"/>
        <color rgb="FFFFFF00"/>
        <rFont val="Arial"/>
        <family val="2"/>
      </rPr>
      <t>https://www.onisr.securite-routiere.gouv.fr</t>
    </r>
  </si>
  <si>
    <t>usagers de véhicules utilitaires (VU)</t>
  </si>
  <si>
    <t>Observatoire national interministériel de la sécurité routière</t>
  </si>
  <si>
    <t>Les différents réseaux s'entendent avec les bretelles comprises, il n'y a pas de réseaux BRETELLE.</t>
  </si>
  <si>
    <r>
      <t>Véhicule utilitaire (VU)</t>
    </r>
    <r>
      <rPr>
        <sz val="11"/>
        <color rgb="FF000000"/>
        <rFont val="Arial"/>
        <family val="2"/>
        <charset val="1"/>
      </rPr>
      <t> </t>
    </r>
    <r>
      <rPr>
        <b/>
        <sz val="11"/>
        <color rgb="FF000000"/>
        <rFont val="Arial"/>
        <family val="2"/>
        <charset val="1"/>
      </rPr>
      <t>:</t>
    </r>
    <r>
      <rPr>
        <sz val="11"/>
        <color rgb="FF000000"/>
        <rFont val="Arial"/>
        <family val="2"/>
        <charset val="1"/>
      </rPr>
      <t xml:space="preserve"> Voiture utilitaire ou camionnette destinée au transport de marchandises de Poids Total Autorisé en Charge (PTAC) inférieur à 3,5 t</t>
    </r>
  </si>
  <si>
    <r>
      <t>Poids lourd (PL)</t>
    </r>
    <r>
      <rPr>
        <sz val="11"/>
        <color rgb="FF000000"/>
        <rFont val="Arial"/>
        <family val="2"/>
        <charset val="1"/>
      </rPr>
      <t> </t>
    </r>
    <r>
      <rPr>
        <b/>
        <sz val="11"/>
        <color rgb="FF000000"/>
        <rFont val="Arial"/>
        <family val="2"/>
        <charset val="1"/>
      </rPr>
      <t>:</t>
    </r>
    <r>
      <rPr>
        <sz val="11"/>
        <color rgb="FF000000"/>
        <rFont val="Arial"/>
        <family val="2"/>
        <charset val="1"/>
      </rPr>
      <t xml:space="preserve"> Véhicule automobile destiné au transport des charges lourdes ou volumineuses de PTAC supérieur à 3,5 t</t>
    </r>
  </si>
  <si>
    <r>
      <t>Transport en commun (TC)</t>
    </r>
    <r>
      <rPr>
        <sz val="11"/>
        <color rgb="FF000000"/>
        <rFont val="Arial"/>
        <family val="2"/>
        <charset val="1"/>
      </rPr>
      <t> </t>
    </r>
    <r>
      <rPr>
        <b/>
        <sz val="11"/>
        <color rgb="FF000000"/>
        <rFont val="Arial"/>
        <family val="2"/>
        <charset val="1"/>
      </rPr>
      <t>:</t>
    </r>
    <r>
      <rPr>
        <sz val="11"/>
        <color rgb="FF000000"/>
        <rFont val="Arial"/>
        <family val="2"/>
        <charset val="1"/>
      </rPr>
      <t xml:space="preserve"> Autobus ou autocar : véhicule à moteur conçu et construit pour le transport de personnes ayant au moins quatre roues et comportant, outre le conducteur, plus de huit places assises</t>
    </r>
  </si>
  <si>
    <r>
      <rPr>
        <b/>
        <sz val="11"/>
        <color rgb="FF000000"/>
        <rFont val="Arial"/>
        <family val="2"/>
        <charset val="1"/>
      </rPr>
      <t xml:space="preserve">Route métropolitaine : </t>
    </r>
    <r>
      <rPr>
        <sz val="11"/>
        <color rgb="FF000000"/>
        <rFont val="Arial"/>
        <family val="2"/>
        <charset val="1"/>
      </rPr>
      <t xml:space="preserve">Voie publique appartenant à ou gérée par une métropole française. </t>
    </r>
  </si>
  <si>
    <r>
      <t xml:space="preserve">Code lumière, le </t>
    </r>
    <r>
      <rPr>
        <b/>
        <sz val="11"/>
        <rFont val="Arial"/>
        <family val="2"/>
        <charset val="1"/>
      </rPr>
      <t>JOUR</t>
    </r>
    <r>
      <rPr>
        <sz val="11"/>
        <rFont val="Arial"/>
        <family val="2"/>
        <charset val="1"/>
      </rPr>
      <t xml:space="preserve"> correspond au champ "plein jour" du BAAC, la </t>
    </r>
    <r>
      <rPr>
        <b/>
        <sz val="11"/>
        <rFont val="Arial"/>
        <family val="2"/>
        <charset val="1"/>
      </rPr>
      <t>NUIT</t>
    </r>
    <r>
      <rPr>
        <sz val="11"/>
        <rFont val="Arial"/>
        <family val="2"/>
        <charset val="1"/>
      </rPr>
      <t xml:space="preserve"> à tous les autres.</t>
    </r>
  </si>
  <si>
    <r>
      <t>Engin de déplacement personnel (EDP)</t>
    </r>
    <r>
      <rPr>
        <sz val="11"/>
        <color rgb="FF000000"/>
        <rFont val="Arial"/>
        <family val="2"/>
        <charset val="1"/>
      </rPr>
      <t> </t>
    </r>
    <r>
      <rPr>
        <b/>
        <sz val="11"/>
        <color rgb="FF000000"/>
        <rFont val="Arial"/>
        <family val="2"/>
        <charset val="1"/>
      </rPr>
      <t>:</t>
    </r>
    <r>
      <rPr>
        <sz val="11"/>
        <color rgb="FF000000"/>
        <rFont val="Arial"/>
        <family val="2"/>
        <charset val="1"/>
      </rPr>
      <t xml:space="preserve"> il peut être non motorisé (roller, planche à roulette, trottinette) et se déplace comme un piéton ; ou motorisé (trottinette électrique, gyropode, segway…) et se déplace comme un vélo. Pour l’année 2018, année de transition pour le fichier BAAC, il est intégré dans la catégorie « autres ».</t>
    </r>
  </si>
  <si>
    <r>
      <t>Bicyclette</t>
    </r>
    <r>
      <rPr>
        <sz val="11"/>
        <color rgb="FF000000"/>
        <rFont val="Arial"/>
        <family val="2"/>
        <charset val="1"/>
      </rPr>
      <t> </t>
    </r>
    <r>
      <rPr>
        <b/>
        <sz val="11"/>
        <color rgb="FF000000"/>
        <rFont val="Arial"/>
        <family val="2"/>
        <charset val="1"/>
      </rPr>
      <t>:</t>
    </r>
    <r>
      <rPr>
        <sz val="11"/>
        <color rgb="FF000000"/>
        <rFont val="Arial"/>
        <family val="2"/>
        <charset val="1"/>
      </rPr>
      <t xml:space="preserve"> Vélo classique y compris vélo à assistance électrique</t>
    </r>
  </si>
  <si>
    <r>
      <t>Vélo à assistance électrique (VAE)</t>
    </r>
    <r>
      <rPr>
        <sz val="11"/>
        <color rgb="FF000000"/>
        <rFont val="Arial"/>
        <family val="2"/>
        <charset val="1"/>
      </rPr>
      <t xml:space="preserve"> : </t>
    </r>
    <r>
      <rPr>
        <b/>
        <sz val="11"/>
        <color rgb="FF000000"/>
        <rFont val="Arial"/>
        <family val="2"/>
        <charset val="1"/>
      </rPr>
      <t>vélo électrique</t>
    </r>
    <r>
      <rPr>
        <sz val="11"/>
        <color rgb="FF000000"/>
        <rFont val="Arial"/>
        <family val="2"/>
        <charset val="1"/>
      </rPr>
      <t xml:space="preserve"> (France) : vélo équipé d’un moteur et d’une batterie rechargeable. Le moteur se déclenche automatiquement quand l’usager pédale, et s’arrête lorsqu’il s’arrête de pédaler ou au-delà de 25 km/h. Un vélo électrique sans pédalage est considéré comme un cyclomoteur</t>
    </r>
  </si>
  <si>
    <r>
      <t>Deux-roues motorisé (2RM)</t>
    </r>
    <r>
      <rPr>
        <sz val="11"/>
        <color rgb="FF000000"/>
        <rFont val="Arial"/>
        <family val="2"/>
        <charset val="1"/>
      </rPr>
      <t> </t>
    </r>
    <r>
      <rPr>
        <b/>
        <sz val="11"/>
        <color rgb="FF000000"/>
        <rFont val="Arial"/>
        <family val="2"/>
        <charset val="1"/>
      </rPr>
      <t>:</t>
    </r>
    <r>
      <rPr>
        <sz val="11"/>
        <color rgb="FF000000"/>
        <rFont val="Arial"/>
        <family val="2"/>
        <charset val="1"/>
      </rPr>
      <t xml:space="preserve"> Cyclomoteur ou motocyclette, y compris à 3 roues, y compris les scooters.</t>
    </r>
  </si>
  <si>
    <r>
      <t>Scooter</t>
    </r>
    <r>
      <rPr>
        <sz val="11"/>
        <color rgb="FF000000"/>
        <rFont val="Arial"/>
        <family val="2"/>
        <charset val="1"/>
      </rPr>
      <t> </t>
    </r>
    <r>
      <rPr>
        <b/>
        <sz val="11"/>
        <color rgb="FF000000"/>
        <rFont val="Arial"/>
        <family val="2"/>
        <charset val="1"/>
      </rPr>
      <t>:</t>
    </r>
    <r>
      <rPr>
        <sz val="11"/>
        <color rgb="FF000000"/>
        <rFont val="Arial"/>
        <family val="2"/>
        <charset val="1"/>
      </rPr>
      <t xml:space="preserve"> Motocycle immatriculé à 2 roues de petit diamètre, caréné, à cadre ouvert et à plancher plat</t>
    </r>
  </si>
  <si>
    <r>
      <t>Cyclomoteur</t>
    </r>
    <r>
      <rPr>
        <sz val="11"/>
        <color rgb="FF000000"/>
        <rFont val="Arial"/>
        <family val="2"/>
        <charset val="1"/>
      </rPr>
      <t> </t>
    </r>
    <r>
      <rPr>
        <b/>
        <sz val="11"/>
        <color rgb="FF000000"/>
        <rFont val="Arial"/>
        <family val="2"/>
        <charset val="1"/>
      </rPr>
      <t>:</t>
    </r>
    <r>
      <rPr>
        <sz val="11"/>
        <color rgb="FF000000"/>
        <rFont val="Arial"/>
        <family val="2"/>
        <charset val="1"/>
      </rPr>
      <t xml:space="preserve"> Deux-roues motorisé de moins de 50 cm</t>
    </r>
    <r>
      <rPr>
        <vertAlign val="superscript"/>
        <sz val="11"/>
        <color rgb="FF000000"/>
        <rFont val="Arial"/>
        <family val="2"/>
        <charset val="1"/>
      </rPr>
      <t>3</t>
    </r>
    <r>
      <rPr>
        <sz val="11"/>
        <color rgb="FF000000"/>
        <rFont val="Arial"/>
        <family val="2"/>
        <charset val="1"/>
      </rPr>
      <t xml:space="preserve"> et ayant une vitesse maximale par construction ne dépassant pas 45 km/h, y compris les scooters</t>
    </r>
  </si>
  <si>
    <r>
      <t>Motocyclette :</t>
    </r>
    <r>
      <rPr>
        <sz val="11"/>
        <color rgb="FF000000"/>
        <rFont val="Arial"/>
        <family val="2"/>
        <charset val="1"/>
      </rPr>
      <t xml:space="preserve"> Deux-roues motorisé de plus de 50 cm</t>
    </r>
    <r>
      <rPr>
        <vertAlign val="superscript"/>
        <sz val="11"/>
        <color rgb="FF000000"/>
        <rFont val="Arial"/>
        <family val="2"/>
        <charset val="1"/>
      </rPr>
      <t>3</t>
    </r>
    <r>
      <rPr>
        <sz val="11"/>
        <color rgb="FF000000"/>
        <rFont val="Arial"/>
        <family val="2"/>
        <charset val="1"/>
      </rPr>
      <t>, y compris les scooters.</t>
    </r>
  </si>
  <si>
    <r>
      <t>Voiturette</t>
    </r>
    <r>
      <rPr>
        <sz val="11"/>
        <color rgb="FF000000"/>
        <rFont val="Arial"/>
        <family val="2"/>
        <charset val="1"/>
      </rPr>
      <t> : Voiture légère de faible encombrement et d’une cylindrée de 50 cm3 au maximum et dont la vitesse n’excède pas 45 km/h</t>
    </r>
  </si>
  <si>
    <r>
      <t>Automobiliste</t>
    </r>
    <r>
      <rPr>
        <sz val="11"/>
        <color rgb="FF000000"/>
        <rFont val="Arial"/>
        <family val="2"/>
        <charset val="1"/>
      </rPr>
      <t> </t>
    </r>
    <r>
      <rPr>
        <b/>
        <sz val="11"/>
        <color rgb="FF000000"/>
        <rFont val="Arial"/>
        <family val="2"/>
        <charset val="1"/>
      </rPr>
      <t>:</t>
    </r>
    <r>
      <rPr>
        <sz val="11"/>
        <color rgb="FF000000"/>
        <rFont val="Arial"/>
        <family val="2"/>
        <charset val="1"/>
      </rPr>
      <t xml:space="preserve"> Usager de véhicule de tourisme</t>
    </r>
  </si>
  <si>
    <r>
      <t>Véhicule de tourisme (VT)</t>
    </r>
    <r>
      <rPr>
        <sz val="11"/>
        <color rgb="FF000000"/>
        <rFont val="Arial"/>
        <family val="2"/>
        <charset val="1"/>
      </rPr>
      <t> </t>
    </r>
    <r>
      <rPr>
        <b/>
        <sz val="11"/>
        <color rgb="FF000000"/>
        <rFont val="Arial"/>
        <family val="2"/>
        <charset val="1"/>
      </rPr>
      <t>:</t>
    </r>
    <r>
      <rPr>
        <sz val="11"/>
        <color rgb="FF000000"/>
        <rFont val="Arial"/>
        <family val="2"/>
        <charset val="1"/>
      </rPr>
      <t xml:space="preserve"> Véhicule à moteur conçu et construit pour le transport de personnes ayant au moins quatre roues et ne comportant pas, outre le conducteur, plus de huit places assises</t>
    </r>
  </si>
  <si>
    <r>
      <t xml:space="preserve"> </t>
    </r>
    <r>
      <rPr>
        <b/>
        <sz val="11"/>
        <rFont val="Arial"/>
        <family val="2"/>
        <charset val="1"/>
      </rPr>
      <t xml:space="preserve">Agglomération : </t>
    </r>
    <r>
      <rPr>
        <sz val="11"/>
        <rFont val="Arial"/>
        <family val="2"/>
        <charset val="1"/>
      </rPr>
      <t xml:space="preserve">Ensemble des réseaux (sauf les autoroutes) situés à l'intérieur d'une agglomération au sens du code de la route (parties de routes, c'est-à-dire l'ensemble des sections situées entre les panneaux de début et de fin d'agglomération) qu'elle qu'en soit la taille.
</t>
    </r>
    <r>
      <rPr>
        <b/>
        <sz val="11"/>
        <rFont val="Arial"/>
        <family val="2"/>
        <charset val="1"/>
      </rPr>
      <t>Hors agglomération :</t>
    </r>
    <r>
      <rPr>
        <sz val="11"/>
        <rFont val="Arial"/>
        <family val="2"/>
        <charset val="1"/>
      </rPr>
      <t xml:space="preserve"> Reste du réseau situé hors agglomération et ne comprenant pas les autoroutes.
</t>
    </r>
    <r>
      <rPr>
        <b/>
        <sz val="11"/>
        <rFont val="Arial"/>
        <family val="2"/>
        <charset val="1"/>
      </rPr>
      <t>Autoroute :</t>
    </r>
    <r>
      <rPr>
        <sz val="11"/>
        <rFont val="Arial"/>
        <family val="2"/>
        <charset val="1"/>
      </rPr>
      <t xml:space="preserve"> Milieu à part entière constitué des voies de circulation à statut autoroutier.</t>
    </r>
  </si>
  <si>
    <t>Définitions et sigles</t>
  </si>
  <si>
    <r>
      <t xml:space="preserve">Indicateurs labellisés :
</t>
    </r>
    <r>
      <rPr>
        <sz val="11"/>
        <rFont val="Arial"/>
        <family val="2"/>
        <charset val="1"/>
      </rPr>
      <t xml:space="preserve">Les indicateurs principaux d'accidentalité routière sont labellisés depuis 2013 par l'Autorité de la Statistique Publique. Les indicateurs suivis d'un astérisque ne figurent pas dans la liste des indicateurs labellisés "Avis du 21 novembre 2019 de l'Autorité de la Statistique Publique sur le renouvellement de la labellisation d’indicateurs produits par l’Observatoire national interministériel de la sécurité routière".
</t>
    </r>
  </si>
  <si>
    <r>
      <t xml:space="preserve">ACCIDENTS </t>
    </r>
    <r>
      <rPr>
        <b/>
        <i/>
        <sz val="16"/>
        <rFont val="Arial"/>
        <family val="2"/>
        <charset val="1"/>
      </rPr>
      <t>selon la catégorie de la chaussée*</t>
    </r>
  </si>
  <si>
    <r>
      <t xml:space="preserve">ACCIDENTS </t>
    </r>
    <r>
      <rPr>
        <b/>
        <i/>
        <sz val="16"/>
        <rFont val="Arial"/>
        <family val="2"/>
      </rPr>
      <t>selon le tracé en plan*</t>
    </r>
  </si>
  <si>
    <r>
      <t xml:space="preserve">DEPARTEMENTS - </t>
    </r>
    <r>
      <rPr>
        <b/>
        <i/>
        <sz val="16"/>
        <rFont val="Arial"/>
        <family val="2"/>
        <charset val="1"/>
      </rPr>
      <t>selon les forces de l'ordre*</t>
    </r>
  </si>
  <si>
    <t>Véhicule en stationnement</t>
  </si>
  <si>
    <t>Arbre sur accotement</t>
  </si>
  <si>
    <t>Glissière métallique</t>
  </si>
  <si>
    <t>Bâtiment, mur, pile de pont</t>
  </si>
  <si>
    <t>Support signalisation verticale ou PAU</t>
  </si>
  <si>
    <t>Ilot, refuge, borne haute</t>
  </si>
  <si>
    <t>Fossé, talus, paroi rocheuse</t>
  </si>
  <si>
    <t>Autre obstacle sur chaussée</t>
  </si>
  <si>
    <t>Autre obstacle sur accotement</t>
  </si>
  <si>
    <t>Sortie de chaussée sans obstacle</t>
  </si>
  <si>
    <t>PAU</t>
  </si>
  <si>
    <t>Poste d'appel d'urgence</t>
  </si>
  <si>
    <t xml:space="preserve">1 an </t>
  </si>
  <si>
    <t xml:space="preserve">2 ans </t>
  </si>
  <si>
    <t xml:space="preserve">3 ans </t>
  </si>
  <si>
    <t xml:space="preserve">4 ans </t>
  </si>
  <si>
    <t xml:space="preserve">5 ans </t>
  </si>
  <si>
    <t>Total blessées</t>
  </si>
  <si>
    <t>Piétons</t>
  </si>
  <si>
    <r>
      <t>avant l'accident*</t>
    </r>
    <r>
      <rPr>
        <b/>
        <sz val="16"/>
        <color rgb="FF333333"/>
        <rFont val="Arial"/>
        <family val="2"/>
        <charset val="1"/>
      </rPr>
      <t xml:space="preserve"> </t>
    </r>
  </si>
  <si>
    <r>
      <t xml:space="preserve">RESULTATS GENERAUX - </t>
    </r>
    <r>
      <rPr>
        <b/>
        <i/>
        <sz val="16"/>
        <rFont val="Arial"/>
        <family val="2"/>
      </rPr>
      <t>selon les forces de l'ordre*</t>
    </r>
  </si>
  <si>
    <t>Les accidents en intersection sont affectés à la catégorie de route la plus élevée.</t>
  </si>
  <si>
    <t>Saint-Barthélemy</t>
  </si>
  <si>
    <r>
      <t xml:space="preserve">DEPARTEMENTS ET TERRITOIRES - </t>
    </r>
    <r>
      <rPr>
        <b/>
        <i/>
        <sz val="16"/>
        <rFont val="Arial"/>
        <family val="2"/>
        <charset val="1"/>
      </rPr>
      <t>selon les forces de l'ordre*</t>
    </r>
  </si>
  <si>
    <t>DEPARTEMENTS ET TERRITOIRES - INDICATEURS (1/4)</t>
  </si>
  <si>
    <t>DEPARTEMENTS ET TERRITOIRES - INDICATEURS (2/4)</t>
  </si>
  <si>
    <t>DEPARTEMENTS ET TERRITOIRES - INDICATEURS (3/4)</t>
  </si>
  <si>
    <t>DEPARTEMENTS ET TERRITOIRES - INDICATEURS (4/4)</t>
  </si>
  <si>
    <t>Piéton à pied</t>
  </si>
  <si>
    <t>dont : EDP sans moteur</t>
  </si>
  <si>
    <t>Autre voie</t>
  </si>
  <si>
    <t>Parking public</t>
  </si>
  <si>
    <t xml:space="preserve">Piétons </t>
  </si>
  <si>
    <t xml:space="preserve">Bicyclettes </t>
  </si>
  <si>
    <t>Voiescommunale</t>
  </si>
  <si>
    <t>dans un accident avec conducteur novice moins de 2 ans **</t>
  </si>
  <si>
    <t>dans un accident avec conducteur drogué ou alcoolisé / alcool drogue connu *</t>
  </si>
  <si>
    <t>Saint-Martin*  ***</t>
  </si>
  <si>
    <t>Saint-Barthélemy*  ***</t>
  </si>
  <si>
    <t>Wallis-et-Futuna*  ***</t>
  </si>
  <si>
    <t>Polynésie française*  ***</t>
  </si>
  <si>
    <t>Nouvelle-Calédonie*  ***</t>
  </si>
  <si>
    <t>Saint-Pierre-et-Miquelon*</t>
  </si>
  <si>
    <t>Ensemble COM-NC*</t>
  </si>
  <si>
    <t>Total OM*</t>
  </si>
  <si>
    <t>France (métropole+OM)*</t>
  </si>
  <si>
    <t>dans un accident avec conducteur novice moins 
de 2 ans **</t>
  </si>
  <si>
    <t>selon l'obstacle fixe heurté (autoroute - en agglomération hors autoroute - hors agglomération hors autoroute)</t>
  </si>
  <si>
    <t>selon la manœuvre principale (autoroute - en agglomération hors autoroute - hors agglomération hors autoroute)</t>
  </si>
  <si>
    <t>selon le milieu (autoroute - en agglomération hors autoroute - hors agglomération hors autoroute)</t>
  </si>
  <si>
    <r>
      <t>Répartition des véhicules</t>
    </r>
    <r>
      <rPr>
        <sz val="11"/>
        <color rgb="FF0000FF"/>
        <rFont val="Arial"/>
        <family val="2"/>
        <charset val="1"/>
      </rPr>
      <t xml:space="preserve"> (autoroute - en agglomération hors autoroute - hors agglomération hors autoroute)</t>
    </r>
  </si>
  <si>
    <r>
      <t>Accidents et victimes</t>
    </r>
    <r>
      <rPr>
        <sz val="12"/>
        <color rgb="FF0000FF"/>
        <rFont val="Arial"/>
        <family val="2"/>
        <charset val="1"/>
      </rPr>
      <t xml:space="preserve"> (autoroute - en agglomération hors autoroute - hors agglomération hors autoroute)</t>
    </r>
  </si>
  <si>
    <t>Transports en commun (TC)</t>
  </si>
  <si>
    <t>En agglomération HA</t>
  </si>
  <si>
    <t>Hors agglomération HA</t>
  </si>
  <si>
    <t>En agglo HA</t>
  </si>
  <si>
    <t>Hors agglo HA</t>
  </si>
  <si>
    <t>COM</t>
  </si>
  <si>
    <t>Collectivité d'outre-mer</t>
  </si>
  <si>
    <t>INSEE</t>
  </si>
  <si>
    <t>POM</t>
  </si>
  <si>
    <t>Pays d'outre-mer</t>
  </si>
  <si>
    <t>Institut national de la statistique et des études économiques</t>
  </si>
  <si>
    <t>HA</t>
  </si>
  <si>
    <t>Hors autoroute</t>
  </si>
  <si>
    <t>PPP - Préfecture de Police de Paris*  **</t>
  </si>
  <si>
    <t>HORS AGGLOMERATION hors autoroute</t>
  </si>
  <si>
    <t>EN AGGLOMERATION hors autoroute</t>
  </si>
  <si>
    <t>Dans le couloir bus, dans le sens inverse</t>
  </si>
  <si>
    <t>EDP SM seul avec ou sans piéton</t>
  </si>
  <si>
    <t>Un véhic. Seul</t>
  </si>
  <si>
    <t>Un véhic. seul  et un piéton</t>
  </si>
  <si>
    <t>Au moins 2 véhic.</t>
  </si>
  <si>
    <t>Piétons à pied</t>
  </si>
  <si>
    <t>Tous piétons</t>
  </si>
  <si>
    <t>Usagers de BICYCLETTES dont VAE</t>
  </si>
  <si>
    <t>39-44</t>
  </si>
  <si>
    <t>45-46</t>
  </si>
  <si>
    <t>47-48</t>
  </si>
  <si>
    <t>53-55</t>
  </si>
  <si>
    <t>63-64</t>
  </si>
  <si>
    <t>66-67</t>
  </si>
  <si>
    <t>78-80</t>
  </si>
  <si>
    <t>81-83</t>
  </si>
  <si>
    <t>92-93</t>
  </si>
  <si>
    <t>selon la catégorie de la route (autoroute, RN, RD, RM, VC, Autres voies)</t>
  </si>
  <si>
    <t>MTT1</t>
  </si>
  <si>
    <t>MTT2</t>
  </si>
  <si>
    <t>Moto de type 1 dont la cylindrée se situe entre 125 et 600 cm³</t>
  </si>
  <si>
    <t>Moto de type 2 dont la cylindrée est supérieure à 600 cm³</t>
  </si>
  <si>
    <t>Moto légère dont la cylindrée est inférieure à 125 cm³</t>
  </si>
  <si>
    <t>Usagers de bicyclettes dont VAE</t>
  </si>
  <si>
    <t>selon la manœuvre principale pour les motos (2RM-3RM)</t>
  </si>
  <si>
    <t>tous usagers dont piétons à pied et EDPsM</t>
  </si>
  <si>
    <t>Usagers des autres véhicules</t>
  </si>
  <si>
    <t>** Depuis le 01/01/18, la PPP est également compétente sur les aéroports de Roissy/Le Bourget et Orly.</t>
  </si>
  <si>
    <t>NS</t>
  </si>
  <si>
    <t>tous âges pour                1 million habitants (pop. 2019 Insee)</t>
  </si>
  <si>
    <t>des 18-24 ans
pour 1 million de 18-24 ans
 (pop. 2019 Insee)</t>
  </si>
  <si>
    <t>des 25-34 ans 
pour 1 million de 25-34 ans
 (pop. 2019 Insee)</t>
  </si>
  <si>
    <t>des 65 ans et plus pour 1 million de 65 ans et plus
 (pop. 2019 Insee)</t>
  </si>
  <si>
    <t>*** Population 2014 (NC), 2016 (SB, SM), 2017 (PF) et 2018 (WF) au dernier recensement Insee</t>
  </si>
  <si>
    <t>RN - Routes nationales* **</t>
  </si>
  <si>
    <t>** Les chiffres diffèrent légèrement du bilan 2019 du fait d'un affinage de la méthode de calcul,</t>
  </si>
  <si>
    <t>RD - Routes départementales* **</t>
  </si>
  <si>
    <t>RM - Routes métropolitaines urbaines* **</t>
  </si>
  <si>
    <t>VC - Voies communales* **</t>
  </si>
  <si>
    <t>Autres voies* **</t>
  </si>
  <si>
    <t>** Les chiffres diffèrent légèrement du bilan 2019 du fait d'un affinage de la méthode de calcul.</t>
  </si>
  <si>
    <t>49 jeudis, 51 vendredis, 49 samedis et 48 dimanches, soit 365 jours sans double-compte,</t>
  </si>
  <si>
    <r>
      <t xml:space="preserve">ACCIDENTS </t>
    </r>
    <r>
      <rPr>
        <b/>
        <i/>
        <sz val="16"/>
        <rFont val="Arial"/>
        <family val="2"/>
        <charset val="1"/>
      </rPr>
      <t>selon la catégorie de la route* **</t>
    </r>
  </si>
  <si>
    <r>
      <t xml:space="preserve">* Données non labellisées. </t>
    </r>
    <r>
      <rPr>
        <sz val="9"/>
        <rFont val="Arial"/>
        <family val="2"/>
      </rPr>
      <t xml:space="preserve"> ** y compris les EDP sans moteur</t>
    </r>
  </si>
  <si>
    <t>Véhicule de tourisme (VT)</t>
  </si>
  <si>
    <t>Véhicule utilitaire (VU)</t>
  </si>
  <si>
    <t>Poids lourd (PL)</t>
  </si>
  <si>
    <t>Transport en commun (TC)</t>
  </si>
  <si>
    <t>VU</t>
  </si>
  <si>
    <t>NC</t>
  </si>
  <si>
    <t>Non communiqué</t>
  </si>
  <si>
    <t>Non significatif</t>
  </si>
  <si>
    <t>selon la catégorie de la route (autoroute, RN, RD, Autres voies)</t>
  </si>
  <si>
    <r>
      <t xml:space="preserve">RESULTATS GENERAUX - </t>
    </r>
    <r>
      <rPr>
        <b/>
        <i/>
        <sz val="16"/>
        <rFont val="Arial"/>
        <family val="2"/>
      </rPr>
      <t>selon la catégorie de la route* **</t>
    </r>
  </si>
  <si>
    <t>** Les chiffres diffèrent légèrement du bilan 2019, du fait d'un affinage de la méthode de calcul.</t>
  </si>
  <si>
    <r>
      <t xml:space="preserve">* Données non labellisées.  </t>
    </r>
    <r>
      <rPr>
        <sz val="8"/>
        <color rgb="FF000000"/>
        <rFont val="Arial"/>
        <family val="2"/>
      </rPr>
      <t>** Données sur 4 années 2015, 2016, 2018 et 2019.</t>
    </r>
  </si>
  <si>
    <t>* Données non labellisées</t>
  </si>
  <si>
    <t xml:space="preserve"> ** Depuis le 1 janvier 2018, les 3RM sont assimilés à la catégorie 2RM.</t>
  </si>
  <si>
    <t>Usagers de TC</t>
  </si>
  <si>
    <t xml:space="preserve">Compagnies républicaines de sécurité  </t>
  </si>
  <si>
    <t>Grammes d’alcool pur par litre de sang</t>
  </si>
  <si>
    <t>g/l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</si>
</sst>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0.00\ &quot;€&quot;;[Red]\-#,##0.00\ &quot;€&quot;"/>
    <numFmt numFmtId="164" formatCode="0\ %"/>
    <numFmt numFmtId="165" formatCode="0.0%"/>
    <numFmt numFmtId="166" formatCode="* &quot;+ &quot;0;&quot;- &quot;0;General"/>
    <numFmt numFmtId="167" formatCode="* &quot;+ &quot;0.0%;&quot;- &quot;0.0%;General"/>
    <numFmt numFmtId="168" formatCode="yyyy"/>
    <numFmt numFmtId="169" formatCode="* &quot;+ &quot;0%;&quot;- &quot;0%;0%"/>
    <numFmt numFmtId="170" formatCode="* &quot;+ &quot;0%;&quot;- &quot;0%;General"/>
    <numFmt numFmtId="171" formatCode="0;\(0\)"/>
    <numFmt numFmtId="172" formatCode="#,##0.00%"/>
  </numFmts>
  <fonts count="193" x14ac:knownFonts="1">
    <font>
      <sz val="10"/>
      <color rgb="FF000000"/>
      <name val="Arial"/>
      <charset val="1"/>
    </font>
    <font>
      <sz val="10"/>
      <name val="Arial"/>
      <family val="2"/>
      <charset val="1"/>
    </font>
    <font>
      <sz val="28"/>
      <name val="@Arial Unicode MS"/>
      <family val="2"/>
      <charset val="1"/>
    </font>
    <font>
      <sz val="26"/>
      <name val="Arial Black"/>
      <family val="2"/>
      <charset val="1"/>
    </font>
    <font>
      <sz val="20"/>
      <color rgb="FFFF0000"/>
      <name val="Arial"/>
      <family val="2"/>
      <charset val="1"/>
    </font>
    <font>
      <sz val="12"/>
      <name val="Times New Roman"/>
      <family val="1"/>
      <charset val="1"/>
    </font>
    <font>
      <b/>
      <sz val="14"/>
      <name val="Times New Roman"/>
      <family val="1"/>
      <charset val="1"/>
    </font>
    <font>
      <sz val="10"/>
      <color rgb="FF000000"/>
      <name val="Arial"/>
      <family val="2"/>
      <charset val="1"/>
    </font>
    <font>
      <b/>
      <sz val="12"/>
      <color rgb="FF0000FF"/>
      <name val="Arial"/>
      <family val="2"/>
      <charset val="1"/>
    </font>
    <font>
      <u/>
      <sz val="10"/>
      <color rgb="FF0066CC"/>
      <name val="Arial"/>
      <family val="2"/>
      <charset val="1"/>
    </font>
    <font>
      <u/>
      <sz val="10"/>
      <color rgb="FF0563C1"/>
      <name val="Arial"/>
      <family val="2"/>
      <charset val="1"/>
    </font>
    <font>
      <sz val="12"/>
      <color rgb="FF0000FF"/>
      <name val="Arial"/>
      <family val="2"/>
      <charset val="1"/>
    </font>
    <font>
      <sz val="10"/>
      <color rgb="FFFF0000"/>
      <name val="Arial"/>
      <family val="2"/>
      <charset val="1"/>
    </font>
    <font>
      <i/>
      <sz val="10"/>
      <name val="Arial"/>
      <family val="2"/>
      <charset val="1"/>
    </font>
    <font>
      <sz val="11"/>
      <color rgb="FF0000FF"/>
      <name val="Arial"/>
      <family val="2"/>
      <charset val="1"/>
    </font>
    <font>
      <b/>
      <i/>
      <sz val="12"/>
      <color rgb="FF808080"/>
      <name val="Arial"/>
      <family val="2"/>
      <charset val="1"/>
    </font>
    <font>
      <b/>
      <sz val="16"/>
      <color rgb="FF3366FF"/>
      <name val="Arial"/>
      <family val="2"/>
      <charset val="1"/>
    </font>
    <font>
      <b/>
      <sz val="18"/>
      <name val="Arial"/>
      <family val="2"/>
      <charset val="1"/>
    </font>
    <font>
      <b/>
      <sz val="14"/>
      <color rgb="FF969696"/>
      <name val="Arial"/>
      <family val="2"/>
      <charset val="1"/>
    </font>
    <font>
      <b/>
      <sz val="8"/>
      <color rgb="FFFF0000"/>
      <name val="Arial"/>
      <family val="2"/>
      <charset val="1"/>
    </font>
    <font>
      <b/>
      <sz val="11"/>
      <color rgb="FFFFFFFF"/>
      <name val="Arial"/>
      <family val="2"/>
      <charset val="1"/>
    </font>
    <font>
      <b/>
      <sz val="10"/>
      <name val="Arial"/>
      <family val="2"/>
      <charset val="1"/>
    </font>
    <font>
      <b/>
      <sz val="10"/>
      <color rgb="FFFFFFFF"/>
      <name val="Arial"/>
      <family val="2"/>
      <charset val="1"/>
    </font>
    <font>
      <b/>
      <sz val="11"/>
      <name val="Arial"/>
      <family val="2"/>
      <charset val="1"/>
    </font>
    <font>
      <b/>
      <sz val="11"/>
      <color rgb="FF0000FF"/>
      <name val="Arial"/>
      <family val="2"/>
      <charset val="1"/>
    </font>
    <font>
      <b/>
      <sz val="11"/>
      <color rgb="FF000080"/>
      <name val="Arial"/>
      <family val="2"/>
      <charset val="1"/>
    </font>
    <font>
      <sz val="8"/>
      <name val="Arial"/>
      <family val="2"/>
      <charset val="1"/>
    </font>
    <font>
      <sz val="11"/>
      <name val="Arial"/>
      <family val="2"/>
      <charset val="1"/>
    </font>
    <font>
      <b/>
      <i/>
      <sz val="11"/>
      <color rgb="FFFFFFFF"/>
      <name val="Arial"/>
      <family val="2"/>
      <charset val="1"/>
    </font>
    <font>
      <i/>
      <sz val="10"/>
      <color rgb="FF000000"/>
      <name val="Arial"/>
      <family val="2"/>
      <charset val="1"/>
    </font>
    <font>
      <b/>
      <sz val="16"/>
      <name val="Arial"/>
      <family val="2"/>
      <charset val="1"/>
    </font>
    <font>
      <sz val="16"/>
      <name val="Arial"/>
      <family val="2"/>
      <charset val="1"/>
    </font>
    <font>
      <sz val="9"/>
      <color rgb="FF333333"/>
      <name val="Arial"/>
      <family val="2"/>
      <charset val="1"/>
    </font>
    <font>
      <b/>
      <sz val="9"/>
      <color rgb="FFFFFFFF"/>
      <name val="Arial"/>
      <family val="2"/>
      <charset val="1"/>
    </font>
    <font>
      <b/>
      <i/>
      <sz val="10"/>
      <color rgb="FFFFFFFF"/>
      <name val="Arial"/>
      <family val="2"/>
      <charset val="1"/>
    </font>
    <font>
      <b/>
      <sz val="16"/>
      <color rgb="FF0000FF"/>
      <name val="Arial"/>
      <family val="2"/>
      <charset val="1"/>
    </font>
    <font>
      <b/>
      <i/>
      <sz val="16"/>
      <color rgb="FF0000FF"/>
      <name val="Arial"/>
      <family val="2"/>
      <charset val="1"/>
    </font>
    <font>
      <sz val="10"/>
      <color rgb="FF333333"/>
      <name val="Arial"/>
      <family val="2"/>
      <charset val="1"/>
    </font>
    <font>
      <i/>
      <sz val="10"/>
      <color rgb="FF333333"/>
      <name val="Arial"/>
      <family val="2"/>
      <charset val="1"/>
    </font>
    <font>
      <b/>
      <i/>
      <sz val="12"/>
      <color rgb="FF0000FF"/>
      <name val="Arial"/>
      <family val="2"/>
      <charset val="1"/>
    </font>
    <font>
      <b/>
      <i/>
      <sz val="12"/>
      <color rgb="FF000084"/>
      <name val="Arial"/>
      <family val="2"/>
      <charset val="1"/>
    </font>
    <font>
      <i/>
      <sz val="9"/>
      <color rgb="FF333333"/>
      <name val="Arial"/>
      <family val="2"/>
      <charset val="1"/>
    </font>
    <font>
      <sz val="9"/>
      <color rgb="FFFF0000"/>
      <name val="Arial"/>
      <family val="2"/>
      <charset val="1"/>
    </font>
    <font>
      <i/>
      <sz val="9"/>
      <name val="Arial"/>
      <family val="2"/>
      <charset val="1"/>
    </font>
    <font>
      <b/>
      <i/>
      <sz val="16"/>
      <name val="Arial"/>
      <family val="2"/>
      <charset val="1"/>
    </font>
    <font>
      <b/>
      <sz val="16"/>
      <color rgb="FF333333"/>
      <name val="Arial"/>
      <family val="2"/>
      <charset val="1"/>
    </font>
    <font>
      <b/>
      <sz val="14"/>
      <color rgb="FF949694"/>
      <name val="Arial"/>
      <family val="2"/>
      <charset val="1"/>
    </font>
    <font>
      <b/>
      <sz val="12"/>
      <color rgb="FF949694"/>
      <name val="Arial"/>
      <family val="2"/>
      <charset val="1"/>
    </font>
    <font>
      <sz val="10"/>
      <color rgb="FFFFFFFF"/>
      <name val="Arial"/>
      <family val="2"/>
      <charset val="1"/>
    </font>
    <font>
      <i/>
      <sz val="10"/>
      <color rgb="FFFFFFFF"/>
      <name val="Arial"/>
      <family val="2"/>
      <charset val="1"/>
    </font>
    <font>
      <b/>
      <i/>
      <sz val="10"/>
      <color rgb="FF333333"/>
      <name val="Arial"/>
      <family val="2"/>
      <charset val="1"/>
    </font>
    <font>
      <b/>
      <sz val="9"/>
      <color rgb="FF333333"/>
      <name val="Arial"/>
      <family val="2"/>
      <charset val="1"/>
    </font>
    <font>
      <b/>
      <sz val="12"/>
      <color rgb="FF0000E1"/>
      <name val="Arial"/>
      <family val="2"/>
      <charset val="1"/>
    </font>
    <font>
      <b/>
      <sz val="10"/>
      <color rgb="FF333333"/>
      <name val="Arial"/>
      <family val="2"/>
      <charset val="1"/>
    </font>
    <font>
      <b/>
      <i/>
      <sz val="16"/>
      <color rgb="FF333333"/>
      <name val="Arial"/>
      <family val="2"/>
      <charset val="1"/>
    </font>
    <font>
      <b/>
      <i/>
      <sz val="12"/>
      <color rgb="FF949694"/>
      <name val="Arial"/>
      <family val="2"/>
      <charset val="1"/>
    </font>
    <font>
      <sz val="10"/>
      <color rgb="FF0070C0"/>
      <name val="Arial"/>
      <family val="2"/>
      <charset val="1"/>
    </font>
    <font>
      <sz val="9"/>
      <color rgb="FF000000"/>
      <name val="Arial"/>
      <family val="2"/>
      <charset val="1"/>
    </font>
    <font>
      <sz val="9"/>
      <name val="Arial"/>
      <family val="2"/>
      <charset val="1"/>
    </font>
    <font>
      <b/>
      <sz val="8"/>
      <color rgb="FFFFFFFF"/>
      <name val="Arial"/>
      <family val="2"/>
      <charset val="1"/>
    </font>
    <font>
      <b/>
      <sz val="9"/>
      <color rgb="FF000000"/>
      <name val="Arial"/>
      <family val="2"/>
      <charset val="1"/>
    </font>
    <font>
      <b/>
      <sz val="8"/>
      <color rgb="FF000000"/>
      <name val="Arial"/>
      <family val="2"/>
      <charset val="1"/>
    </font>
    <font>
      <sz val="8"/>
      <color rgb="FF000000"/>
      <name val="Arial"/>
      <family val="2"/>
      <charset val="1"/>
    </font>
    <font>
      <b/>
      <sz val="10"/>
      <color rgb="FFFF0000"/>
      <name val="Arial"/>
      <family val="2"/>
      <charset val="1"/>
    </font>
    <font>
      <b/>
      <i/>
      <sz val="10"/>
      <color rgb="FFFF0000"/>
      <name val="Arial"/>
      <family val="2"/>
      <charset val="1"/>
    </font>
    <font>
      <i/>
      <sz val="9"/>
      <color rgb="FFFF0000"/>
      <name val="Arial"/>
      <family val="2"/>
      <charset val="1"/>
    </font>
    <font>
      <b/>
      <i/>
      <sz val="9"/>
      <color rgb="FFFFFFFF"/>
      <name val="Arial"/>
      <family val="2"/>
      <charset val="1"/>
    </font>
    <font>
      <b/>
      <sz val="12"/>
      <color rgb="FF000084"/>
      <name val="Arial"/>
      <family val="2"/>
      <charset val="1"/>
    </font>
    <font>
      <sz val="12"/>
      <color rgb="FF000084"/>
      <name val="Arial"/>
      <family val="2"/>
      <charset val="1"/>
    </font>
    <font>
      <b/>
      <sz val="14"/>
      <color rgb="FF0000FF"/>
      <name val="Arial"/>
      <family val="2"/>
      <charset val="1"/>
    </font>
    <font>
      <sz val="9"/>
      <color rgb="FFFFFFFF"/>
      <name val="Arial"/>
      <family val="2"/>
      <charset val="1"/>
    </font>
    <font>
      <i/>
      <sz val="9"/>
      <color rgb="FFFFFFFF"/>
      <name val="Arial"/>
      <family val="2"/>
      <charset val="1"/>
    </font>
    <font>
      <b/>
      <i/>
      <sz val="14"/>
      <color rgb="FF0000FF"/>
      <name val="Arial"/>
      <family val="2"/>
      <charset val="1"/>
    </font>
    <font>
      <i/>
      <sz val="14"/>
      <color rgb="FF0000FF"/>
      <name val="Arial"/>
      <family val="2"/>
      <charset val="1"/>
    </font>
    <font>
      <b/>
      <i/>
      <sz val="11"/>
      <name val="Arial"/>
      <family val="2"/>
      <charset val="1"/>
    </font>
    <font>
      <b/>
      <sz val="14"/>
      <color rgb="FF002060"/>
      <name val="Arial"/>
      <family val="2"/>
      <charset val="1"/>
    </font>
    <font>
      <b/>
      <i/>
      <sz val="11"/>
      <color rgb="FF0000FF"/>
      <name val="Arial"/>
      <family val="2"/>
      <charset val="1"/>
    </font>
    <font>
      <b/>
      <i/>
      <sz val="14"/>
      <color rgb="FF000084"/>
      <name val="Arial"/>
      <family val="2"/>
      <charset val="1"/>
    </font>
    <font>
      <b/>
      <sz val="16"/>
      <color rgb="FF002060"/>
      <name val="Arial"/>
      <family val="2"/>
      <charset val="1"/>
    </font>
    <font>
      <b/>
      <i/>
      <sz val="10"/>
      <color rgb="FF313494"/>
      <name val="Arial"/>
      <family val="2"/>
      <charset val="1"/>
    </font>
    <font>
      <b/>
      <i/>
      <sz val="16"/>
      <color rgb="FF002060"/>
      <name val="Arial"/>
      <family val="2"/>
      <charset val="1"/>
    </font>
    <font>
      <sz val="12"/>
      <name val="Arial"/>
      <family val="2"/>
      <charset val="1"/>
    </font>
    <font>
      <i/>
      <sz val="11"/>
      <name val="Arial"/>
      <family val="2"/>
      <charset val="1"/>
    </font>
    <font>
      <b/>
      <i/>
      <sz val="11"/>
      <color rgb="FFFFFFFF"/>
      <name val="Arial"/>
      <family val="2"/>
    </font>
    <font>
      <b/>
      <sz val="11"/>
      <color rgb="FFFFFFFF"/>
      <name val="Arial"/>
      <family val="2"/>
    </font>
    <font>
      <sz val="10"/>
      <name val="Arial"/>
      <family val="2"/>
    </font>
    <font>
      <sz val="10"/>
      <color indexed="9"/>
      <name val="Arial"/>
      <family val="2"/>
    </font>
    <font>
      <sz val="28"/>
      <color indexed="9"/>
      <name val="@Arial Unicode MS"/>
      <family val="2"/>
    </font>
    <font>
      <sz val="26"/>
      <color indexed="9"/>
      <name val="Arial Black"/>
      <family val="2"/>
    </font>
    <font>
      <sz val="12"/>
      <color indexed="9"/>
      <name val="Times New Roman"/>
      <family val="1"/>
    </font>
    <font>
      <b/>
      <sz val="14"/>
      <color indexed="9"/>
      <name val="Times New Roman"/>
      <family val="1"/>
    </font>
    <font>
      <sz val="10"/>
      <color theme="0"/>
      <name val="Arial"/>
      <family val="2"/>
    </font>
    <font>
      <b/>
      <sz val="26"/>
      <color theme="0"/>
      <name val="Times New Roman"/>
      <family val="1"/>
    </font>
    <font>
      <b/>
      <sz val="36"/>
      <color theme="0"/>
      <name val="Times New Roman"/>
      <family val="1"/>
    </font>
    <font>
      <b/>
      <sz val="12"/>
      <color rgb="FFFFFF00"/>
      <name val="Arial"/>
      <family val="2"/>
    </font>
    <font>
      <sz val="9"/>
      <color theme="0"/>
      <name val="Arial"/>
      <family val="2"/>
      <charset val="1"/>
    </font>
    <font>
      <b/>
      <i/>
      <sz val="12"/>
      <color rgb="FF0000FF"/>
      <name val="Arial"/>
      <family val="2"/>
    </font>
    <font>
      <b/>
      <sz val="14"/>
      <color rgb="FF0000E1"/>
      <name val="Arial"/>
      <family val="2"/>
      <charset val="1"/>
    </font>
    <font>
      <b/>
      <i/>
      <sz val="14"/>
      <color rgb="FF0000E1"/>
      <name val="Arial"/>
      <family val="2"/>
      <charset val="1"/>
    </font>
    <font>
      <b/>
      <sz val="14"/>
      <color rgb="FF000000"/>
      <name val="Arial"/>
      <family val="2"/>
      <charset val="1"/>
    </font>
    <font>
      <b/>
      <sz val="14"/>
      <color rgb="FF333333"/>
      <name val="Arial"/>
      <family val="2"/>
      <charset val="1"/>
    </font>
    <font>
      <b/>
      <sz val="16"/>
      <color rgb="FF000084"/>
      <name val="Arial"/>
      <family val="2"/>
      <charset val="1"/>
    </font>
    <font>
      <b/>
      <sz val="14"/>
      <color rgb="FF000084"/>
      <name val="Arial"/>
      <family val="2"/>
      <charset val="1"/>
    </font>
    <font>
      <b/>
      <sz val="14"/>
      <color rgb="FF000084"/>
      <name val="Arial"/>
      <family val="2"/>
    </font>
    <font>
      <b/>
      <sz val="16"/>
      <color rgb="FF000084"/>
      <name val="Arial"/>
      <family val="2"/>
    </font>
    <font>
      <sz val="10"/>
      <color rgb="FF000000"/>
      <name val="Arial"/>
      <family val="2"/>
    </font>
    <font>
      <sz val="10"/>
      <color rgb="FF333333"/>
      <name val="Arial"/>
      <family val="2"/>
    </font>
    <font>
      <i/>
      <sz val="10"/>
      <color rgb="FF333333"/>
      <name val="Arial"/>
      <family val="2"/>
    </font>
    <font>
      <i/>
      <sz val="10"/>
      <color rgb="FF000000"/>
      <name val="Arial"/>
      <family val="2"/>
    </font>
    <font>
      <i/>
      <sz val="10"/>
      <name val="Arial"/>
      <family val="2"/>
    </font>
    <font>
      <sz val="10"/>
      <color rgb="FFFFFFFF"/>
      <name val="Arial"/>
      <family val="2"/>
    </font>
    <font>
      <i/>
      <sz val="10"/>
      <color rgb="FFFFFFFF"/>
      <name val="Arial"/>
      <family val="2"/>
    </font>
    <font>
      <b/>
      <i/>
      <sz val="16"/>
      <color rgb="FF333333"/>
      <name val="Arial"/>
      <family val="2"/>
    </font>
    <font>
      <i/>
      <sz val="9"/>
      <color rgb="FF333333"/>
      <name val="Arial"/>
      <family val="2"/>
    </font>
    <font>
      <b/>
      <i/>
      <sz val="12"/>
      <color rgb="FF949694"/>
      <name val="Arial"/>
      <family val="2"/>
    </font>
    <font>
      <b/>
      <i/>
      <sz val="9"/>
      <color rgb="FFFFFFFF"/>
      <name val="Arial"/>
      <family val="2"/>
    </font>
    <font>
      <b/>
      <i/>
      <sz val="10"/>
      <color rgb="FFFFFFFF"/>
      <name val="Arial"/>
      <family val="2"/>
    </font>
    <font>
      <b/>
      <sz val="16"/>
      <color rgb="FF333333"/>
      <name val="Arial"/>
      <family val="2"/>
    </font>
    <font>
      <sz val="9"/>
      <color rgb="FF333333"/>
      <name val="Arial"/>
      <family val="2"/>
    </font>
    <font>
      <b/>
      <sz val="12"/>
      <color rgb="FF949694"/>
      <name val="Arial"/>
      <family val="2"/>
    </font>
    <font>
      <b/>
      <sz val="9"/>
      <color rgb="FFFFFFFF"/>
      <name val="Arial"/>
      <family val="2"/>
    </font>
    <font>
      <b/>
      <sz val="10"/>
      <color rgb="FFFFFFFF"/>
      <name val="Arial"/>
      <family val="2"/>
    </font>
    <font>
      <b/>
      <sz val="14"/>
      <color rgb="FF0000E1"/>
      <name val="Arial"/>
      <family val="2"/>
    </font>
    <font>
      <b/>
      <i/>
      <sz val="14"/>
      <color rgb="FF333333"/>
      <name val="Arial"/>
      <family val="2"/>
    </font>
    <font>
      <b/>
      <i/>
      <sz val="9"/>
      <color rgb="FF333333"/>
      <name val="Arial"/>
      <family val="2"/>
    </font>
    <font>
      <i/>
      <sz val="10"/>
      <color rgb="FF0070C0"/>
      <name val="Arial"/>
      <family val="2"/>
    </font>
    <font>
      <sz val="14"/>
      <color rgb="FF000000"/>
      <name val="Arial"/>
      <family val="2"/>
    </font>
    <font>
      <b/>
      <sz val="14"/>
      <color rgb="FF969696"/>
      <name val="Arial"/>
      <family val="2"/>
    </font>
    <font>
      <i/>
      <sz val="14"/>
      <color rgb="FF000000"/>
      <name val="Arial"/>
      <family val="2"/>
    </font>
    <font>
      <i/>
      <sz val="10"/>
      <color rgb="FFFF0000"/>
      <name val="Arial"/>
      <family val="2"/>
    </font>
    <font>
      <b/>
      <sz val="14"/>
      <color rgb="FF333333"/>
      <name val="Arial"/>
      <family val="2"/>
    </font>
    <font>
      <b/>
      <sz val="14"/>
      <color rgb="FF002060"/>
      <name val="Arial"/>
      <family val="2"/>
    </font>
    <font>
      <b/>
      <i/>
      <sz val="14"/>
      <color rgb="FF000084"/>
      <name val="Arial"/>
      <family val="2"/>
    </font>
    <font>
      <b/>
      <sz val="12"/>
      <color theme="0"/>
      <name val="Arial"/>
      <family val="2"/>
      <charset val="1"/>
    </font>
    <font>
      <b/>
      <i/>
      <sz val="14"/>
      <color rgb="FF0000FF"/>
      <name val="Arial"/>
      <family val="2"/>
    </font>
    <font>
      <i/>
      <sz val="14"/>
      <color rgb="FF0000FF"/>
      <name val="Arial"/>
      <family val="2"/>
    </font>
    <font>
      <i/>
      <sz val="9"/>
      <color rgb="FFFF0000"/>
      <name val="Arial"/>
      <family val="2"/>
    </font>
    <font>
      <i/>
      <sz val="9"/>
      <name val="Arial"/>
      <family val="2"/>
    </font>
    <font>
      <b/>
      <i/>
      <sz val="10"/>
      <color rgb="FF0000FF"/>
      <name val="Arial"/>
      <family val="2"/>
      <charset val="1"/>
    </font>
    <font>
      <u/>
      <sz val="10"/>
      <color rgb="FF0000FF"/>
      <name val="Arial"/>
      <family val="2"/>
      <charset val="1"/>
    </font>
    <font>
      <sz val="10"/>
      <color rgb="FF0000FF"/>
      <name val="Arial"/>
      <family val="2"/>
      <charset val="1"/>
    </font>
    <font>
      <b/>
      <i/>
      <sz val="16"/>
      <color rgb="FF0000FF"/>
      <name val="Arial"/>
      <family val="2"/>
    </font>
    <font>
      <sz val="8"/>
      <color rgb="FF0000FF"/>
      <name val="Arial"/>
      <family val="2"/>
    </font>
    <font>
      <i/>
      <sz val="10"/>
      <color theme="0" tint="-0.499984740745262"/>
      <name val="Arial"/>
      <family val="2"/>
      <charset val="1"/>
    </font>
    <font>
      <sz val="10"/>
      <color theme="0" tint="-0.499984740745262"/>
      <name val="Arial"/>
      <family val="2"/>
    </font>
    <font>
      <i/>
      <sz val="10"/>
      <color theme="0" tint="-0.499984740745262"/>
      <name val="Arial"/>
      <family val="2"/>
    </font>
    <font>
      <sz val="10"/>
      <color theme="0" tint="-0.499984740745262"/>
      <name val="Arial"/>
      <family val="2"/>
      <charset val="1"/>
    </font>
    <font>
      <b/>
      <i/>
      <sz val="9"/>
      <color rgb="FF313494"/>
      <name val="Arial"/>
      <family val="2"/>
      <charset val="1"/>
    </font>
    <font>
      <b/>
      <i/>
      <sz val="9"/>
      <color rgb="FF333333"/>
      <name val="Arial"/>
      <family val="2"/>
      <charset val="1"/>
    </font>
    <font>
      <sz val="10"/>
      <color theme="1"/>
      <name val="Arial"/>
      <family val="2"/>
      <charset val="1"/>
    </font>
    <font>
      <i/>
      <sz val="9"/>
      <color theme="1"/>
      <name val="Arial"/>
      <family val="2"/>
      <charset val="1"/>
    </font>
    <font>
      <i/>
      <sz val="10"/>
      <color theme="1"/>
      <name val="Arial"/>
      <family val="2"/>
      <charset val="1"/>
    </font>
    <font>
      <sz val="9"/>
      <color theme="1"/>
      <name val="Arial"/>
      <family val="2"/>
      <charset val="1"/>
    </font>
    <font>
      <b/>
      <sz val="16"/>
      <color theme="1"/>
      <name val="Arial"/>
      <family val="2"/>
      <charset val="1"/>
    </font>
    <font>
      <b/>
      <sz val="9"/>
      <color theme="1"/>
      <name val="Arial"/>
      <family val="2"/>
      <charset val="1"/>
    </font>
    <font>
      <sz val="10"/>
      <name val="Calibri"/>
      <family val="2"/>
    </font>
    <font>
      <b/>
      <sz val="10"/>
      <color theme="0"/>
      <name val="Arial"/>
      <family val="2"/>
      <charset val="1"/>
    </font>
    <font>
      <b/>
      <i/>
      <sz val="10"/>
      <color theme="0"/>
      <name val="Arial"/>
      <family val="2"/>
      <charset val="1"/>
    </font>
    <font>
      <sz val="11"/>
      <color rgb="FF000000"/>
      <name val="Arial"/>
      <family val="2"/>
      <charset val="1"/>
    </font>
    <font>
      <u/>
      <sz val="11"/>
      <name val="Arial"/>
      <family val="2"/>
      <charset val="1"/>
    </font>
    <font>
      <b/>
      <sz val="11"/>
      <color rgb="FFFFFF00"/>
      <name val="Arial"/>
      <family val="2"/>
    </font>
    <font>
      <sz val="10"/>
      <color rgb="FFFFFF00"/>
      <name val="Arial"/>
      <family val="2"/>
      <charset val="1"/>
    </font>
    <font>
      <i/>
      <sz val="10"/>
      <color rgb="FFFFFF00"/>
      <name val="Arial"/>
      <family val="2"/>
    </font>
    <font>
      <b/>
      <sz val="11"/>
      <color rgb="FF000000"/>
      <name val="Arial"/>
      <family val="2"/>
      <charset val="1"/>
    </font>
    <font>
      <b/>
      <sz val="11"/>
      <color rgb="FF808080"/>
      <name val="Arial"/>
      <family val="2"/>
      <charset val="1"/>
    </font>
    <font>
      <vertAlign val="superscript"/>
      <sz val="11"/>
      <color rgb="FF000000"/>
      <name val="Arial"/>
      <family val="2"/>
      <charset val="1"/>
    </font>
    <font>
      <sz val="16"/>
      <color rgb="FF000000"/>
      <name val="Arial"/>
      <family val="2"/>
    </font>
    <font>
      <b/>
      <sz val="16"/>
      <name val="Arial"/>
      <family val="2"/>
    </font>
    <font>
      <b/>
      <i/>
      <sz val="16"/>
      <name val="Arial"/>
      <family val="2"/>
    </font>
    <font>
      <sz val="16"/>
      <name val="Arial"/>
      <family val="2"/>
    </font>
    <font>
      <i/>
      <sz val="16"/>
      <name val="Arial"/>
      <family val="2"/>
      <charset val="1"/>
    </font>
    <font>
      <b/>
      <sz val="16"/>
      <color rgb="FF000080"/>
      <name val="Arial"/>
      <family val="2"/>
      <charset val="1"/>
    </font>
    <font>
      <sz val="12"/>
      <color rgb="FF333333"/>
      <name val="Arial"/>
      <family val="2"/>
      <charset val="1"/>
    </font>
    <font>
      <sz val="12"/>
      <color rgb="FF000000"/>
      <name val="Arial"/>
      <family val="2"/>
      <charset val="1"/>
    </font>
    <font>
      <sz val="14"/>
      <color rgb="FF333333"/>
      <name val="Arial"/>
      <family val="2"/>
      <charset val="1"/>
    </font>
    <font>
      <sz val="14"/>
      <color rgb="FFFF0000"/>
      <name val="Arial"/>
      <family val="2"/>
      <charset val="1"/>
    </font>
    <font>
      <i/>
      <sz val="14"/>
      <color rgb="FFFF0000"/>
      <name val="Arial"/>
      <family val="2"/>
      <charset val="1"/>
    </font>
    <font>
      <i/>
      <sz val="16"/>
      <name val="Arial"/>
      <family val="2"/>
    </font>
    <font>
      <sz val="14"/>
      <color rgb="FFFF0000"/>
      <name val="Arial"/>
      <family val="2"/>
    </font>
    <font>
      <i/>
      <sz val="8"/>
      <color rgb="FF000000"/>
      <name val="Arial"/>
      <family val="2"/>
    </font>
    <font>
      <sz val="9"/>
      <color rgb="FF000000"/>
      <name val="Arial"/>
      <family val="2"/>
    </font>
    <font>
      <sz val="8"/>
      <color rgb="FF000000"/>
      <name val="Arial"/>
      <family val="2"/>
    </font>
    <font>
      <sz val="18"/>
      <name val="Arial"/>
      <family val="2"/>
    </font>
    <font>
      <sz val="10"/>
      <color theme="1"/>
      <name val="Arial"/>
      <family val="2"/>
    </font>
    <font>
      <sz val="9"/>
      <color theme="1"/>
      <name val="Arial"/>
      <family val="2"/>
    </font>
    <font>
      <b/>
      <sz val="14"/>
      <color rgb="FF949694"/>
      <name val="Arial"/>
      <family val="2"/>
    </font>
    <font>
      <i/>
      <sz val="8"/>
      <name val="Arial"/>
      <family val="2"/>
    </font>
    <font>
      <b/>
      <i/>
      <sz val="8"/>
      <name val="Arial"/>
      <family val="2"/>
    </font>
    <font>
      <sz val="8"/>
      <name val="Arial"/>
      <family val="2"/>
    </font>
    <font>
      <sz val="9"/>
      <name val="Arial"/>
      <family val="2"/>
    </font>
    <font>
      <sz val="14"/>
      <name val="Arial"/>
      <family val="2"/>
    </font>
    <font>
      <i/>
      <sz val="14"/>
      <name val="Arial"/>
      <family val="2"/>
    </font>
    <font>
      <sz val="14"/>
      <name val="Arial"/>
      <family val="2"/>
      <charset val="1"/>
    </font>
  </fonts>
  <fills count="14">
    <fill>
      <patternFill patternType="none"/>
    </fill>
    <fill>
      <patternFill patternType="gray125"/>
    </fill>
    <fill>
      <patternFill patternType="solid">
        <fgColor rgb="FF002060"/>
        <bgColor rgb="FF000080"/>
      </patternFill>
    </fill>
    <fill>
      <patternFill patternType="solid">
        <fgColor rgb="FFFFFFFF"/>
        <bgColor rgb="FFEBEBEB"/>
      </patternFill>
    </fill>
    <fill>
      <patternFill patternType="solid">
        <fgColor rgb="FF000080"/>
        <bgColor rgb="FF000084"/>
      </patternFill>
    </fill>
    <fill>
      <patternFill patternType="solid">
        <fgColor rgb="FFFFFF99"/>
        <bgColor rgb="FFCCFFCC"/>
      </patternFill>
    </fill>
    <fill>
      <patternFill patternType="solid">
        <fgColor rgb="FF000084"/>
        <bgColor rgb="FF000080"/>
      </patternFill>
    </fill>
    <fill>
      <patternFill patternType="solid">
        <fgColor rgb="FF002060"/>
        <bgColor indexed="64"/>
      </patternFill>
    </fill>
    <fill>
      <patternFill patternType="solid">
        <fgColor rgb="FF000084"/>
        <bgColor rgb="FF000084"/>
      </patternFill>
    </fill>
    <fill>
      <patternFill patternType="solid">
        <fgColor rgb="FF000084"/>
        <bgColor rgb="FF0000E1"/>
      </patternFill>
    </fill>
    <fill>
      <patternFill patternType="solid">
        <fgColor rgb="FF000084"/>
        <bgColor indexed="64"/>
      </patternFill>
    </fill>
    <fill>
      <patternFill patternType="solid">
        <fgColor rgb="FFFFFFFF"/>
        <bgColor rgb="FFFFFFFF"/>
      </patternFill>
    </fill>
    <fill>
      <patternFill patternType="solid">
        <fgColor theme="0"/>
        <bgColor indexed="64"/>
      </patternFill>
    </fill>
    <fill>
      <patternFill patternType="solid">
        <fgColor rgb="FFFFFF99"/>
        <bgColor rgb="FFFFFFFF"/>
      </patternFill>
    </fill>
  </fills>
  <borders count="219">
    <border>
      <left/>
      <right/>
      <top/>
      <bottom/>
      <diagonal/>
    </border>
    <border>
      <left/>
      <right/>
      <top style="medium">
        <color rgb="FFFFFF00"/>
      </top>
      <bottom/>
      <diagonal/>
    </border>
    <border>
      <left/>
      <right/>
      <top/>
      <bottom style="thin">
        <color auto="1"/>
      </bottom>
      <diagonal/>
    </border>
    <border>
      <left/>
      <right/>
      <top/>
      <bottom style="thin">
        <color rgb="FF969696"/>
      </bottom>
      <diagonal/>
    </border>
    <border>
      <left/>
      <right/>
      <top style="thin">
        <color rgb="FF969696"/>
      </top>
      <bottom style="thin">
        <color rgb="FF969696"/>
      </bottom>
      <diagonal/>
    </border>
    <border>
      <left style="thin">
        <color rgb="FFFFFFFF"/>
      </left>
      <right/>
      <top/>
      <bottom/>
      <diagonal/>
    </border>
    <border>
      <left style="thin">
        <color rgb="FFFFFFFF"/>
      </left>
      <right style="thin">
        <color rgb="FFFFFFFF"/>
      </right>
      <top/>
      <bottom/>
      <diagonal/>
    </border>
    <border>
      <left style="thin">
        <color rgb="FFFFFFFF"/>
      </left>
      <right style="thin">
        <color rgb="FFFFFFFF"/>
      </right>
      <top/>
      <bottom style="thick">
        <color rgb="FFFFFFFF"/>
      </bottom>
      <diagonal/>
    </border>
    <border>
      <left style="thin">
        <color rgb="FFFFFFFF"/>
      </left>
      <right style="thin">
        <color rgb="FFFFFFFF"/>
      </right>
      <top/>
      <bottom style="thin">
        <color rgb="FFFFFFFF"/>
      </bottom>
      <diagonal/>
    </border>
    <border>
      <left style="thin">
        <color rgb="FFFFFFFF"/>
      </left>
      <right/>
      <top/>
      <bottom style="thick">
        <color rgb="FFFFFFFF"/>
      </bottom>
      <diagonal/>
    </border>
    <border>
      <left style="thin">
        <color rgb="FFFFFFFF"/>
      </left>
      <right style="thin">
        <color rgb="FFFFFFFF"/>
      </right>
      <top style="thin">
        <color rgb="FFFFFFFF"/>
      </top>
      <bottom/>
      <diagonal/>
    </border>
    <border>
      <left/>
      <right/>
      <top style="thick">
        <color rgb="FFFFFFFF"/>
      </top>
      <bottom style="thick">
        <color rgb="FFFFFFFF"/>
      </bottom>
      <diagonal/>
    </border>
    <border>
      <left style="thick">
        <color rgb="FFFFFFFF"/>
      </left>
      <right/>
      <top style="thick">
        <color rgb="FFFFFFFF"/>
      </top>
      <bottom style="thick">
        <color rgb="FFFFFFFF"/>
      </bottom>
      <diagonal/>
    </border>
    <border>
      <left style="thin">
        <color rgb="FFFFFFFF"/>
      </left>
      <right/>
      <top style="thick">
        <color rgb="FFFFFFFF"/>
      </top>
      <bottom style="thick">
        <color rgb="FFFFFFFF"/>
      </bottom>
      <diagonal/>
    </border>
    <border>
      <left style="thin">
        <color rgb="FFFFFFFF"/>
      </left>
      <right style="thin">
        <color rgb="FFFFFFFF"/>
      </right>
      <top style="thick">
        <color rgb="FFFFFFFF"/>
      </top>
      <bottom style="thick">
        <color rgb="FFFFFFFF"/>
      </bottom>
      <diagonal/>
    </border>
    <border>
      <left/>
      <right style="thin">
        <color rgb="FFFFFFFF"/>
      </right>
      <top style="thick">
        <color rgb="FFFFFFFF"/>
      </top>
      <bottom style="thick">
        <color rgb="FFFFFFFF"/>
      </bottom>
      <diagonal/>
    </border>
    <border>
      <left style="thick">
        <color rgb="FFFFFFFF"/>
      </left>
      <right/>
      <top/>
      <bottom/>
      <diagonal/>
    </border>
    <border>
      <left style="thick">
        <color rgb="FFFFFFFF"/>
      </left>
      <right style="thin">
        <color rgb="FFFFFFFF"/>
      </right>
      <top/>
      <bottom/>
      <diagonal/>
    </border>
    <border>
      <left/>
      <right style="thin">
        <color rgb="FFFFFFFF"/>
      </right>
      <top/>
      <bottom/>
      <diagonal/>
    </border>
    <border>
      <left/>
      <right/>
      <top/>
      <bottom style="thin">
        <color rgb="FFFFFFFF"/>
      </bottom>
      <diagonal/>
    </border>
    <border>
      <left style="thick">
        <color rgb="FFFFFFFF"/>
      </left>
      <right style="thin">
        <color rgb="FFFFFFFF"/>
      </right>
      <top style="thick">
        <color rgb="FFFFFFFF"/>
      </top>
      <bottom style="thick">
        <color rgb="FFFFFFFF"/>
      </bottom>
      <diagonal/>
    </border>
    <border>
      <left style="thick">
        <color rgb="FFFFFFFF"/>
      </left>
      <right style="thin">
        <color rgb="FFFFFFFF"/>
      </right>
      <top style="thin">
        <color rgb="FFFFFFFF"/>
      </top>
      <bottom/>
      <diagonal/>
    </border>
    <border>
      <left style="thin">
        <color rgb="FFFFFFFF"/>
      </left>
      <right/>
      <top style="thin">
        <color rgb="FFFFFFFF"/>
      </top>
      <bottom/>
      <diagonal/>
    </border>
    <border>
      <left style="thick">
        <color rgb="FFFFFFFF"/>
      </left>
      <right style="thick">
        <color rgb="FFFFFFFF"/>
      </right>
      <top style="thin">
        <color rgb="FFFFFFFF"/>
      </top>
      <bottom/>
      <diagonal/>
    </border>
    <border>
      <left/>
      <right style="thin">
        <color rgb="FFFFFFFF"/>
      </right>
      <top style="thin">
        <color rgb="FFFFFFFF"/>
      </top>
      <bottom/>
      <diagonal/>
    </border>
    <border>
      <left style="thick">
        <color rgb="FFFFFFFF"/>
      </left>
      <right style="thick">
        <color rgb="FFFFFFFF"/>
      </right>
      <top/>
      <bottom/>
      <diagonal/>
    </border>
    <border>
      <left/>
      <right/>
      <top/>
      <bottom style="thin">
        <color rgb="FFC6C3C6"/>
      </bottom>
      <diagonal/>
    </border>
    <border>
      <left style="thick">
        <color rgb="FFFFFFFF"/>
      </left>
      <right style="thin">
        <color rgb="FFEBEBEB"/>
      </right>
      <top/>
      <bottom style="thin">
        <color rgb="FFC6C3C6"/>
      </bottom>
      <diagonal/>
    </border>
    <border>
      <left/>
      <right style="thin">
        <color rgb="FFEBEBEB"/>
      </right>
      <top/>
      <bottom style="thin">
        <color rgb="FFC6C3C6"/>
      </bottom>
      <diagonal/>
    </border>
    <border>
      <left style="thick">
        <color rgb="FFFFFFFF"/>
      </left>
      <right style="thick">
        <color rgb="FFFFFFFF"/>
      </right>
      <top/>
      <bottom style="thin">
        <color rgb="FFC6C3C6"/>
      </bottom>
      <diagonal/>
    </border>
    <border>
      <left/>
      <right/>
      <top style="thin">
        <color auto="1"/>
      </top>
      <bottom/>
      <diagonal/>
    </border>
    <border>
      <left style="thick">
        <color rgb="FFFFFFFF"/>
      </left>
      <right/>
      <top style="thin">
        <color auto="1"/>
      </top>
      <bottom/>
      <diagonal/>
    </border>
    <border>
      <left style="thick">
        <color rgb="FFFFFFFF"/>
      </left>
      <right style="thick">
        <color rgb="FFFFFFFF"/>
      </right>
      <top style="thin">
        <color auto="1"/>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ck">
        <color rgb="FFFFFFFF"/>
      </left>
      <right style="thick">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ck">
        <color rgb="FFFFFFFF"/>
      </left>
      <right/>
      <top/>
      <bottom style="thin">
        <color rgb="FFC6C3C6"/>
      </bottom>
      <diagonal/>
    </border>
    <border>
      <left style="thin">
        <color rgb="FFC6C3C6"/>
      </left>
      <right style="thin">
        <color rgb="FFC6C3C6"/>
      </right>
      <top/>
      <bottom style="thin">
        <color rgb="FFC6C3C6"/>
      </bottom>
      <diagonal/>
    </border>
    <border>
      <left style="thick">
        <color rgb="FFFFFFFF"/>
      </left>
      <right style="thick">
        <color rgb="FFFFFFFF"/>
      </right>
      <top style="thin">
        <color rgb="FFCAC9D9"/>
      </top>
      <bottom style="thin">
        <color rgb="FFEBEBEB"/>
      </bottom>
      <diagonal/>
    </border>
    <border>
      <left style="thin">
        <color rgb="FFEBEBEB"/>
      </left>
      <right/>
      <top style="thin">
        <color rgb="FFCAC9D9"/>
      </top>
      <bottom/>
      <diagonal/>
    </border>
    <border>
      <left style="thick">
        <color rgb="FFFFFFFF"/>
      </left>
      <right style="thin">
        <color rgb="FFEBEBEB"/>
      </right>
      <top style="thin">
        <color rgb="FFCAC9D9"/>
      </top>
      <bottom/>
      <diagonal/>
    </border>
    <border>
      <left style="thin">
        <color rgb="FFEBEBEB"/>
      </left>
      <right style="thin">
        <color rgb="FFEBEBEB"/>
      </right>
      <top style="thin">
        <color rgb="FFCAC9D9"/>
      </top>
      <bottom/>
      <diagonal/>
    </border>
    <border>
      <left style="thick">
        <color rgb="FFFFFFFF"/>
      </left>
      <right style="thick">
        <color rgb="FFFFFFFF"/>
      </right>
      <top style="thin">
        <color rgb="FFCAC9D9"/>
      </top>
      <bottom/>
      <diagonal/>
    </border>
    <border>
      <left/>
      <right style="thin">
        <color rgb="FFEBEBEB"/>
      </right>
      <top style="thin">
        <color rgb="FFCAC9D9"/>
      </top>
      <bottom/>
      <diagonal/>
    </border>
    <border>
      <left style="thick">
        <color rgb="FFFFFFFF"/>
      </left>
      <right style="thin">
        <color rgb="FFC6C3C6"/>
      </right>
      <top/>
      <bottom style="thin">
        <color rgb="FFC6C3C6"/>
      </bottom>
      <diagonal/>
    </border>
    <border>
      <left/>
      <right/>
      <top style="thin">
        <color rgb="FFC6C3C6"/>
      </top>
      <bottom style="thin">
        <color rgb="FFC6C3C6"/>
      </bottom>
      <diagonal/>
    </border>
    <border>
      <left style="thin">
        <color rgb="FF3877A6"/>
      </left>
      <right style="thin">
        <color rgb="FFFFFFFF"/>
      </right>
      <top/>
      <bottom/>
      <diagonal/>
    </border>
    <border>
      <left style="thin">
        <color rgb="FFC6C3C6"/>
      </left>
      <right style="thin">
        <color rgb="FFC6C3C6"/>
      </right>
      <top/>
      <bottom/>
      <diagonal/>
    </border>
    <border>
      <left style="thick">
        <color rgb="FFFFFFFF"/>
      </left>
      <right style="thick">
        <color rgb="FFFFFFFF"/>
      </right>
      <top style="thin">
        <color rgb="FFC6C3C6"/>
      </top>
      <bottom style="thin">
        <color rgb="FFC6C3C6"/>
      </bottom>
      <diagonal/>
    </border>
    <border>
      <left style="thick">
        <color rgb="FFFFFFFF"/>
      </left>
      <right style="thick">
        <color rgb="FFFFFFFF"/>
      </right>
      <top style="thin">
        <color rgb="FF3877A6"/>
      </top>
      <bottom style="thin">
        <color rgb="FFA5A5B1"/>
      </bottom>
      <diagonal/>
    </border>
    <border>
      <left/>
      <right/>
      <top style="medium">
        <color rgb="FF313494"/>
      </top>
      <bottom/>
      <diagonal/>
    </border>
    <border>
      <left/>
      <right/>
      <top style="medium">
        <color rgb="FF313494"/>
      </top>
      <bottom style="thin">
        <color rgb="FFC6C3C6"/>
      </bottom>
      <diagonal/>
    </border>
    <border>
      <left style="thin">
        <color rgb="FFC6C3C6"/>
      </left>
      <right style="thin">
        <color rgb="FFC6C3C6"/>
      </right>
      <top style="medium">
        <color rgb="FF313494"/>
      </top>
      <bottom style="thin">
        <color rgb="FFC6C3C6"/>
      </bottom>
      <diagonal/>
    </border>
    <border>
      <left style="thick">
        <color rgb="FFFFFFFF"/>
      </left>
      <right style="thick">
        <color rgb="FFFFFFFF"/>
      </right>
      <top style="medium">
        <color rgb="FF313494"/>
      </top>
      <bottom style="thin">
        <color rgb="FFC6C3C6"/>
      </bottom>
      <diagonal/>
    </border>
    <border>
      <left/>
      <right/>
      <top style="medium">
        <color rgb="FF002060"/>
      </top>
      <bottom/>
      <diagonal/>
    </border>
    <border>
      <left/>
      <right/>
      <top style="medium">
        <color rgb="FF002060"/>
      </top>
      <bottom style="thin">
        <color rgb="FFC6C3C6"/>
      </bottom>
      <diagonal/>
    </border>
    <border>
      <left style="thin">
        <color rgb="FFC6C3C6"/>
      </left>
      <right style="thin">
        <color rgb="FFC6C3C6"/>
      </right>
      <top style="medium">
        <color rgb="FF002060"/>
      </top>
      <bottom style="thin">
        <color rgb="FFC6C3C6"/>
      </bottom>
      <diagonal/>
    </border>
    <border>
      <left style="thick">
        <color rgb="FFFFFFFF"/>
      </left>
      <right style="thick">
        <color rgb="FFFFFFFF"/>
      </right>
      <top style="medium">
        <color rgb="FF002060"/>
      </top>
      <bottom style="thin">
        <color rgb="FFC6C3C6"/>
      </bottom>
      <diagonal/>
    </border>
    <border>
      <left/>
      <right/>
      <top/>
      <bottom style="medium">
        <color rgb="FF002060"/>
      </bottom>
      <diagonal/>
    </border>
    <border>
      <left style="thin">
        <color rgb="FFC6C3C6"/>
      </left>
      <right style="thin">
        <color rgb="FFC6C3C6"/>
      </right>
      <top/>
      <bottom style="medium">
        <color rgb="FF002060"/>
      </bottom>
      <diagonal/>
    </border>
    <border>
      <left style="thick">
        <color rgb="FFFFFFFF"/>
      </left>
      <right style="thick">
        <color rgb="FFFFFFFF"/>
      </right>
      <top/>
      <bottom style="medium">
        <color rgb="FF002060"/>
      </bottom>
      <diagonal/>
    </border>
    <border>
      <left style="thin">
        <color rgb="FFFFFFFF"/>
      </left>
      <right style="thin">
        <color rgb="FF3877A6"/>
      </right>
      <top/>
      <bottom/>
      <diagonal/>
    </border>
    <border>
      <left style="thick">
        <color rgb="FFFFFFFF"/>
      </left>
      <right/>
      <top style="medium">
        <color rgb="FF002060"/>
      </top>
      <bottom style="thin">
        <color rgb="FFC6C3C6"/>
      </bottom>
      <diagonal/>
    </border>
    <border>
      <left style="thick">
        <color rgb="FFFFFFFF"/>
      </left>
      <right/>
      <top/>
      <bottom style="medium">
        <color rgb="FF002060"/>
      </bottom>
      <diagonal/>
    </border>
    <border>
      <left style="thick">
        <color rgb="FFFFFFFF"/>
      </left>
      <right style="thin">
        <color rgb="FFFFFFFF"/>
      </right>
      <top style="thin">
        <color rgb="FFFFFFFF"/>
      </top>
      <bottom style="thin">
        <color rgb="FFFFFFFF"/>
      </bottom>
      <diagonal/>
    </border>
    <border>
      <left/>
      <right/>
      <top style="medium">
        <color rgb="FF2F5597"/>
      </top>
      <bottom/>
      <diagonal/>
    </border>
    <border>
      <left/>
      <right/>
      <top style="medium">
        <color rgb="FF2F5597"/>
      </top>
      <bottom style="thin">
        <color rgb="FFC6C3C6"/>
      </bottom>
      <diagonal/>
    </border>
    <border>
      <left style="thin">
        <color rgb="FFC6C3C6"/>
      </left>
      <right style="thin">
        <color rgb="FFC6C3C6"/>
      </right>
      <top style="medium">
        <color rgb="FF2F5597"/>
      </top>
      <bottom style="thin">
        <color rgb="FFC6C3C6"/>
      </bottom>
      <diagonal/>
    </border>
    <border>
      <left style="thick">
        <color rgb="FFFFFFFF"/>
      </left>
      <right style="thick">
        <color rgb="FFFFFFFF"/>
      </right>
      <top style="medium">
        <color rgb="FF2F5597"/>
      </top>
      <bottom style="thin">
        <color rgb="FFC6C3C6"/>
      </bottom>
      <diagonal/>
    </border>
    <border>
      <left/>
      <right/>
      <top/>
      <bottom style="medium">
        <color rgb="FF2F5597"/>
      </bottom>
      <diagonal/>
    </border>
    <border>
      <left style="thin">
        <color rgb="FFC6C3C6"/>
      </left>
      <right style="thin">
        <color rgb="FFC6C3C6"/>
      </right>
      <top/>
      <bottom style="medium">
        <color rgb="FF2F5597"/>
      </bottom>
      <diagonal/>
    </border>
    <border>
      <left style="thick">
        <color rgb="FFFFFFFF"/>
      </left>
      <right style="thick">
        <color rgb="FFFFFFFF"/>
      </right>
      <top/>
      <bottom style="medium">
        <color rgb="FF2F5597"/>
      </bottom>
      <diagonal/>
    </border>
    <border>
      <left/>
      <right/>
      <top style="thin">
        <color rgb="FFFFFFFF"/>
      </top>
      <bottom style="thin">
        <color rgb="FFFFFFFF"/>
      </bottom>
      <diagonal/>
    </border>
    <border>
      <left style="thin">
        <color rgb="FFFFFFFF"/>
      </left>
      <right/>
      <top/>
      <bottom style="thin">
        <color rgb="FFFFFFFF"/>
      </bottom>
      <diagonal/>
    </border>
    <border>
      <left style="thick">
        <color rgb="FFFFFFFF"/>
      </left>
      <right style="thick">
        <color rgb="FFFFFFFF"/>
      </right>
      <top/>
      <bottom style="thin">
        <color rgb="FFFFFFFF"/>
      </bottom>
      <diagonal/>
    </border>
    <border>
      <left/>
      <right style="thin">
        <color rgb="FFFFFFFF"/>
      </right>
      <top/>
      <bottom style="thin">
        <color rgb="FFFFFFFF"/>
      </bottom>
      <diagonal/>
    </border>
    <border>
      <left style="thin">
        <color rgb="FFC6C3C6"/>
      </left>
      <right style="thin">
        <color rgb="FFC6C3C6"/>
      </right>
      <top style="thin">
        <color rgb="FFCAC9D9"/>
      </top>
      <bottom style="medium">
        <color rgb="FF002060"/>
      </bottom>
      <diagonal/>
    </border>
    <border>
      <left style="thick">
        <color rgb="FFFFFFFF"/>
      </left>
      <right/>
      <top style="thin">
        <color rgb="FFFFFFFF"/>
      </top>
      <bottom/>
      <diagonal/>
    </border>
    <border>
      <left/>
      <right/>
      <top style="thin">
        <color rgb="FFFFFFFF"/>
      </top>
      <bottom/>
      <diagonal/>
    </border>
    <border>
      <left style="thick">
        <color rgb="FFFFFFFF"/>
      </left>
      <right style="thin">
        <color auto="1"/>
      </right>
      <top style="thin">
        <color rgb="FFFFFFFF"/>
      </top>
      <bottom/>
      <diagonal/>
    </border>
    <border>
      <left style="thin">
        <color auto="1"/>
      </left>
      <right style="thin">
        <color auto="1"/>
      </right>
      <top style="thin">
        <color rgb="FFFFFFFF"/>
      </top>
      <bottom/>
      <diagonal/>
    </border>
    <border>
      <left style="thick">
        <color rgb="FFFFFFFF"/>
      </left>
      <right style="thin">
        <color auto="1"/>
      </right>
      <top/>
      <bottom/>
      <diagonal/>
    </border>
    <border>
      <left style="thin">
        <color auto="1"/>
      </left>
      <right style="thin">
        <color auto="1"/>
      </right>
      <top/>
      <bottom/>
      <diagonal/>
    </border>
    <border>
      <left style="thin">
        <color auto="1"/>
      </left>
      <right/>
      <top style="thin">
        <color rgb="FFFFFFFF"/>
      </top>
      <bottom/>
      <diagonal/>
    </border>
    <border>
      <left style="thin">
        <color auto="1"/>
      </left>
      <right/>
      <top/>
      <bottom/>
      <diagonal/>
    </border>
    <border>
      <left style="thin">
        <color auto="1"/>
      </left>
      <right/>
      <top/>
      <bottom style="thin">
        <color rgb="FFFFFFFF"/>
      </bottom>
      <diagonal/>
    </border>
    <border>
      <left style="thick">
        <color rgb="FFFFFFFF"/>
      </left>
      <right style="thin">
        <color auto="1"/>
      </right>
      <top/>
      <bottom style="thin">
        <color rgb="FFFFFFFF"/>
      </bottom>
      <diagonal/>
    </border>
    <border>
      <left style="thin">
        <color auto="1"/>
      </left>
      <right style="thin">
        <color auto="1"/>
      </right>
      <top/>
      <bottom style="thin">
        <color rgb="FFFFFFFF"/>
      </bottom>
      <diagonal/>
    </border>
    <border>
      <left style="thick">
        <color rgb="FFEBEBEB"/>
      </left>
      <right/>
      <top/>
      <bottom/>
      <diagonal/>
    </border>
    <border>
      <left style="thin">
        <color rgb="FFFFFFFF"/>
      </left>
      <right/>
      <top style="medium">
        <color rgb="FF002060"/>
      </top>
      <bottom style="medium">
        <color rgb="FF002060"/>
      </bottom>
      <diagonal/>
    </border>
    <border>
      <left/>
      <right style="thin">
        <color rgb="FFFFFFFF"/>
      </right>
      <top style="medium">
        <color rgb="FF002060"/>
      </top>
      <bottom style="thin">
        <color rgb="FFC6C3C6"/>
      </bottom>
      <diagonal/>
    </border>
    <border>
      <left/>
      <right style="thin">
        <color rgb="FFFFFFFF"/>
      </right>
      <top/>
      <bottom style="thin">
        <color rgb="FFC6C3C6"/>
      </bottom>
      <diagonal/>
    </border>
    <border>
      <left/>
      <right style="thin">
        <color rgb="FFFFFFFF"/>
      </right>
      <top/>
      <bottom style="medium">
        <color rgb="FF002060"/>
      </bottom>
      <diagonal/>
    </border>
    <border>
      <left style="thin">
        <color rgb="FFEBEBEB"/>
      </left>
      <right/>
      <top style="thin">
        <color rgb="FFFFFFFF"/>
      </top>
      <bottom style="thin">
        <color rgb="FFEBEBEB"/>
      </bottom>
      <diagonal/>
    </border>
    <border>
      <left style="thick">
        <color rgb="FFFFFFFF"/>
      </left>
      <right style="thick">
        <color rgb="FFFFFFFF"/>
      </right>
      <top style="thin">
        <color rgb="FFFFFFFF"/>
      </top>
      <bottom style="thin">
        <color rgb="FFEBEBEB"/>
      </bottom>
      <diagonal/>
    </border>
    <border>
      <left/>
      <right style="thin">
        <color rgb="FFEBEBEB"/>
      </right>
      <top style="thin">
        <color rgb="FFFFFFFF"/>
      </top>
      <bottom style="thin">
        <color rgb="FFEBEBEB"/>
      </bottom>
      <diagonal/>
    </border>
    <border>
      <left style="thin">
        <color rgb="FFEBEBEB"/>
      </left>
      <right style="thin">
        <color rgb="FFEBEBEB"/>
      </right>
      <top style="thin">
        <color rgb="FFFFFFFF"/>
      </top>
      <bottom style="thin">
        <color rgb="FFEBEBEB"/>
      </bottom>
      <diagonal/>
    </border>
    <border>
      <left style="thin">
        <color rgb="FFEBEBEB"/>
      </left>
      <right/>
      <top style="thin">
        <color rgb="FFEBEBEB"/>
      </top>
      <bottom style="thin">
        <color rgb="FFEBEBEB"/>
      </bottom>
      <diagonal/>
    </border>
    <border>
      <left style="thick">
        <color rgb="FFFFFFFF"/>
      </left>
      <right style="thick">
        <color rgb="FFFFFFFF"/>
      </right>
      <top style="thin">
        <color rgb="FFEBEBEB"/>
      </top>
      <bottom style="thin">
        <color rgb="FFEBEBEB"/>
      </bottom>
      <diagonal/>
    </border>
    <border>
      <left/>
      <right style="thin">
        <color rgb="FFEBEBEB"/>
      </right>
      <top style="thin">
        <color rgb="FFEBEBEB"/>
      </top>
      <bottom style="thin">
        <color rgb="FFEBEBEB"/>
      </bottom>
      <diagonal/>
    </border>
    <border>
      <left style="thin">
        <color rgb="FFEBEBEB"/>
      </left>
      <right style="thin">
        <color rgb="FFEBEBEB"/>
      </right>
      <top style="thin">
        <color rgb="FFEBEBEB"/>
      </top>
      <bottom style="thin">
        <color rgb="FFEBEBEB"/>
      </bottom>
      <diagonal/>
    </border>
    <border>
      <left style="thin">
        <color rgb="FFEBEBEB"/>
      </left>
      <right/>
      <top style="thin">
        <color rgb="FFCAC9D9"/>
      </top>
      <bottom style="thin">
        <color rgb="FFFFFFFF"/>
      </bottom>
      <diagonal/>
    </border>
    <border>
      <left style="thick">
        <color rgb="FFFFFFFF"/>
      </left>
      <right style="thick">
        <color rgb="FFFFFFFF"/>
      </right>
      <top style="thin">
        <color rgb="FFCAC9D9"/>
      </top>
      <bottom style="thin">
        <color rgb="FFFFFFFF"/>
      </bottom>
      <diagonal/>
    </border>
    <border>
      <left/>
      <right style="thin">
        <color rgb="FFEBEBEB"/>
      </right>
      <top style="thin">
        <color rgb="FFCAC9D9"/>
      </top>
      <bottom style="thin">
        <color rgb="FFFFFFFF"/>
      </bottom>
      <diagonal/>
    </border>
    <border>
      <left style="thin">
        <color rgb="FFEBEBEB"/>
      </left>
      <right style="thin">
        <color rgb="FFEBEBEB"/>
      </right>
      <top style="thin">
        <color rgb="FFCAC9D9"/>
      </top>
      <bottom style="thin">
        <color rgb="FFFFFFFF"/>
      </bottom>
      <diagonal/>
    </border>
    <border>
      <left/>
      <right style="thick">
        <color rgb="FFFFFFFF"/>
      </right>
      <top style="medium">
        <color rgb="FF002060"/>
      </top>
      <bottom style="thin">
        <color rgb="FFC6C3C6"/>
      </bottom>
      <diagonal/>
    </border>
    <border>
      <left/>
      <right style="thick">
        <color rgb="FFFFFFFF"/>
      </right>
      <top/>
      <bottom style="thin">
        <color rgb="FFC6C3C6"/>
      </bottom>
      <diagonal/>
    </border>
    <border>
      <left/>
      <right style="thick">
        <color rgb="FFFFFFFF"/>
      </right>
      <top/>
      <bottom style="medium">
        <color rgb="FF002060"/>
      </bottom>
      <diagonal/>
    </border>
    <border>
      <left style="thick">
        <color rgb="FFFFFFFF"/>
      </left>
      <right style="thick">
        <color rgb="FFFFFFFF"/>
      </right>
      <top style="medium">
        <color rgb="FF002060"/>
      </top>
      <bottom style="medium">
        <color rgb="FF002060"/>
      </bottom>
      <diagonal/>
    </border>
    <border>
      <left/>
      <right/>
      <top style="medium">
        <color rgb="FF002060"/>
      </top>
      <bottom style="medium">
        <color rgb="FF002060"/>
      </bottom>
      <diagonal/>
    </border>
    <border>
      <left style="thin">
        <color rgb="FFC6C3C6"/>
      </left>
      <right style="thin">
        <color rgb="FFC6C3C6"/>
      </right>
      <top style="medium">
        <color rgb="FF002060"/>
      </top>
      <bottom style="medium">
        <color rgb="FF002060"/>
      </bottom>
      <diagonal/>
    </border>
    <border>
      <left style="thin">
        <color rgb="FFC6C3C6"/>
      </left>
      <right style="thin">
        <color rgb="FFC6C3C6"/>
      </right>
      <top/>
      <bottom style="thin">
        <color rgb="FFFFFFFF"/>
      </bottom>
      <diagonal/>
    </border>
    <border>
      <left style="thin">
        <color rgb="FFC6C3C6"/>
      </left>
      <right style="thin">
        <color rgb="FFC6C3C6"/>
      </right>
      <top style="thin">
        <color rgb="FFFFFFFF"/>
      </top>
      <bottom style="thin">
        <color rgb="FFFFFFFF"/>
      </bottom>
      <diagonal/>
    </border>
    <border>
      <left style="thin">
        <color rgb="FFFFFFFF"/>
      </left>
      <right/>
      <top style="medium">
        <color rgb="FF002060"/>
      </top>
      <bottom style="thin">
        <color rgb="FFC6C3C6"/>
      </bottom>
      <diagonal/>
    </border>
    <border>
      <left style="thin">
        <color rgb="FFFFFFFF"/>
      </left>
      <right/>
      <top/>
      <bottom style="medium">
        <color rgb="FF002060"/>
      </bottom>
      <diagonal/>
    </border>
    <border>
      <left/>
      <right style="thick">
        <color rgb="FFFFFFFF"/>
      </right>
      <top/>
      <bottom/>
      <diagonal/>
    </border>
    <border>
      <left/>
      <right style="thin">
        <color rgb="FFC6C3C6"/>
      </right>
      <top style="medium">
        <color rgb="FF002060"/>
      </top>
      <bottom style="thin">
        <color rgb="FFC6C3C6"/>
      </bottom>
      <diagonal/>
    </border>
    <border>
      <left/>
      <right style="thin">
        <color rgb="FFC6C3C6"/>
      </right>
      <top/>
      <bottom style="thin">
        <color rgb="FFC6C3C6"/>
      </bottom>
      <diagonal/>
    </border>
    <border>
      <left/>
      <right style="thin">
        <color rgb="FFC6C3C6"/>
      </right>
      <top/>
      <bottom style="medium">
        <color rgb="FF002060"/>
      </bottom>
      <diagonal/>
    </border>
    <border>
      <left/>
      <right style="thin">
        <color rgb="FFC6C3C6"/>
      </right>
      <top/>
      <bottom/>
      <diagonal/>
    </border>
    <border>
      <left style="thick">
        <color rgb="FFFFFFFF"/>
      </left>
      <right style="thick">
        <color rgb="FFFFFFFF"/>
      </right>
      <top style="thin">
        <color rgb="FFA6A6A6"/>
      </top>
      <bottom style="thin">
        <color rgb="FFC6C3C6"/>
      </bottom>
      <diagonal/>
    </border>
    <border>
      <left/>
      <right style="thin">
        <color rgb="FFC6C3C6"/>
      </right>
      <top style="thin">
        <color rgb="FFA6A6A6"/>
      </top>
      <bottom style="thin">
        <color rgb="FFC6C3C6"/>
      </bottom>
      <diagonal/>
    </border>
    <border>
      <left style="thin">
        <color rgb="FFC6C3C6"/>
      </left>
      <right style="thin">
        <color rgb="FFC6C3C6"/>
      </right>
      <top style="thin">
        <color rgb="FFA6A6A6"/>
      </top>
      <bottom style="thin">
        <color rgb="FFC6C3C6"/>
      </bottom>
      <diagonal/>
    </border>
    <border>
      <left/>
      <right style="thin">
        <color rgb="FFFFFFFF"/>
      </right>
      <top style="thin">
        <color rgb="FFA6A6A6"/>
      </top>
      <bottom style="thin">
        <color rgb="FFC6C3C6"/>
      </bottom>
      <diagonal/>
    </border>
    <border>
      <left style="medium">
        <color rgb="FFFFFFFF"/>
      </left>
      <right style="medium">
        <color rgb="FFFFFFFF"/>
      </right>
      <top/>
      <bottom style="medium">
        <color rgb="FFFFFFFF"/>
      </bottom>
      <diagonal/>
    </border>
    <border>
      <left style="medium">
        <color rgb="FFFFFFFF"/>
      </left>
      <right style="thick">
        <color rgb="FFFFFFFF"/>
      </right>
      <top style="medium">
        <color rgb="FFFFFFFF"/>
      </top>
      <bottom style="medium">
        <color rgb="FFFFFFFF"/>
      </bottom>
      <diagonal/>
    </border>
    <border>
      <left style="thick">
        <color rgb="FFFFFFFF"/>
      </left>
      <right style="thin">
        <color rgb="FFFFFFFF"/>
      </right>
      <top style="medium">
        <color rgb="FFFFFFFF"/>
      </top>
      <bottom style="medium">
        <color rgb="FFFFFFFF"/>
      </bottom>
      <diagonal/>
    </border>
    <border>
      <left style="thin">
        <color rgb="FFFFFFFF"/>
      </left>
      <right style="thin">
        <color rgb="FFFFFFFF"/>
      </right>
      <top style="medium">
        <color rgb="FFFFFFFF"/>
      </top>
      <bottom style="medium">
        <color rgb="FFFFFFFF"/>
      </bottom>
      <diagonal/>
    </border>
    <border>
      <left style="thin">
        <color rgb="FFFFFFFF"/>
      </left>
      <right style="medium">
        <color rgb="FFFFFFFF"/>
      </right>
      <top style="medium">
        <color rgb="FFFFFFFF"/>
      </top>
      <bottom style="medium">
        <color rgb="FFFFFFFF"/>
      </bottom>
      <diagonal/>
    </border>
    <border>
      <left style="thick">
        <color rgb="FFFFFFFF"/>
      </left>
      <right/>
      <top/>
      <bottom style="thin">
        <color rgb="FFFFFFFF"/>
      </bottom>
      <diagonal/>
    </border>
    <border>
      <left style="thin">
        <color rgb="FFFFFFFF"/>
      </left>
      <right style="thick">
        <color rgb="FFFFFFFF"/>
      </right>
      <top style="thin">
        <color rgb="FFFFFFFF"/>
      </top>
      <bottom/>
      <diagonal/>
    </border>
    <border>
      <left style="thin">
        <color rgb="FFFFFFFF"/>
      </left>
      <right style="thick">
        <color rgb="FFFFFFFF"/>
      </right>
      <top/>
      <bottom style="thin">
        <color rgb="FFFFFFFF"/>
      </bottom>
      <diagonal/>
    </border>
    <border>
      <left/>
      <right style="thick">
        <color rgb="FFFFFFFF"/>
      </right>
      <top style="thin">
        <color rgb="FFFFFFFF"/>
      </top>
      <bottom/>
      <diagonal/>
    </border>
    <border>
      <left style="medium">
        <color rgb="FFFFFFFF"/>
      </left>
      <right style="thick">
        <color rgb="FFFFFFFF"/>
      </right>
      <top/>
      <bottom/>
      <diagonal/>
    </border>
    <border>
      <left/>
      <right style="thick">
        <color rgb="FFFFFFFF"/>
      </right>
      <top style="thin">
        <color rgb="FFC6C3C6"/>
      </top>
      <bottom style="thin">
        <color rgb="FFC6C3C6"/>
      </bottom>
      <diagonal/>
    </border>
    <border>
      <left/>
      <right style="thick">
        <color rgb="FFFFFFFF"/>
      </right>
      <top/>
      <bottom style="thin">
        <color rgb="FFFFFFFF"/>
      </bottom>
      <diagonal/>
    </border>
    <border>
      <left style="thick">
        <color rgb="FFFFFFFF"/>
      </left>
      <right style="thick">
        <color rgb="FFFFFFFF"/>
      </right>
      <top style="medium">
        <color rgb="FFFFFFFF"/>
      </top>
      <bottom/>
      <diagonal/>
    </border>
    <border>
      <left style="thick">
        <color rgb="FFFFFFFF"/>
      </left>
      <right style="thick">
        <color rgb="FFFFFFFF"/>
      </right>
      <top/>
      <bottom style="thin">
        <color auto="1"/>
      </bottom>
      <diagonal/>
    </border>
    <border>
      <left style="thick">
        <color rgb="FFFFFFFF"/>
      </left>
      <right style="thick">
        <color rgb="FFFFFFFF"/>
      </right>
      <top style="thick">
        <color rgb="FFFFFFFF"/>
      </top>
      <bottom/>
      <diagonal/>
    </border>
    <border>
      <left/>
      <right style="thin">
        <color rgb="FFFFFFFF"/>
      </right>
      <top style="thick">
        <color rgb="FFFFFFFF"/>
      </top>
      <bottom/>
      <diagonal/>
    </border>
    <border>
      <left/>
      <right/>
      <top style="thick">
        <color rgb="FFFFFFFF"/>
      </top>
      <bottom/>
      <diagonal/>
    </border>
    <border>
      <left style="thick">
        <color rgb="FFFFFFFF"/>
      </left>
      <right style="thick">
        <color rgb="FFFFFFFF"/>
      </right>
      <top style="thin">
        <color rgb="FFFFFFFF"/>
      </top>
      <bottom style="thin">
        <color rgb="FFC6C3C6"/>
      </bottom>
      <diagonal/>
    </border>
    <border>
      <left/>
      <right style="thick">
        <color rgb="FFFFFFFF"/>
      </right>
      <top style="thin">
        <color rgb="FFFFFFFF"/>
      </top>
      <bottom style="thin">
        <color rgb="FFC6C3C6"/>
      </bottom>
      <diagonal/>
    </border>
    <border>
      <left/>
      <right style="medium">
        <color rgb="FFFFFFFF"/>
      </right>
      <top style="thin">
        <color rgb="FFFFFFFF"/>
      </top>
      <bottom style="thin">
        <color rgb="FFC6C3C6"/>
      </bottom>
      <diagonal/>
    </border>
    <border>
      <left/>
      <right style="medium">
        <color rgb="FFFFFFFF"/>
      </right>
      <top/>
      <bottom style="thin">
        <color rgb="FFC6C3C6"/>
      </bottom>
      <diagonal/>
    </border>
    <border>
      <left/>
      <right style="thin">
        <color rgb="FFC6C3C6"/>
      </right>
      <top style="thin">
        <color rgb="FFC6C3C6"/>
      </top>
      <bottom style="thin">
        <color rgb="FFC6C3C6"/>
      </bottom>
      <diagonal/>
    </border>
    <border>
      <left style="thick">
        <color rgb="FFFFFFFF"/>
      </left>
      <right style="thin">
        <color rgb="FFC6C3C6"/>
      </right>
      <top style="thin">
        <color rgb="FFC6C3C6"/>
      </top>
      <bottom style="thin">
        <color rgb="FFC6C3C6"/>
      </bottom>
      <diagonal/>
    </border>
    <border>
      <left style="thick">
        <color rgb="FFFFFFFF"/>
      </left>
      <right style="thin">
        <color rgb="FFFFFFFF"/>
      </right>
      <top/>
      <bottom style="thick">
        <color rgb="FFFFFFFF"/>
      </bottom>
      <diagonal/>
    </border>
    <border>
      <left style="thin">
        <color rgb="FFFFFFFF"/>
      </left>
      <right style="thick">
        <color rgb="FFFFFFFF"/>
      </right>
      <top/>
      <bottom style="thick">
        <color rgb="FFFFFFFF"/>
      </bottom>
      <diagonal/>
    </border>
    <border>
      <left style="thin">
        <color rgb="FFFFFFFF"/>
      </left>
      <right style="thick">
        <color rgb="FFFFFFFF"/>
      </right>
      <top style="thick">
        <color rgb="FFFFFFFF"/>
      </top>
      <bottom style="thick">
        <color rgb="FFFFFFFF"/>
      </bottom>
      <diagonal/>
    </border>
    <border>
      <left style="thick">
        <color rgb="FFFFFFFF"/>
      </left>
      <right style="thin">
        <color rgb="FFFFFFFF"/>
      </right>
      <top style="thin">
        <color rgb="FFC6C3C6"/>
      </top>
      <bottom style="thin">
        <color rgb="FFC6C3C6"/>
      </bottom>
      <diagonal/>
    </border>
    <border>
      <left style="thin">
        <color rgb="FFFFFFFF"/>
      </left>
      <right style="thin">
        <color rgb="FFFFFFFF"/>
      </right>
      <top style="thin">
        <color rgb="FFC6C3C6"/>
      </top>
      <bottom style="thin">
        <color rgb="FFC6C3C6"/>
      </bottom>
      <diagonal/>
    </border>
    <border>
      <left style="thin">
        <color rgb="FFFFFFFF"/>
      </left>
      <right/>
      <top style="thin">
        <color rgb="FFC6C3C6"/>
      </top>
      <bottom style="thin">
        <color rgb="FFC6C3C6"/>
      </bottom>
      <diagonal/>
    </border>
    <border>
      <left/>
      <right style="thin">
        <color rgb="FFFFFFFF"/>
      </right>
      <top style="thin">
        <color rgb="FFC6C3C6"/>
      </top>
      <bottom style="thin">
        <color rgb="FFC6C3C6"/>
      </bottom>
      <diagonal/>
    </border>
    <border>
      <left style="thin">
        <color rgb="FFC6C3C6"/>
      </left>
      <right style="thin">
        <color rgb="FFC6C3C6"/>
      </right>
      <top style="thin">
        <color rgb="FFCAC9D9"/>
      </top>
      <bottom/>
      <diagonal/>
    </border>
    <border>
      <left/>
      <right style="thick">
        <color rgb="FFFFFFFF"/>
      </right>
      <top style="medium">
        <color rgb="FF002060"/>
      </top>
      <bottom/>
      <diagonal/>
    </border>
    <border>
      <left style="thin">
        <color rgb="FFFFFFFF"/>
      </left>
      <right style="thick">
        <color rgb="FFFFFFFF"/>
      </right>
      <top style="thin">
        <color rgb="FFFFFFFF"/>
      </top>
      <bottom style="thin">
        <color rgb="FFFFFFFF"/>
      </bottom>
      <diagonal/>
    </border>
    <border>
      <left/>
      <right/>
      <top style="thin">
        <color rgb="FFC6C3C6"/>
      </top>
      <bottom/>
      <diagonal/>
    </border>
    <border>
      <left style="thick">
        <color rgb="FFFFFFFF"/>
      </left>
      <right style="thin">
        <color rgb="FFFFFFFF"/>
      </right>
      <top style="thin">
        <color rgb="FFC6C3C6"/>
      </top>
      <bottom/>
      <diagonal/>
    </border>
    <border>
      <left style="thin">
        <color rgb="FFFFFFFF"/>
      </left>
      <right style="thin">
        <color rgb="FFFFFFFF"/>
      </right>
      <top style="thin">
        <color rgb="FFC6C3C6"/>
      </top>
      <bottom/>
      <diagonal/>
    </border>
    <border>
      <left style="thin">
        <color rgb="FFFFFFFF"/>
      </left>
      <right/>
      <top style="thin">
        <color rgb="FFC6C3C6"/>
      </top>
      <bottom/>
      <diagonal/>
    </border>
    <border>
      <left style="thick">
        <color rgb="FFFFFFFF"/>
      </left>
      <right style="thick">
        <color rgb="FFFFFFFF"/>
      </right>
      <top style="thin">
        <color rgb="FFC6C3C6"/>
      </top>
      <bottom/>
      <diagonal/>
    </border>
    <border>
      <left/>
      <right style="thin">
        <color rgb="FFFFFFFF"/>
      </right>
      <top style="thin">
        <color rgb="FFC6C3C6"/>
      </top>
      <bottom/>
      <diagonal/>
    </border>
    <border>
      <left style="thick">
        <color rgb="FFFFFFFF"/>
      </left>
      <right/>
      <top style="thin">
        <color rgb="FFC6C3C6"/>
      </top>
      <bottom/>
      <diagonal/>
    </border>
    <border>
      <left style="thin">
        <color rgb="FFC6C3C6"/>
      </left>
      <right style="thin">
        <color rgb="FFC6C3C6"/>
      </right>
      <top style="thin">
        <color rgb="FFC6C3C6"/>
      </top>
      <bottom/>
      <diagonal/>
    </border>
    <border>
      <left style="thick">
        <color rgb="FFFFFFFF"/>
      </left>
      <right style="thick">
        <color rgb="FFFFFFFF"/>
      </right>
      <top style="thick">
        <color rgb="FFFFFFFF"/>
      </top>
      <bottom style="thick">
        <color rgb="FFFFFFFF"/>
      </bottom>
      <diagonal/>
    </border>
    <border>
      <left style="thin">
        <color rgb="FFEBEBEB"/>
      </left>
      <right style="thin">
        <color rgb="FFFFFFFF"/>
      </right>
      <top style="thin">
        <color rgb="FFFFFFFF"/>
      </top>
      <bottom style="thin">
        <color rgb="FFEBEBEB"/>
      </bottom>
      <diagonal/>
    </border>
    <border>
      <left style="thin">
        <color rgb="FFEBEBEB"/>
      </left>
      <right style="thin">
        <color rgb="FFFFFFFF"/>
      </right>
      <top style="thin">
        <color rgb="FFEBEBEB"/>
      </top>
      <bottom style="thin">
        <color rgb="FFEBEBEB"/>
      </bottom>
      <diagonal/>
    </border>
    <border>
      <left style="thick">
        <color rgb="FFFFFFFF"/>
      </left>
      <right style="thick">
        <color rgb="FFFFFFFF"/>
      </right>
      <top style="thin">
        <color rgb="FFEBEBEB"/>
      </top>
      <bottom style="thin">
        <color rgb="FFFFFFFF"/>
      </bottom>
      <diagonal/>
    </border>
    <border>
      <left style="thin">
        <color rgb="FFEBEBEB"/>
      </left>
      <right style="thin">
        <color rgb="FFFFFFFF"/>
      </right>
      <top style="thin">
        <color rgb="FFCAC9D9"/>
      </top>
      <bottom style="thin">
        <color rgb="FFFFFFFF"/>
      </bottom>
      <diagonal/>
    </border>
    <border>
      <left style="thick">
        <color theme="0"/>
      </left>
      <right style="thick">
        <color rgb="FFFFFFFF"/>
      </right>
      <top style="thin">
        <color rgb="FFFFFFFF"/>
      </top>
      <bottom style="thin">
        <color rgb="FFEBEBEB"/>
      </bottom>
      <diagonal/>
    </border>
    <border>
      <left/>
      <right style="thin">
        <color rgb="FFEBEBEB"/>
      </right>
      <top style="thin">
        <color rgb="FFEBEBEB"/>
      </top>
      <bottom style="thin">
        <color rgb="FFFFFFFF"/>
      </bottom>
      <diagonal/>
    </border>
    <border>
      <left style="thin">
        <color rgb="FFEBEBEB"/>
      </left>
      <right style="thin">
        <color rgb="FFEBEBEB"/>
      </right>
      <top style="thin">
        <color rgb="FFEBEBEB"/>
      </top>
      <bottom style="thin">
        <color rgb="FFFFFFFF"/>
      </bottom>
      <diagonal/>
    </border>
    <border>
      <left style="thin">
        <color rgb="FFEBEBEB"/>
      </left>
      <right style="thin">
        <color rgb="FFFFFFFF"/>
      </right>
      <top style="thin">
        <color rgb="FFEBEBEB"/>
      </top>
      <bottom style="thin">
        <color rgb="FFFFFFFF"/>
      </bottom>
      <diagonal/>
    </border>
    <border>
      <left/>
      <right style="thick">
        <color rgb="FFFFFFFF"/>
      </right>
      <top style="thin">
        <color rgb="FFC6C3C6"/>
      </top>
      <bottom/>
      <diagonal/>
    </border>
    <border>
      <left/>
      <right style="thin">
        <color rgb="FFC6C3C6"/>
      </right>
      <top style="thin">
        <color rgb="FFC6C3C6"/>
      </top>
      <bottom/>
      <diagonal/>
    </border>
    <border>
      <left style="thin">
        <color rgb="FFEBEBEB"/>
      </left>
      <right style="thin">
        <color rgb="FFEBEBEB"/>
      </right>
      <top style="thin">
        <color rgb="FFC6C3C6"/>
      </top>
      <bottom/>
      <diagonal/>
    </border>
    <border>
      <left style="thin">
        <color rgb="FFEBEBEB"/>
      </left>
      <right style="thick">
        <color rgb="FFFFFFFF"/>
      </right>
      <top style="thin">
        <color rgb="FFC6C3C6"/>
      </top>
      <bottom/>
      <diagonal/>
    </border>
    <border>
      <left/>
      <right style="thin">
        <color rgb="FFEBEBEB"/>
      </right>
      <top style="thin">
        <color rgb="FFC6C3C6"/>
      </top>
      <bottom/>
      <diagonal/>
    </border>
    <border>
      <left style="thin">
        <color rgb="FFEBEBEB"/>
      </left>
      <right/>
      <top style="thin">
        <color rgb="FFC6C3C6"/>
      </top>
      <bottom/>
      <diagonal/>
    </border>
    <border>
      <left style="thick">
        <color rgb="FFFFFFFF"/>
      </left>
      <right style="thick">
        <color rgb="FFFFFFFF"/>
      </right>
      <top style="thin">
        <color rgb="FFC6C3C6"/>
      </top>
      <bottom style="thick">
        <color rgb="FFFFFFFF"/>
      </bottom>
      <diagonal/>
    </border>
    <border>
      <left/>
      <right style="thin">
        <color rgb="FFEBEBEB"/>
      </right>
      <top style="thin">
        <color rgb="FFC6C3C6"/>
      </top>
      <bottom style="thick">
        <color rgb="FFFFFFFF"/>
      </bottom>
      <diagonal/>
    </border>
    <border>
      <left style="thin">
        <color rgb="FFEBEBEB"/>
      </left>
      <right style="thin">
        <color rgb="FFEBEBEB"/>
      </right>
      <top style="thin">
        <color rgb="FFC6C3C6"/>
      </top>
      <bottom style="thick">
        <color rgb="FFFFFFFF"/>
      </bottom>
      <diagonal/>
    </border>
    <border>
      <left style="thin">
        <color rgb="FFEBEBEB"/>
      </left>
      <right/>
      <top style="thin">
        <color rgb="FFC6C3C6"/>
      </top>
      <bottom style="thick">
        <color rgb="FFFFFFFF"/>
      </bottom>
      <diagonal/>
    </border>
    <border>
      <left style="thick">
        <color rgb="FFFFFFFF"/>
      </left>
      <right style="thick">
        <color rgb="FFFFFFFF"/>
      </right>
      <top style="thin">
        <color rgb="FFCAC9D9"/>
      </top>
      <bottom style="thick">
        <color rgb="FFFFFFFF"/>
      </bottom>
      <diagonal/>
    </border>
    <border>
      <left/>
      <right style="thin">
        <color rgb="FFEBEBEB"/>
      </right>
      <top style="thin">
        <color rgb="FFCAC9D9"/>
      </top>
      <bottom style="thick">
        <color rgb="FFFFFFFF"/>
      </bottom>
      <diagonal/>
    </border>
    <border>
      <left style="thin">
        <color rgb="FFEBEBEB"/>
      </left>
      <right style="thin">
        <color rgb="FFEBEBEB"/>
      </right>
      <top style="thin">
        <color rgb="FFCAC9D9"/>
      </top>
      <bottom style="thick">
        <color rgb="FFFFFFFF"/>
      </bottom>
      <diagonal/>
    </border>
    <border>
      <left style="thin">
        <color rgb="FFEBEBEB"/>
      </left>
      <right/>
      <top style="thin">
        <color rgb="FFCAC9D9"/>
      </top>
      <bottom style="thick">
        <color rgb="FFFFFFFF"/>
      </bottom>
      <diagonal/>
    </border>
    <border>
      <left style="thick">
        <color rgb="FFFFFFFF"/>
      </left>
      <right style="thin">
        <color rgb="FFEBEBEB"/>
      </right>
      <top style="thin">
        <color rgb="FFC6C3C6"/>
      </top>
      <bottom/>
      <diagonal/>
    </border>
    <border>
      <left style="thick">
        <color theme="0"/>
      </left>
      <right style="medium">
        <color theme="0"/>
      </right>
      <top style="thin">
        <color rgb="FFC6C3C6"/>
      </top>
      <bottom style="thin">
        <color rgb="FFFFFFFF"/>
      </bottom>
      <diagonal/>
    </border>
    <border>
      <left style="medium">
        <color theme="0"/>
      </left>
      <right style="medium">
        <color theme="0"/>
      </right>
      <top style="thin">
        <color rgb="FFC6C3C6"/>
      </top>
      <bottom style="thin">
        <color rgb="FFFFFFFF"/>
      </bottom>
      <diagonal/>
    </border>
    <border>
      <left style="thin">
        <color rgb="FFC6C3C6"/>
      </left>
      <right/>
      <top style="medium">
        <color rgb="FF002060"/>
      </top>
      <bottom style="thin">
        <color rgb="FFC6C3C6"/>
      </bottom>
      <diagonal/>
    </border>
    <border>
      <left style="thin">
        <color rgb="FFFFFFFF"/>
      </left>
      <right/>
      <top style="thin">
        <color rgb="FFC6C3C6"/>
      </top>
      <bottom style="thin">
        <color rgb="FFFFFFFF"/>
      </bottom>
      <diagonal/>
    </border>
    <border>
      <left/>
      <right/>
      <top style="thin">
        <color rgb="FFC6C3C6"/>
      </top>
      <bottom style="thin">
        <color rgb="FFFFFFFF"/>
      </bottom>
      <diagonal/>
    </border>
    <border>
      <left/>
      <right style="thin">
        <color rgb="FFC6C3C6"/>
      </right>
      <top style="thin">
        <color rgb="FFC6C3C6"/>
      </top>
      <bottom style="thin">
        <color rgb="FFFFFFFF"/>
      </bottom>
      <diagonal/>
    </border>
    <border>
      <left style="thick">
        <color theme="0"/>
      </left>
      <right style="thin">
        <color rgb="FFEBEBEB"/>
      </right>
      <top/>
      <bottom style="thin">
        <color rgb="FFC6C3C6"/>
      </bottom>
      <diagonal/>
    </border>
    <border>
      <left style="thick">
        <color theme="0"/>
      </left>
      <right style="thick">
        <color theme="0"/>
      </right>
      <top/>
      <bottom style="thin">
        <color rgb="FFC6C3C6"/>
      </bottom>
      <diagonal/>
    </border>
    <border>
      <left style="thick">
        <color theme="0"/>
      </left>
      <right style="thick">
        <color theme="0"/>
      </right>
      <top/>
      <bottom/>
      <diagonal/>
    </border>
    <border>
      <left/>
      <right style="thin">
        <color rgb="FFC6C3C6"/>
      </right>
      <top style="medium">
        <color rgb="FF313494"/>
      </top>
      <bottom style="thin">
        <color rgb="FFC6C3C6"/>
      </bottom>
      <diagonal/>
    </border>
    <border>
      <left style="thick">
        <color theme="0"/>
      </left>
      <right style="thick">
        <color theme="0"/>
      </right>
      <top style="medium">
        <color rgb="FF313494"/>
      </top>
      <bottom style="thin">
        <color rgb="FFC6C3C6"/>
      </bottom>
      <diagonal/>
    </border>
    <border>
      <left style="thick">
        <color theme="0"/>
      </left>
      <right style="thick">
        <color theme="0"/>
      </right>
      <top/>
      <bottom style="medium">
        <color rgb="FF002060"/>
      </bottom>
      <diagonal/>
    </border>
    <border>
      <left style="thick">
        <color theme="0"/>
      </left>
      <right style="thick">
        <color theme="0"/>
      </right>
      <top style="medium">
        <color rgb="FF002060"/>
      </top>
      <bottom style="thin">
        <color rgb="FFC6C3C6"/>
      </bottom>
      <diagonal/>
    </border>
    <border>
      <left style="thick">
        <color theme="0"/>
      </left>
      <right style="thick">
        <color theme="0"/>
      </right>
      <top style="thin">
        <color rgb="FFFFFFFF"/>
      </top>
      <bottom style="thin">
        <color rgb="FFFFFFFF"/>
      </bottom>
      <diagonal/>
    </border>
    <border>
      <left style="thick">
        <color theme="0"/>
      </left>
      <right style="thick">
        <color theme="0"/>
      </right>
      <top style="medium">
        <color rgb="FF2F5597"/>
      </top>
      <bottom style="thin">
        <color rgb="FFC6C3C6"/>
      </bottom>
      <diagonal/>
    </border>
    <border>
      <left style="thick">
        <color theme="0"/>
      </left>
      <right style="thick">
        <color theme="0"/>
      </right>
      <top/>
      <bottom style="medium">
        <color rgb="FF2F5597"/>
      </bottom>
      <diagonal/>
    </border>
    <border>
      <left style="thick">
        <color theme="0"/>
      </left>
      <right style="thick">
        <color theme="0"/>
      </right>
      <top/>
      <bottom style="thin">
        <color rgb="FFFFFFFF"/>
      </bottom>
      <diagonal/>
    </border>
    <border>
      <left style="thick">
        <color theme="0"/>
      </left>
      <right style="thick">
        <color theme="0"/>
      </right>
      <top style="thin">
        <color rgb="FFFFFFFF"/>
      </top>
      <bottom/>
      <diagonal/>
    </border>
    <border>
      <left/>
      <right/>
      <top style="thin">
        <color rgb="FFFFFFFF"/>
      </top>
      <bottom style="thin">
        <color rgb="FFEBEBEB"/>
      </bottom>
      <diagonal/>
    </border>
    <border>
      <left/>
      <right/>
      <top style="thin">
        <color rgb="FFEBEBEB"/>
      </top>
      <bottom style="thin">
        <color rgb="FFEBEBEB"/>
      </bottom>
      <diagonal/>
    </border>
    <border>
      <left/>
      <right/>
      <top style="thin">
        <color rgb="FFCAC9D9"/>
      </top>
      <bottom style="thin">
        <color rgb="FFFFFFFF"/>
      </bottom>
      <diagonal/>
    </border>
    <border>
      <left style="thin">
        <color rgb="FFC6C3C6"/>
      </left>
      <right style="thin">
        <color theme="0"/>
      </right>
      <top style="thin">
        <color rgb="FFC6C3C6"/>
      </top>
      <bottom style="thin">
        <color rgb="FFC6C3C6"/>
      </bottom>
      <diagonal/>
    </border>
    <border>
      <left style="thin">
        <color theme="0"/>
      </left>
      <right style="thin">
        <color theme="0"/>
      </right>
      <top style="thin">
        <color rgb="FFC6C3C6"/>
      </top>
      <bottom style="thin">
        <color rgb="FFC6C3C6"/>
      </bottom>
      <diagonal/>
    </border>
    <border>
      <left/>
      <right/>
      <top style="thin">
        <color theme="0"/>
      </top>
      <bottom style="thin">
        <color theme="0"/>
      </bottom>
      <diagonal/>
    </border>
    <border>
      <left style="thick">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rgb="FFFFFFFF"/>
      </right>
      <top style="thin">
        <color theme="0"/>
      </top>
      <bottom style="thin">
        <color theme="0"/>
      </bottom>
      <diagonal/>
    </border>
    <border>
      <left style="thin">
        <color rgb="FFFFFFFF"/>
      </left>
      <right/>
      <top style="medium">
        <color rgb="FF002060"/>
      </top>
      <bottom/>
      <diagonal/>
    </border>
    <border>
      <left style="thin">
        <color rgb="FFFFFFFF"/>
      </left>
      <right/>
      <top/>
      <bottom style="thin">
        <color rgb="FFC6C3C6"/>
      </bottom>
      <diagonal/>
    </border>
  </borders>
  <cellStyleXfs count="5">
    <xf numFmtId="0" fontId="0" fillId="0" borderId="0"/>
    <xf numFmtId="0" fontId="10" fillId="0" borderId="0" applyBorder="0" applyProtection="0"/>
    <xf numFmtId="164" fontId="7" fillId="0" borderId="0" applyBorder="0" applyProtection="0"/>
    <xf numFmtId="0" fontId="85" fillId="0" borderId="0"/>
    <xf numFmtId="0" fontId="105" fillId="0" borderId="0"/>
  </cellStyleXfs>
  <cellXfs count="2098">
    <xf numFmtId="0" fontId="0" fillId="0" borderId="0" xfId="0"/>
    <xf numFmtId="0" fontId="0" fillId="0" borderId="0" xfId="0" applyBorder="1"/>
    <xf numFmtId="0" fontId="1" fillId="0" borderId="0" xfId="2" applyNumberFormat="1" applyFont="1" applyBorder="1" applyProtection="1"/>
    <xf numFmtId="49" fontId="1" fillId="0" borderId="0" xfId="2" applyNumberFormat="1" applyFont="1" applyBorder="1" applyProtection="1"/>
    <xf numFmtId="0" fontId="8" fillId="0" borderId="0" xfId="2" applyNumberFormat="1" applyFont="1" applyBorder="1" applyAlignment="1" applyProtection="1">
      <alignment vertical="top" wrapText="1"/>
    </xf>
    <xf numFmtId="16" fontId="9" fillId="0" borderId="0" xfId="2" applyNumberFormat="1" applyFont="1" applyBorder="1" applyAlignment="1" applyProtection="1">
      <alignment horizontal="center" vertical="top" wrapText="1"/>
    </xf>
    <xf numFmtId="0" fontId="12" fillId="0" borderId="0" xfId="2" applyNumberFormat="1" applyFont="1" applyBorder="1" applyProtection="1"/>
    <xf numFmtId="0" fontId="1" fillId="0" borderId="0" xfId="2" applyNumberFormat="1" applyFont="1" applyBorder="1" applyAlignment="1" applyProtection="1">
      <alignment vertical="center"/>
    </xf>
    <xf numFmtId="0" fontId="1" fillId="0" borderId="0" xfId="2" applyNumberFormat="1" applyFont="1" applyBorder="1" applyAlignment="1" applyProtection="1">
      <alignment horizontal="left" vertical="center" wrapText="1" indent="1"/>
    </xf>
    <xf numFmtId="0" fontId="1" fillId="0" borderId="5" xfId="2" applyNumberFormat="1" applyFont="1" applyBorder="1" applyAlignment="1" applyProtection="1">
      <alignment horizontal="right" vertical="center" indent="4"/>
    </xf>
    <xf numFmtId="165" fontId="1" fillId="0" borderId="6" xfId="2" applyNumberFormat="1" applyFont="1" applyBorder="1" applyAlignment="1" applyProtection="1">
      <alignment horizontal="right" vertical="center" indent="4"/>
    </xf>
    <xf numFmtId="166" fontId="1" fillId="0" borderId="0" xfId="2" applyNumberFormat="1" applyFont="1" applyBorder="1" applyAlignment="1" applyProtection="1">
      <alignment horizontal="right" vertical="center" indent="4"/>
    </xf>
    <xf numFmtId="167" fontId="1" fillId="0" borderId="0" xfId="2" applyNumberFormat="1" applyFont="1" applyBorder="1" applyAlignment="1" applyProtection="1">
      <alignment horizontal="right" vertical="center" indent="4"/>
    </xf>
    <xf numFmtId="0" fontId="1" fillId="0" borderId="0" xfId="2" applyNumberFormat="1" applyFont="1" applyBorder="1" applyAlignment="1" applyProtection="1">
      <alignment horizontal="center" vertical="center"/>
    </xf>
    <xf numFmtId="0" fontId="16" fillId="3" borderId="5" xfId="2" applyNumberFormat="1" applyFont="1" applyFill="1" applyBorder="1" applyAlignment="1" applyProtection="1">
      <alignment horizontal="left" vertical="center"/>
    </xf>
    <xf numFmtId="0" fontId="1" fillId="3" borderId="0" xfId="2" applyNumberFormat="1" applyFont="1" applyFill="1" applyBorder="1" applyAlignment="1" applyProtection="1">
      <alignment horizontal="left" vertical="center"/>
    </xf>
    <xf numFmtId="0" fontId="17" fillId="3" borderId="0" xfId="2" applyNumberFormat="1" applyFont="1" applyFill="1" applyBorder="1" applyAlignment="1" applyProtection="1">
      <alignment horizontal="left" vertical="center"/>
    </xf>
    <xf numFmtId="0" fontId="18" fillId="3" borderId="5" xfId="2" applyNumberFormat="1" applyFont="1" applyFill="1" applyBorder="1" applyAlignment="1" applyProtection="1">
      <alignment horizontal="left" vertical="center"/>
    </xf>
    <xf numFmtId="0" fontId="18" fillId="3" borderId="6" xfId="2" applyNumberFormat="1" applyFont="1" applyFill="1" applyBorder="1" applyAlignment="1" applyProtection="1">
      <alignment horizontal="left" vertical="center"/>
    </xf>
    <xf numFmtId="0" fontId="18" fillId="3" borderId="0" xfId="2" applyNumberFormat="1" applyFont="1" applyFill="1" applyBorder="1" applyAlignment="1" applyProtection="1">
      <alignment horizontal="left" vertical="center"/>
    </xf>
    <xf numFmtId="0" fontId="1" fillId="3" borderId="5" xfId="2" applyNumberFormat="1" applyFont="1" applyFill="1" applyBorder="1" applyAlignment="1" applyProtection="1">
      <alignment horizontal="left" vertical="center"/>
    </xf>
    <xf numFmtId="0" fontId="1" fillId="3" borderId="6" xfId="2" applyNumberFormat="1" applyFont="1" applyFill="1" applyBorder="1" applyAlignment="1" applyProtection="1">
      <alignment horizontal="left" vertical="center"/>
    </xf>
    <xf numFmtId="0" fontId="1" fillId="3" borderId="0" xfId="2" applyNumberFormat="1" applyFont="1" applyFill="1" applyBorder="1" applyAlignment="1" applyProtection="1">
      <alignment horizontal="left" vertical="top"/>
    </xf>
    <xf numFmtId="0" fontId="13" fillId="3" borderId="0" xfId="2" applyNumberFormat="1" applyFont="1" applyFill="1" applyBorder="1" applyAlignment="1" applyProtection="1">
      <alignment horizontal="left" vertical="top"/>
    </xf>
    <xf numFmtId="0" fontId="1" fillId="3" borderId="5" xfId="2" applyNumberFormat="1" applyFont="1" applyFill="1" applyBorder="1" applyAlignment="1" applyProtection="1">
      <alignment horizontal="left" vertical="top"/>
    </xf>
    <xf numFmtId="0" fontId="1" fillId="3" borderId="6" xfId="2" applyNumberFormat="1" applyFont="1" applyFill="1" applyBorder="1" applyAlignment="1" applyProtection="1">
      <alignment horizontal="left" vertical="top"/>
    </xf>
    <xf numFmtId="1" fontId="1" fillId="3" borderId="5" xfId="2" applyNumberFormat="1" applyFont="1" applyFill="1" applyBorder="1" applyAlignment="1" applyProtection="1">
      <alignment horizontal="left" vertical="top"/>
    </xf>
    <xf numFmtId="0" fontId="1" fillId="3" borderId="0" xfId="2" applyNumberFormat="1" applyFont="1" applyFill="1" applyBorder="1" applyAlignment="1" applyProtection="1">
      <alignment horizontal="center" vertical="center"/>
    </xf>
    <xf numFmtId="0" fontId="19" fillId="3" borderId="0" xfId="2" applyNumberFormat="1" applyFont="1" applyFill="1" applyBorder="1" applyAlignment="1" applyProtection="1">
      <alignment horizontal="center" vertical="center" wrapText="1"/>
    </xf>
    <xf numFmtId="0" fontId="21" fillId="0" borderId="0" xfId="2" applyNumberFormat="1" applyFont="1" applyBorder="1" applyAlignment="1" applyProtection="1">
      <alignment vertical="center"/>
    </xf>
    <xf numFmtId="0" fontId="1" fillId="3" borderId="0" xfId="2" applyNumberFormat="1" applyFont="1" applyFill="1" applyBorder="1" applyAlignment="1" applyProtection="1">
      <alignment vertical="center"/>
    </xf>
    <xf numFmtId="0" fontId="19" fillId="3" borderId="0" xfId="2" applyNumberFormat="1" applyFont="1" applyFill="1" applyBorder="1" applyAlignment="1" applyProtection="1">
      <alignment horizontal="right" vertical="center" wrapText="1" indent="4"/>
    </xf>
    <xf numFmtId="0" fontId="21" fillId="3" borderId="0" xfId="2" applyNumberFormat="1" applyFont="1" applyFill="1" applyBorder="1" applyAlignment="1" applyProtection="1">
      <alignment vertical="center"/>
    </xf>
    <xf numFmtId="0" fontId="23" fillId="3" borderId="0" xfId="2" applyNumberFormat="1" applyFont="1" applyFill="1" applyBorder="1" applyAlignment="1" applyProtection="1">
      <alignment vertical="center"/>
    </xf>
    <xf numFmtId="168" fontId="24" fillId="3" borderId="0" xfId="2" applyNumberFormat="1" applyFont="1" applyFill="1" applyBorder="1" applyAlignment="1" applyProtection="1">
      <alignment vertical="center" wrapText="1"/>
    </xf>
    <xf numFmtId="3" fontId="23" fillId="3" borderId="16" xfId="2" applyNumberFormat="1" applyFont="1" applyFill="1" applyBorder="1" applyAlignment="1" applyProtection="1">
      <alignment horizontal="right" vertical="center" indent="4"/>
    </xf>
    <xf numFmtId="165" fontId="23" fillId="3" borderId="6" xfId="2" applyNumberFormat="1" applyFont="1" applyFill="1" applyBorder="1" applyAlignment="1" applyProtection="1">
      <alignment horizontal="right" vertical="center" indent="4"/>
    </xf>
    <xf numFmtId="3" fontId="23" fillId="3" borderId="0" xfId="2" applyNumberFormat="1" applyFont="1" applyFill="1" applyBorder="1" applyAlignment="1" applyProtection="1">
      <alignment horizontal="right" vertical="center" indent="4"/>
    </xf>
    <xf numFmtId="167" fontId="23" fillId="3" borderId="0" xfId="2" applyNumberFormat="1" applyFont="1" applyFill="1" applyBorder="1" applyAlignment="1" applyProtection="1">
      <alignment horizontal="right" vertical="center" indent="4"/>
    </xf>
    <xf numFmtId="167" fontId="25" fillId="3" borderId="0" xfId="2" applyNumberFormat="1" applyFont="1" applyFill="1" applyBorder="1" applyAlignment="1" applyProtection="1">
      <alignment horizontal="right" vertical="center" indent="4"/>
    </xf>
    <xf numFmtId="168" fontId="1" fillId="5" borderId="0" xfId="2" applyNumberFormat="1" applyFont="1" applyFill="1" applyBorder="1" applyAlignment="1" applyProtection="1">
      <alignment horizontal="left" vertical="center" wrapText="1" indent="1"/>
    </xf>
    <xf numFmtId="3" fontId="1" fillId="5" borderId="17" xfId="0" applyNumberFormat="1" applyFont="1" applyFill="1" applyBorder="1" applyAlignment="1">
      <alignment horizontal="right" vertical="center" wrapText="1" indent="1"/>
    </xf>
    <xf numFmtId="165" fontId="1" fillId="5" borderId="6" xfId="0" applyNumberFormat="1" applyFont="1" applyFill="1" applyBorder="1" applyAlignment="1">
      <alignment horizontal="right" vertical="center" wrapText="1" indent="1"/>
    </xf>
    <xf numFmtId="166" fontId="1" fillId="5" borderId="6" xfId="0" applyNumberFormat="1" applyFont="1" applyFill="1" applyBorder="1" applyAlignment="1">
      <alignment horizontal="right" vertical="center" indent="1"/>
    </xf>
    <xf numFmtId="167" fontId="1" fillId="5" borderId="18" xfId="0" applyNumberFormat="1" applyFont="1" applyFill="1" applyBorder="1" applyAlignment="1">
      <alignment horizontal="right" vertical="center" indent="1"/>
    </xf>
    <xf numFmtId="167" fontId="1" fillId="5" borderId="0" xfId="0" applyNumberFormat="1" applyFont="1" applyFill="1" applyBorder="1" applyAlignment="1">
      <alignment horizontal="right" vertical="center" indent="1"/>
    </xf>
    <xf numFmtId="168" fontId="1" fillId="0" borderId="0" xfId="2" applyNumberFormat="1" applyFont="1" applyBorder="1" applyAlignment="1" applyProtection="1">
      <alignment horizontal="left" vertical="center" wrapText="1" indent="1"/>
    </xf>
    <xf numFmtId="3" fontId="1" fillId="0" borderId="17" xfId="0" applyNumberFormat="1" applyFont="1" applyBorder="1" applyAlignment="1">
      <alignment horizontal="right" vertical="center" wrapText="1" indent="1"/>
    </xf>
    <xf numFmtId="165" fontId="1" fillId="0" borderId="6" xfId="0" applyNumberFormat="1" applyFont="1" applyBorder="1" applyAlignment="1">
      <alignment horizontal="right" vertical="center" wrapText="1" indent="1"/>
    </xf>
    <xf numFmtId="166" fontId="1" fillId="0" borderId="6" xfId="0" applyNumberFormat="1" applyFont="1" applyBorder="1" applyAlignment="1">
      <alignment horizontal="right" vertical="center" indent="1"/>
    </xf>
    <xf numFmtId="167" fontId="1" fillId="0" borderId="18" xfId="0" applyNumberFormat="1" applyFont="1" applyBorder="1" applyAlignment="1">
      <alignment horizontal="right" vertical="center" indent="1"/>
    </xf>
    <xf numFmtId="167" fontId="1" fillId="0" borderId="0" xfId="0" applyNumberFormat="1" applyFont="1" applyBorder="1" applyAlignment="1">
      <alignment horizontal="right" vertical="center" indent="1"/>
    </xf>
    <xf numFmtId="3" fontId="23" fillId="3" borderId="16" xfId="2" applyNumberFormat="1" applyFont="1" applyFill="1" applyBorder="1" applyAlignment="1" applyProtection="1">
      <alignment horizontal="right" vertical="center" indent="1"/>
    </xf>
    <xf numFmtId="165" fontId="23" fillId="3" borderId="6" xfId="2" applyNumberFormat="1" applyFont="1" applyFill="1" applyBorder="1" applyAlignment="1" applyProtection="1">
      <alignment horizontal="right" vertical="center" indent="1"/>
    </xf>
    <xf numFmtId="3" fontId="23" fillId="3" borderId="0" xfId="2" applyNumberFormat="1" applyFont="1" applyFill="1" applyBorder="1" applyAlignment="1" applyProtection="1">
      <alignment horizontal="right" vertical="center" indent="1"/>
    </xf>
    <xf numFmtId="167" fontId="23" fillId="3" borderId="0" xfId="2" applyNumberFormat="1" applyFont="1" applyFill="1" applyBorder="1" applyAlignment="1" applyProtection="1">
      <alignment horizontal="right" vertical="center" indent="1"/>
    </xf>
    <xf numFmtId="167" fontId="25" fillId="3" borderId="0" xfId="2" applyNumberFormat="1" applyFont="1" applyFill="1" applyBorder="1" applyAlignment="1" applyProtection="1">
      <alignment horizontal="right" vertical="center" indent="1"/>
    </xf>
    <xf numFmtId="168" fontId="1" fillId="5" borderId="19" xfId="2" applyNumberFormat="1" applyFont="1" applyFill="1" applyBorder="1" applyAlignment="1" applyProtection="1">
      <alignment horizontal="left" vertical="center" wrapText="1" indent="1"/>
    </xf>
    <xf numFmtId="168" fontId="1" fillId="0" borderId="19" xfId="2" applyNumberFormat="1" applyFont="1" applyBorder="1" applyAlignment="1" applyProtection="1">
      <alignment horizontal="left" vertical="center" wrapText="1" indent="1"/>
    </xf>
    <xf numFmtId="167" fontId="1" fillId="5" borderId="0" xfId="0" applyNumberFormat="1" applyFont="1" applyFill="1" applyBorder="1" applyAlignment="1">
      <alignment horizontal="center" vertical="center"/>
    </xf>
    <xf numFmtId="167" fontId="1" fillId="0" borderId="0" xfId="0" applyNumberFormat="1" applyFont="1" applyBorder="1" applyAlignment="1">
      <alignment horizontal="center" vertical="center"/>
    </xf>
    <xf numFmtId="168" fontId="24" fillId="3" borderId="0" xfId="2" applyNumberFormat="1" applyFont="1" applyFill="1" applyBorder="1" applyAlignment="1" applyProtection="1">
      <alignment vertical="center"/>
    </xf>
    <xf numFmtId="167" fontId="23" fillId="3" borderId="0" xfId="2" applyNumberFormat="1" applyFont="1" applyFill="1" applyBorder="1" applyAlignment="1" applyProtection="1">
      <alignment horizontal="center" vertical="center"/>
    </xf>
    <xf numFmtId="0" fontId="1" fillId="5" borderId="0" xfId="2" applyNumberFormat="1" applyFont="1" applyFill="1" applyBorder="1" applyAlignment="1" applyProtection="1">
      <alignment horizontal="left" vertical="center" wrapText="1" indent="1"/>
    </xf>
    <xf numFmtId="0" fontId="26" fillId="3" borderId="0" xfId="2" applyNumberFormat="1" applyFont="1" applyFill="1" applyBorder="1" applyAlignment="1" applyProtection="1">
      <alignment horizontal="left" vertical="center" wrapText="1" indent="1"/>
    </xf>
    <xf numFmtId="1" fontId="26" fillId="3" borderId="16" xfId="2" applyNumberFormat="1" applyFont="1" applyFill="1" applyBorder="1" applyAlignment="1" applyProtection="1">
      <alignment horizontal="right" vertical="center" indent="4"/>
    </xf>
    <xf numFmtId="165" fontId="26" fillId="3" borderId="0" xfId="2" applyNumberFormat="1" applyFont="1" applyFill="1" applyBorder="1" applyAlignment="1" applyProtection="1">
      <alignment horizontal="right" vertical="center" indent="4"/>
    </xf>
    <xf numFmtId="1" fontId="26" fillId="3" borderId="0" xfId="2" applyNumberFormat="1" applyFont="1" applyFill="1" applyBorder="1" applyAlignment="1" applyProtection="1">
      <alignment horizontal="right" vertical="center" indent="4"/>
    </xf>
    <xf numFmtId="164" fontId="26" fillId="3" borderId="0" xfId="2" applyFont="1" applyFill="1" applyBorder="1" applyAlignment="1" applyProtection="1">
      <alignment horizontal="right" vertical="center" indent="4"/>
    </xf>
    <xf numFmtId="0" fontId="27" fillId="0" borderId="0" xfId="2" applyNumberFormat="1" applyFont="1" applyBorder="1" applyAlignment="1" applyProtection="1">
      <alignment vertical="center"/>
    </xf>
    <xf numFmtId="1" fontId="1" fillId="0" borderId="5" xfId="2" applyNumberFormat="1" applyFont="1" applyBorder="1" applyAlignment="1" applyProtection="1">
      <alignment horizontal="right" vertical="center" indent="4"/>
    </xf>
    <xf numFmtId="0" fontId="18" fillId="3" borderId="0" xfId="2" applyNumberFormat="1" applyFont="1" applyFill="1" applyBorder="1" applyAlignment="1" applyProtection="1">
      <alignment horizontal="left" vertical="top"/>
    </xf>
    <xf numFmtId="0" fontId="1" fillId="3" borderId="0" xfId="2" applyNumberFormat="1" applyFont="1" applyFill="1" applyBorder="1" applyAlignment="1" applyProtection="1">
      <alignment horizontal="right" vertical="center" indent="4"/>
    </xf>
    <xf numFmtId="0" fontId="21" fillId="0" borderId="0" xfId="2" applyNumberFormat="1" applyFont="1" applyBorder="1" applyAlignment="1" applyProtection="1">
      <alignment horizontal="center" vertical="center"/>
    </xf>
    <xf numFmtId="1" fontId="19" fillId="3" borderId="0" xfId="2" applyNumberFormat="1" applyFont="1" applyFill="1" applyBorder="1" applyAlignment="1" applyProtection="1">
      <alignment horizontal="right" vertical="center" wrapText="1" indent="4"/>
    </xf>
    <xf numFmtId="3" fontId="23" fillId="3" borderId="5" xfId="2" applyNumberFormat="1" applyFont="1" applyFill="1" applyBorder="1" applyAlignment="1" applyProtection="1">
      <alignment horizontal="right" vertical="center" indent="4"/>
    </xf>
    <xf numFmtId="1" fontId="23" fillId="3" borderId="0" xfId="2" applyNumberFormat="1" applyFont="1" applyFill="1" applyBorder="1" applyAlignment="1" applyProtection="1">
      <alignment horizontal="right" vertical="center" indent="4"/>
    </xf>
    <xf numFmtId="3" fontId="7" fillId="0" borderId="0" xfId="0" applyNumberFormat="1" applyFont="1" applyAlignment="1">
      <alignment horizontal="right" indent="1"/>
    </xf>
    <xf numFmtId="3" fontId="0" fillId="0" borderId="0" xfId="0" applyNumberFormat="1" applyAlignment="1">
      <alignment horizontal="right" indent="1"/>
    </xf>
    <xf numFmtId="3" fontId="29" fillId="0" borderId="0" xfId="0" applyNumberFormat="1" applyFont="1" applyAlignment="1">
      <alignment horizontal="right" indent="1"/>
    </xf>
    <xf numFmtId="0" fontId="30" fillId="0" borderId="0" xfId="0" applyFont="1" applyAlignment="1">
      <alignment horizontal="left" vertical="top"/>
    </xf>
    <xf numFmtId="0" fontId="31" fillId="0" borderId="0" xfId="2" applyNumberFormat="1" applyFont="1" applyBorder="1" applyProtection="1"/>
    <xf numFmtId="0" fontId="17" fillId="0" borderId="0" xfId="0" applyFont="1" applyBorder="1" applyAlignment="1">
      <alignment horizontal="left" vertical="top"/>
    </xf>
    <xf numFmtId="0" fontId="18" fillId="0" borderId="0" xfId="0" applyFont="1" applyBorder="1" applyAlignment="1">
      <alignment vertical="top"/>
    </xf>
    <xf numFmtId="0" fontId="18" fillId="0" borderId="0" xfId="0" applyFont="1" applyBorder="1" applyAlignment="1">
      <alignment horizontal="right" vertical="top" indent="1"/>
    </xf>
    <xf numFmtId="0" fontId="32" fillId="3" borderId="0" xfId="0" applyFont="1" applyFill="1" applyBorder="1" applyAlignment="1">
      <alignment horizontal="center" vertical="center"/>
    </xf>
    <xf numFmtId="49" fontId="33" fillId="3" borderId="0" xfId="0" applyNumberFormat="1" applyFont="1" applyFill="1" applyAlignment="1">
      <alignment horizontal="center" vertical="center"/>
    </xf>
    <xf numFmtId="3" fontId="22" fillId="6" borderId="21" xfId="0" applyNumberFormat="1" applyFont="1" applyFill="1" applyBorder="1" applyAlignment="1">
      <alignment horizontal="center" vertical="center" wrapText="1"/>
    </xf>
    <xf numFmtId="3" fontId="22" fillId="6" borderId="10" xfId="0" applyNumberFormat="1" applyFont="1" applyFill="1" applyBorder="1" applyAlignment="1">
      <alignment horizontal="center" vertical="center" wrapText="1"/>
    </xf>
    <xf numFmtId="3" fontId="34" fillId="6" borderId="22" xfId="0" applyNumberFormat="1" applyFont="1" applyFill="1" applyBorder="1" applyAlignment="1">
      <alignment horizontal="center" vertical="center" wrapText="1"/>
    </xf>
    <xf numFmtId="3" fontId="22" fillId="6" borderId="23" xfId="0" applyNumberFormat="1" applyFont="1" applyFill="1" applyBorder="1" applyAlignment="1">
      <alignment horizontal="center" vertical="center" wrapText="1"/>
    </xf>
    <xf numFmtId="3" fontId="34" fillId="6" borderId="24" xfId="0" applyNumberFormat="1" applyFont="1" applyFill="1" applyBorder="1" applyAlignment="1">
      <alignment horizontal="center" vertical="center" wrapText="1"/>
    </xf>
    <xf numFmtId="3" fontId="34" fillId="6" borderId="10" xfId="0" applyNumberFormat="1" applyFont="1" applyFill="1" applyBorder="1" applyAlignment="1">
      <alignment horizontal="center" vertical="center" wrapText="1"/>
    </xf>
    <xf numFmtId="3" fontId="22" fillId="6" borderId="22" xfId="0" applyNumberFormat="1" applyFont="1" applyFill="1" applyBorder="1" applyAlignment="1">
      <alignment horizontal="center" vertical="center" wrapText="1"/>
    </xf>
    <xf numFmtId="0" fontId="32" fillId="3" borderId="0" xfId="0" applyFont="1" applyFill="1" applyAlignment="1">
      <alignment horizontal="center" vertical="center"/>
    </xf>
    <xf numFmtId="0" fontId="32" fillId="3" borderId="0" xfId="0" applyFont="1" applyFill="1" applyBorder="1" applyAlignment="1">
      <alignment horizontal="left"/>
    </xf>
    <xf numFmtId="49" fontId="8" fillId="3" borderId="0" xfId="0" applyNumberFormat="1" applyFont="1" applyFill="1" applyAlignment="1">
      <alignment horizontal="left"/>
    </xf>
    <xf numFmtId="3" fontId="35" fillId="3" borderId="16" xfId="0" applyNumberFormat="1" applyFont="1" applyFill="1" applyBorder="1" applyAlignment="1">
      <alignment horizontal="right"/>
    </xf>
    <xf numFmtId="3" fontId="35" fillId="3" borderId="0" xfId="0" applyNumberFormat="1" applyFont="1" applyFill="1" applyBorder="1" applyAlignment="1">
      <alignment horizontal="right"/>
    </xf>
    <xf numFmtId="3" fontId="35" fillId="3" borderId="25" xfId="0" applyNumberFormat="1" applyFont="1" applyFill="1" applyBorder="1" applyAlignment="1">
      <alignment horizontal="right"/>
    </xf>
    <xf numFmtId="3" fontId="36" fillId="3" borderId="0" xfId="0" applyNumberFormat="1" applyFont="1" applyFill="1" applyBorder="1" applyAlignment="1">
      <alignment horizontal="right"/>
    </xf>
    <xf numFmtId="3" fontId="32" fillId="3" borderId="0" xfId="0" applyNumberFormat="1" applyFont="1" applyFill="1" applyAlignment="1">
      <alignment horizontal="right"/>
    </xf>
    <xf numFmtId="0" fontId="32" fillId="3" borderId="0" xfId="0" applyFont="1" applyFill="1" applyAlignment="1">
      <alignment horizontal="left"/>
    </xf>
    <xf numFmtId="49" fontId="37" fillId="5" borderId="26" xfId="0" applyNumberFormat="1" applyFont="1" applyFill="1" applyBorder="1" applyAlignment="1">
      <alignment horizontal="left" vertical="center"/>
    </xf>
    <xf numFmtId="3" fontId="37" fillId="5" borderId="27" xfId="0" applyNumberFormat="1" applyFont="1" applyFill="1" applyBorder="1" applyAlignment="1">
      <alignment horizontal="right" vertical="center" indent="1"/>
    </xf>
    <xf numFmtId="3" fontId="37" fillId="5" borderId="28" xfId="0" applyNumberFormat="1" applyFont="1" applyFill="1" applyBorder="1" applyAlignment="1">
      <alignment horizontal="right" vertical="center" indent="1"/>
    </xf>
    <xf numFmtId="3" fontId="38" fillId="5" borderId="26" xfId="0" applyNumberFormat="1" applyFont="1" applyFill="1" applyBorder="1" applyAlignment="1">
      <alignment horizontal="right" vertical="center" indent="1"/>
    </xf>
    <xf numFmtId="3" fontId="37" fillId="5" borderId="29" xfId="0" applyNumberFormat="1" applyFont="1" applyFill="1" applyBorder="1" applyAlignment="1">
      <alignment horizontal="right" vertical="center" indent="1"/>
    </xf>
    <xf numFmtId="3" fontId="38" fillId="5" borderId="28" xfId="0" applyNumberFormat="1" applyFont="1" applyFill="1" applyBorder="1" applyAlignment="1">
      <alignment horizontal="right" vertical="center" indent="1"/>
    </xf>
    <xf numFmtId="3" fontId="37" fillId="5" borderId="26" xfId="0" applyNumberFormat="1" applyFont="1" applyFill="1" applyBorder="1" applyAlignment="1">
      <alignment horizontal="right" vertical="center" indent="1"/>
    </xf>
    <xf numFmtId="49" fontId="37" fillId="3" borderId="26" xfId="0" applyNumberFormat="1" applyFont="1" applyFill="1" applyBorder="1" applyAlignment="1">
      <alignment horizontal="left" vertical="center"/>
    </xf>
    <xf numFmtId="3" fontId="37" fillId="3" borderId="27" xfId="0" applyNumberFormat="1" applyFont="1" applyFill="1" applyBorder="1" applyAlignment="1">
      <alignment horizontal="right" vertical="center" indent="1"/>
    </xf>
    <xf numFmtId="3" fontId="37" fillId="3" borderId="28" xfId="0" applyNumberFormat="1" applyFont="1" applyFill="1" applyBorder="1" applyAlignment="1">
      <alignment horizontal="right" vertical="center" indent="1"/>
    </xf>
    <xf numFmtId="3" fontId="38" fillId="3" borderId="26" xfId="0" applyNumberFormat="1" applyFont="1" applyFill="1" applyBorder="1" applyAlignment="1">
      <alignment horizontal="right" vertical="center" indent="1"/>
    </xf>
    <xf numFmtId="3" fontId="37" fillId="3" borderId="29" xfId="0" applyNumberFormat="1" applyFont="1" applyFill="1" applyBorder="1" applyAlignment="1">
      <alignment horizontal="right" vertical="center" indent="1"/>
    </xf>
    <xf numFmtId="3" fontId="38" fillId="3" borderId="28" xfId="0" applyNumberFormat="1" applyFont="1" applyFill="1" applyBorder="1" applyAlignment="1">
      <alignment horizontal="right" vertical="center" indent="1"/>
    </xf>
    <xf numFmtId="3" fontId="37" fillId="3" borderId="26" xfId="0" applyNumberFormat="1" applyFont="1" applyFill="1" applyBorder="1" applyAlignment="1">
      <alignment horizontal="right" vertical="center" indent="1"/>
    </xf>
    <xf numFmtId="49" fontId="39" fillId="3" borderId="0" xfId="0" applyNumberFormat="1" applyFont="1" applyFill="1" applyAlignment="1">
      <alignment horizontal="left"/>
    </xf>
    <xf numFmtId="3" fontId="38" fillId="5" borderId="27" xfId="0" applyNumberFormat="1" applyFont="1" applyFill="1" applyBorder="1" applyAlignment="1">
      <alignment horizontal="right" vertical="center" indent="1"/>
    </xf>
    <xf numFmtId="3" fontId="38" fillId="5" borderId="29" xfId="0" applyNumberFormat="1" applyFont="1" applyFill="1" applyBorder="1" applyAlignment="1">
      <alignment horizontal="right" vertical="center" indent="1"/>
    </xf>
    <xf numFmtId="3" fontId="38" fillId="3" borderId="27" xfId="0" applyNumberFormat="1" applyFont="1" applyFill="1" applyBorder="1" applyAlignment="1">
      <alignment horizontal="right" vertical="center" indent="1"/>
    </xf>
    <xf numFmtId="3" fontId="38" fillId="3" borderId="29" xfId="0" applyNumberFormat="1" applyFont="1" applyFill="1" applyBorder="1" applyAlignment="1">
      <alignment horizontal="right" vertical="center" indent="1"/>
    </xf>
    <xf numFmtId="3" fontId="36" fillId="3" borderId="16" xfId="0" applyNumberFormat="1" applyFont="1" applyFill="1" applyBorder="1" applyAlignment="1">
      <alignment horizontal="right"/>
    </xf>
    <xf numFmtId="3" fontId="36" fillId="3" borderId="25" xfId="0" applyNumberFormat="1" applyFont="1" applyFill="1" applyBorder="1" applyAlignment="1">
      <alignment horizontal="right"/>
    </xf>
    <xf numFmtId="3" fontId="41" fillId="3" borderId="0" xfId="0" applyNumberFormat="1" applyFont="1" applyFill="1" applyAlignment="1">
      <alignment horizontal="right"/>
    </xf>
    <xf numFmtId="0" fontId="42" fillId="3" borderId="0" xfId="0" applyFont="1" applyFill="1" applyAlignment="1">
      <alignment horizontal="left"/>
    </xf>
    <xf numFmtId="0" fontId="43" fillId="3" borderId="0" xfId="0" applyFont="1" applyFill="1" applyAlignment="1">
      <alignment horizontal="left"/>
    </xf>
    <xf numFmtId="3" fontId="32" fillId="3" borderId="0" xfId="0" applyNumberFormat="1" applyFont="1" applyFill="1" applyAlignment="1">
      <alignment horizontal="right" indent="1"/>
    </xf>
    <xf numFmtId="3" fontId="41" fillId="3" borderId="0" xfId="0" applyNumberFormat="1" applyFont="1" applyFill="1" applyAlignment="1">
      <alignment horizontal="right" indent="1"/>
    </xf>
    <xf numFmtId="0" fontId="0" fillId="0" borderId="0" xfId="0" applyAlignment="1">
      <alignment vertical="center"/>
    </xf>
    <xf numFmtId="3" fontId="0" fillId="0" borderId="0" xfId="0" applyNumberFormat="1" applyAlignment="1">
      <alignment vertical="center"/>
    </xf>
    <xf numFmtId="3" fontId="0" fillId="0" borderId="25" xfId="0" applyNumberFormat="1" applyBorder="1" applyAlignment="1">
      <alignment vertical="center"/>
    </xf>
    <xf numFmtId="0" fontId="18" fillId="0" borderId="0" xfId="0" applyFont="1" applyBorder="1" applyAlignment="1">
      <alignment vertical="center"/>
    </xf>
    <xf numFmtId="0" fontId="13" fillId="3" borderId="0" xfId="2" applyNumberFormat="1" applyFont="1" applyFill="1" applyBorder="1" applyAlignment="1" applyProtection="1">
      <alignment vertical="top"/>
    </xf>
    <xf numFmtId="3" fontId="34" fillId="6" borderId="23" xfId="0" applyNumberFormat="1" applyFont="1" applyFill="1" applyBorder="1" applyAlignment="1">
      <alignment horizontal="center" vertical="center" wrapText="1"/>
    </xf>
    <xf numFmtId="0" fontId="32" fillId="0" borderId="0" xfId="0" applyFont="1" applyBorder="1" applyAlignment="1">
      <alignment horizontal="left"/>
    </xf>
    <xf numFmtId="49" fontId="8" fillId="3" borderId="0" xfId="0" applyNumberFormat="1" applyFont="1" applyFill="1" applyBorder="1" applyAlignment="1"/>
    <xf numFmtId="3" fontId="36" fillId="3" borderId="0" xfId="0" applyNumberFormat="1" applyFont="1" applyFill="1" applyBorder="1" applyAlignment="1"/>
    <xf numFmtId="3" fontId="36" fillId="3" borderId="25" xfId="0" applyNumberFormat="1" applyFont="1" applyFill="1" applyBorder="1" applyAlignment="1"/>
    <xf numFmtId="3" fontId="41" fillId="3" borderId="0" xfId="0" applyNumberFormat="1" applyFont="1" applyFill="1" applyBorder="1" applyAlignment="1"/>
    <xf numFmtId="0" fontId="32" fillId="0" borderId="0" xfId="0" applyFont="1" applyAlignment="1">
      <alignment horizontal="left"/>
    </xf>
    <xf numFmtId="49" fontId="37" fillId="5" borderId="26" xfId="0" applyNumberFormat="1" applyFont="1" applyFill="1" applyBorder="1" applyAlignment="1">
      <alignment vertical="center"/>
    </xf>
    <xf numFmtId="49" fontId="37" fillId="3" borderId="26" xfId="0" applyNumberFormat="1" applyFont="1" applyFill="1" applyBorder="1" applyAlignment="1">
      <alignment vertical="center"/>
    </xf>
    <xf numFmtId="3" fontId="36" fillId="3" borderId="31" xfId="0" applyNumberFormat="1" applyFont="1" applyFill="1" applyBorder="1" applyAlignment="1">
      <alignment horizontal="right"/>
    </xf>
    <xf numFmtId="3" fontId="36" fillId="3" borderId="30" xfId="0" applyNumberFormat="1" applyFont="1" applyFill="1" applyBorder="1" applyAlignment="1">
      <alignment horizontal="right"/>
    </xf>
    <xf numFmtId="3" fontId="36" fillId="3" borderId="32" xfId="0" applyNumberFormat="1" applyFont="1" applyFill="1" applyBorder="1" applyAlignment="1">
      <alignment horizontal="right"/>
    </xf>
    <xf numFmtId="3" fontId="41" fillId="3" borderId="30" xfId="0" applyNumberFormat="1" applyFont="1" applyFill="1" applyBorder="1" applyAlignment="1">
      <alignment horizontal="right"/>
    </xf>
    <xf numFmtId="49" fontId="39" fillId="3" borderId="30" xfId="0" applyNumberFormat="1" applyFont="1" applyFill="1" applyBorder="1" applyAlignment="1"/>
    <xf numFmtId="0" fontId="32" fillId="0" borderId="0" xfId="0" applyFont="1" applyBorder="1" applyAlignment="1">
      <alignment horizontal="center" vertical="center"/>
    </xf>
    <xf numFmtId="0" fontId="32" fillId="0" borderId="0" xfId="0" applyFont="1" applyAlignment="1">
      <alignment horizontal="center" vertical="center"/>
    </xf>
    <xf numFmtId="49" fontId="40" fillId="3" borderId="30" xfId="0" applyNumberFormat="1" applyFont="1" applyFill="1" applyBorder="1" applyAlignment="1"/>
    <xf numFmtId="3" fontId="7" fillId="0" borderId="0" xfId="0" applyNumberFormat="1" applyFont="1" applyAlignment="1">
      <alignment vertical="center"/>
    </xf>
    <xf numFmtId="0" fontId="0" fillId="0" borderId="0" xfId="0" applyAlignment="1"/>
    <xf numFmtId="3" fontId="41" fillId="3" borderId="0" xfId="0" applyNumberFormat="1" applyFont="1" applyFill="1" applyBorder="1" applyAlignment="1">
      <alignment horizontal="right"/>
    </xf>
    <xf numFmtId="3" fontId="13" fillId="3" borderId="26" xfId="0" applyNumberFormat="1" applyFont="1" applyFill="1" applyBorder="1" applyAlignment="1">
      <alignment horizontal="right" vertical="center" indent="1"/>
    </xf>
    <xf numFmtId="49" fontId="8" fillId="3" borderId="0" xfId="0" applyNumberFormat="1" applyFont="1" applyFill="1" applyBorder="1" applyAlignment="1">
      <alignment horizontal="left"/>
    </xf>
    <xf numFmtId="3" fontId="0" fillId="0" borderId="0" xfId="0" applyNumberFormat="1" applyAlignment="1">
      <alignment horizontal="right" vertical="center" indent="1"/>
    </xf>
    <xf numFmtId="0" fontId="17" fillId="0" borderId="0" xfId="0" applyFont="1" applyAlignment="1">
      <alignment horizontal="left" vertical="top"/>
    </xf>
    <xf numFmtId="0" fontId="18" fillId="0" borderId="0" xfId="0" applyFont="1" applyAlignment="1">
      <alignment horizontal="left" vertical="top"/>
    </xf>
    <xf numFmtId="3" fontId="22" fillId="6" borderId="33" xfId="0" applyNumberFormat="1" applyFont="1" applyFill="1" applyBorder="1" applyAlignment="1">
      <alignment horizontal="center" vertical="center" wrapText="1"/>
    </xf>
    <xf numFmtId="3" fontId="34" fillId="6" borderId="34" xfId="0" applyNumberFormat="1" applyFont="1" applyFill="1" applyBorder="1" applyAlignment="1">
      <alignment horizontal="center" vertical="center" wrapText="1"/>
    </xf>
    <xf numFmtId="3" fontId="22" fillId="6" borderId="35" xfId="0" applyNumberFormat="1" applyFont="1" applyFill="1" applyBorder="1" applyAlignment="1">
      <alignment horizontal="center" vertical="center" wrapText="1"/>
    </xf>
    <xf numFmtId="3" fontId="34" fillId="6" borderId="36" xfId="0" applyNumberFormat="1" applyFont="1" applyFill="1" applyBorder="1" applyAlignment="1">
      <alignment horizontal="center" vertical="center" wrapText="1"/>
    </xf>
    <xf numFmtId="3" fontId="34" fillId="6" borderId="33" xfId="0" applyNumberFormat="1" applyFont="1" applyFill="1" applyBorder="1" applyAlignment="1">
      <alignment horizontal="center" vertical="center" wrapText="1"/>
    </xf>
    <xf numFmtId="0" fontId="33" fillId="3" borderId="0" xfId="0" applyFont="1" applyFill="1" applyAlignment="1">
      <alignment horizontal="left" vertical="center"/>
    </xf>
    <xf numFmtId="3" fontId="22" fillId="3" borderId="0" xfId="0" applyNumberFormat="1" applyFont="1" applyFill="1" applyAlignment="1">
      <alignment horizontal="right" vertical="center" wrapText="1" indent="1"/>
    </xf>
    <xf numFmtId="3" fontId="34" fillId="3" borderId="0" xfId="0" applyNumberFormat="1" applyFont="1" applyFill="1" applyAlignment="1">
      <alignment horizontal="right" vertical="center" wrapText="1" indent="1"/>
    </xf>
    <xf numFmtId="3" fontId="22" fillId="3" borderId="25" xfId="0" applyNumberFormat="1" applyFont="1" applyFill="1" applyBorder="1" applyAlignment="1">
      <alignment horizontal="right" vertical="center" wrapText="1" indent="1"/>
    </xf>
    <xf numFmtId="3" fontId="37" fillId="5" borderId="37" xfId="0" applyNumberFormat="1" applyFont="1" applyFill="1" applyBorder="1" applyAlignment="1">
      <alignment horizontal="right" vertical="center" indent="1"/>
    </xf>
    <xf numFmtId="3" fontId="37" fillId="5" borderId="38" xfId="0" applyNumberFormat="1" applyFont="1" applyFill="1" applyBorder="1" applyAlignment="1">
      <alignment horizontal="right" vertical="center" indent="1"/>
    </xf>
    <xf numFmtId="3" fontId="38" fillId="5" borderId="38" xfId="0" applyNumberFormat="1" applyFont="1" applyFill="1" applyBorder="1" applyAlignment="1">
      <alignment horizontal="right" vertical="center" indent="1"/>
    </xf>
    <xf numFmtId="3" fontId="37" fillId="3" borderId="37" xfId="0" applyNumberFormat="1" applyFont="1" applyFill="1" applyBorder="1" applyAlignment="1">
      <alignment horizontal="right" vertical="center" indent="1"/>
    </xf>
    <xf numFmtId="3" fontId="37" fillId="3" borderId="38" xfId="0" applyNumberFormat="1" applyFont="1" applyFill="1" applyBorder="1" applyAlignment="1">
      <alignment horizontal="right" vertical="center" indent="1"/>
    </xf>
    <xf numFmtId="3" fontId="38" fillId="3" borderId="38" xfId="0" applyNumberFormat="1" applyFont="1" applyFill="1" applyBorder="1" applyAlignment="1">
      <alignment horizontal="right" vertical="center" indent="1"/>
    </xf>
    <xf numFmtId="0" fontId="18" fillId="0" borderId="0" xfId="0" applyFont="1" applyAlignment="1">
      <alignment horizontal="left"/>
    </xf>
    <xf numFmtId="3" fontId="0" fillId="0" borderId="16" xfId="0" applyNumberFormat="1" applyBorder="1" applyAlignment="1">
      <alignment horizontal="right"/>
    </xf>
    <xf numFmtId="3" fontId="0" fillId="0" borderId="0" xfId="0" applyNumberFormat="1" applyAlignment="1">
      <alignment horizontal="right"/>
    </xf>
    <xf numFmtId="3" fontId="0" fillId="0" borderId="25" xfId="0" applyNumberFormat="1" applyBorder="1" applyAlignment="1">
      <alignment horizontal="right"/>
    </xf>
    <xf numFmtId="49" fontId="22" fillId="6" borderId="40" xfId="0" applyNumberFormat="1" applyFont="1" applyFill="1" applyBorder="1" applyAlignment="1">
      <alignment horizontal="left" vertical="center"/>
    </xf>
    <xf numFmtId="3" fontId="22" fillId="6" borderId="41" xfId="0" applyNumberFormat="1" applyFont="1" applyFill="1" applyBorder="1" applyAlignment="1">
      <alignment horizontal="right" vertical="center" indent="1"/>
    </xf>
    <xf numFmtId="3" fontId="22" fillId="6" borderId="42" xfId="0" applyNumberFormat="1" applyFont="1" applyFill="1" applyBorder="1" applyAlignment="1">
      <alignment horizontal="right" vertical="center" indent="1"/>
    </xf>
    <xf numFmtId="3" fontId="34" fillId="6" borderId="40" xfId="0" applyNumberFormat="1" applyFont="1" applyFill="1" applyBorder="1" applyAlignment="1">
      <alignment horizontal="right" vertical="center" indent="1"/>
    </xf>
    <xf numFmtId="3" fontId="22" fillId="6" borderId="43" xfId="0" applyNumberFormat="1" applyFont="1" applyFill="1" applyBorder="1" applyAlignment="1">
      <alignment horizontal="right" vertical="center" indent="1"/>
    </xf>
    <xf numFmtId="3" fontId="34" fillId="6" borderId="44" xfId="0" applyNumberFormat="1" applyFont="1" applyFill="1" applyBorder="1" applyAlignment="1">
      <alignment horizontal="right" vertical="center" indent="1"/>
    </xf>
    <xf numFmtId="3" fontId="34" fillId="6" borderId="42" xfId="0" applyNumberFormat="1" applyFont="1" applyFill="1" applyBorder="1" applyAlignment="1">
      <alignment horizontal="right" vertical="center" indent="1"/>
    </xf>
    <xf numFmtId="3" fontId="32" fillId="3" borderId="0" xfId="0" applyNumberFormat="1" applyFont="1" applyFill="1" applyBorder="1" applyAlignment="1">
      <alignment horizontal="right" vertical="center" indent="1"/>
    </xf>
    <xf numFmtId="0" fontId="0" fillId="0" borderId="0" xfId="0" applyAlignment="1">
      <alignment horizontal="right" indent="1"/>
    </xf>
    <xf numFmtId="49" fontId="45" fillId="3" borderId="0" xfId="0" applyNumberFormat="1" applyFont="1" applyFill="1" applyAlignment="1">
      <alignment vertical="center"/>
    </xf>
    <xf numFmtId="3" fontId="45" fillId="3" borderId="0" xfId="0" applyNumberFormat="1" applyFont="1" applyFill="1" applyAlignment="1">
      <alignment horizontal="right" vertical="center" indent="1"/>
    </xf>
    <xf numFmtId="0" fontId="32" fillId="3" borderId="0" xfId="0" applyFont="1" applyFill="1" applyAlignment="1">
      <alignment horizontal="left" vertical="center"/>
    </xf>
    <xf numFmtId="3" fontId="32" fillId="3" borderId="0" xfId="0" applyNumberFormat="1" applyFont="1" applyFill="1" applyAlignment="1">
      <alignment horizontal="right" vertical="center" indent="1"/>
    </xf>
    <xf numFmtId="1" fontId="46" fillId="3" borderId="0" xfId="0" applyNumberFormat="1" applyFont="1" applyFill="1" applyAlignment="1">
      <alignment horizontal="left" vertical="center"/>
    </xf>
    <xf numFmtId="49" fontId="47" fillId="3" borderId="0" xfId="0" applyNumberFormat="1" applyFont="1" applyFill="1" applyBorder="1" applyAlignment="1">
      <alignment vertical="center"/>
    </xf>
    <xf numFmtId="49" fontId="38" fillId="3" borderId="0" xfId="0" applyNumberFormat="1" applyFont="1" applyFill="1" applyAlignment="1">
      <alignment vertical="center"/>
    </xf>
    <xf numFmtId="3" fontId="38" fillId="3" borderId="0" xfId="0" applyNumberFormat="1" applyFont="1" applyFill="1" applyAlignment="1">
      <alignment horizontal="right" vertical="center" indent="1"/>
    </xf>
    <xf numFmtId="0" fontId="33" fillId="3" borderId="0" xfId="0" applyFont="1" applyFill="1" applyAlignment="1">
      <alignment horizontal="left" vertical="top"/>
    </xf>
    <xf numFmtId="3" fontId="22" fillId="3" borderId="0" xfId="0" applyNumberFormat="1" applyFont="1" applyFill="1" applyAlignment="1">
      <alignment horizontal="right" indent="1"/>
    </xf>
    <xf numFmtId="3" fontId="34" fillId="3" borderId="0" xfId="0" applyNumberFormat="1" applyFont="1" applyFill="1" applyAlignment="1">
      <alignment horizontal="right" indent="1"/>
    </xf>
    <xf numFmtId="3" fontId="22" fillId="3" borderId="25" xfId="0" applyNumberFormat="1" applyFont="1" applyFill="1" applyBorder="1" applyAlignment="1">
      <alignment horizontal="right" indent="1"/>
    </xf>
    <xf numFmtId="49" fontId="37" fillId="5" borderId="26" xfId="0" applyNumberFormat="1" applyFont="1" applyFill="1" applyBorder="1" applyAlignment="1">
      <alignment horizontal="left"/>
    </xf>
    <xf numFmtId="3" fontId="37" fillId="5" borderId="45" xfId="0" applyNumberFormat="1" applyFont="1" applyFill="1" applyBorder="1" applyAlignment="1">
      <alignment horizontal="right" indent="1"/>
    </xf>
    <xf numFmtId="3" fontId="37" fillId="5" borderId="38" xfId="0" applyNumberFormat="1" applyFont="1" applyFill="1" applyBorder="1" applyAlignment="1">
      <alignment horizontal="right" indent="1"/>
    </xf>
    <xf numFmtId="3" fontId="38" fillId="5" borderId="26" xfId="0" applyNumberFormat="1" applyFont="1" applyFill="1" applyBorder="1" applyAlignment="1">
      <alignment horizontal="right" indent="1"/>
    </xf>
    <xf numFmtId="3" fontId="37" fillId="5" borderId="29" xfId="0" applyNumberFormat="1" applyFont="1" applyFill="1" applyBorder="1" applyAlignment="1">
      <alignment horizontal="right" indent="1"/>
    </xf>
    <xf numFmtId="3" fontId="38" fillId="5" borderId="38" xfId="0" applyNumberFormat="1" applyFont="1" applyFill="1" applyBorder="1" applyAlignment="1">
      <alignment horizontal="right" indent="1"/>
    </xf>
    <xf numFmtId="3" fontId="37" fillId="5" borderId="26" xfId="0" applyNumberFormat="1" applyFont="1" applyFill="1" applyBorder="1" applyAlignment="1">
      <alignment horizontal="right" indent="1"/>
    </xf>
    <xf numFmtId="49" fontId="37" fillId="3" borderId="26" xfId="0" applyNumberFormat="1" applyFont="1" applyFill="1" applyBorder="1" applyAlignment="1">
      <alignment horizontal="left"/>
    </xf>
    <xf numFmtId="3" fontId="37" fillId="3" borderId="45" xfId="0" applyNumberFormat="1" applyFont="1" applyFill="1" applyBorder="1" applyAlignment="1">
      <alignment horizontal="right" indent="1"/>
    </xf>
    <xf numFmtId="3" fontId="37" fillId="3" borderId="38" xfId="0" applyNumberFormat="1" applyFont="1" applyFill="1" applyBorder="1" applyAlignment="1">
      <alignment horizontal="right" indent="1"/>
    </xf>
    <xf numFmtId="3" fontId="38" fillId="3" borderId="26" xfId="0" applyNumberFormat="1" applyFont="1" applyFill="1" applyBorder="1" applyAlignment="1">
      <alignment horizontal="right" indent="1"/>
    </xf>
    <xf numFmtId="3" fontId="37" fillId="3" borderId="29" xfId="0" applyNumberFormat="1" applyFont="1" applyFill="1" applyBorder="1" applyAlignment="1">
      <alignment horizontal="right" indent="1"/>
    </xf>
    <xf numFmtId="3" fontId="38" fillId="3" borderId="38" xfId="0" applyNumberFormat="1" applyFont="1" applyFill="1" applyBorder="1" applyAlignment="1">
      <alignment horizontal="right" indent="1"/>
    </xf>
    <xf numFmtId="3" fontId="37" fillId="3" borderId="26" xfId="0" applyNumberFormat="1" applyFont="1" applyFill="1" applyBorder="1" applyAlignment="1">
      <alignment horizontal="right" indent="1"/>
    </xf>
    <xf numFmtId="0" fontId="32" fillId="3" borderId="0" xfId="0" applyFont="1" applyFill="1" applyBorder="1" applyAlignment="1">
      <alignment horizontal="left" vertical="center"/>
    </xf>
    <xf numFmtId="3" fontId="37" fillId="5" borderId="37" xfId="0" applyNumberFormat="1" applyFont="1" applyFill="1" applyBorder="1" applyAlignment="1">
      <alignment horizontal="right" indent="1"/>
    </xf>
    <xf numFmtId="3" fontId="37" fillId="3" borderId="37" xfId="0" applyNumberFormat="1" applyFont="1" applyFill="1" applyBorder="1" applyAlignment="1">
      <alignment horizontal="right" indent="1"/>
    </xf>
    <xf numFmtId="0" fontId="0" fillId="0" borderId="0" xfId="0" applyAlignment="1">
      <alignment horizontal="left" vertical="center"/>
    </xf>
    <xf numFmtId="3" fontId="45" fillId="3" borderId="0" xfId="0" applyNumberFormat="1" applyFont="1" applyFill="1" applyAlignment="1">
      <alignment vertical="center"/>
    </xf>
    <xf numFmtId="3" fontId="32" fillId="3" borderId="0" xfId="0" applyNumberFormat="1" applyFont="1" applyFill="1" applyAlignment="1">
      <alignment horizontal="left" vertical="center"/>
    </xf>
    <xf numFmtId="3" fontId="38" fillId="3" borderId="0" xfId="0" applyNumberFormat="1" applyFont="1" applyFill="1" applyAlignment="1">
      <alignment vertical="center"/>
    </xf>
    <xf numFmtId="49" fontId="33" fillId="3" borderId="0" xfId="0" applyNumberFormat="1" applyFont="1" applyFill="1" applyAlignment="1">
      <alignment horizontal="left" vertical="center"/>
    </xf>
    <xf numFmtId="3" fontId="22" fillId="6" borderId="47" xfId="0" applyNumberFormat="1" applyFont="1" applyFill="1" applyBorder="1" applyAlignment="1">
      <alignment horizontal="center" vertical="center" wrapText="1"/>
    </xf>
    <xf numFmtId="3" fontId="22" fillId="6" borderId="6" xfId="0" applyNumberFormat="1" applyFont="1" applyFill="1" applyBorder="1" applyAlignment="1">
      <alignment horizontal="center" vertical="center" wrapText="1"/>
    </xf>
    <xf numFmtId="3" fontId="34" fillId="6" borderId="5" xfId="0" applyNumberFormat="1" applyFont="1" applyFill="1" applyBorder="1" applyAlignment="1">
      <alignment horizontal="center" vertical="center" wrapText="1"/>
    </xf>
    <xf numFmtId="3" fontId="22" fillId="6" borderId="25" xfId="0" applyNumberFormat="1" applyFont="1" applyFill="1" applyBorder="1" applyAlignment="1">
      <alignment horizontal="center" vertical="center" wrapText="1"/>
    </xf>
    <xf numFmtId="3" fontId="34" fillId="6" borderId="18" xfId="0" applyNumberFormat="1" applyFont="1" applyFill="1" applyBorder="1" applyAlignment="1">
      <alignment horizontal="center" vertical="center" wrapText="1"/>
    </xf>
    <xf numFmtId="3" fontId="34" fillId="6" borderId="6" xfId="0" applyNumberFormat="1" applyFont="1" applyFill="1" applyBorder="1" applyAlignment="1">
      <alignment horizontal="center" vertical="center" wrapText="1"/>
    </xf>
    <xf numFmtId="49" fontId="35" fillId="3" borderId="0" xfId="0" applyNumberFormat="1" applyFont="1" applyFill="1" applyBorder="1" applyAlignment="1">
      <alignment horizontal="left"/>
    </xf>
    <xf numFmtId="49" fontId="37" fillId="5" borderId="0" xfId="0" applyNumberFormat="1" applyFont="1" applyFill="1" applyBorder="1" applyAlignment="1">
      <alignment horizontal="left" vertical="center"/>
    </xf>
    <xf numFmtId="3" fontId="37" fillId="5" borderId="16" xfId="0" applyNumberFormat="1" applyFont="1" applyFill="1" applyBorder="1" applyAlignment="1">
      <alignment horizontal="right" vertical="center" indent="1"/>
    </xf>
    <xf numFmtId="3" fontId="37" fillId="5" borderId="48" xfId="0" applyNumberFormat="1" applyFont="1" applyFill="1" applyBorder="1" applyAlignment="1">
      <alignment horizontal="right" vertical="center" indent="1"/>
    </xf>
    <xf numFmtId="3" fontId="38" fillId="5" borderId="0" xfId="0" applyNumberFormat="1" applyFont="1" applyFill="1" applyBorder="1" applyAlignment="1">
      <alignment horizontal="right" vertical="center" indent="1"/>
    </xf>
    <xf numFmtId="3" fontId="37" fillId="5" borderId="25" xfId="0" applyNumberFormat="1" applyFont="1" applyFill="1" applyBorder="1" applyAlignment="1">
      <alignment horizontal="right" vertical="center" indent="1"/>
    </xf>
    <xf numFmtId="3" fontId="38" fillId="5" borderId="48" xfId="0" applyNumberFormat="1" applyFont="1" applyFill="1" applyBorder="1" applyAlignment="1">
      <alignment horizontal="right" vertical="center" indent="1"/>
    </xf>
    <xf numFmtId="3" fontId="37" fillId="5" borderId="0" xfId="0" applyNumberFormat="1" applyFont="1" applyFill="1" applyBorder="1" applyAlignment="1">
      <alignment horizontal="right" vertical="center" indent="1"/>
    </xf>
    <xf numFmtId="0" fontId="32" fillId="3" borderId="0" xfId="2" applyNumberFormat="1" applyFont="1" applyFill="1" applyBorder="1" applyAlignment="1" applyProtection="1">
      <alignment horizontal="left"/>
    </xf>
    <xf numFmtId="0" fontId="41" fillId="3" borderId="0" xfId="0" applyFont="1" applyFill="1" applyBorder="1" applyAlignment="1">
      <alignment horizontal="left"/>
    </xf>
    <xf numFmtId="49" fontId="36" fillId="3" borderId="0" xfId="0" applyNumberFormat="1" applyFont="1" applyFill="1" applyBorder="1" applyAlignment="1">
      <alignment horizontal="left"/>
    </xf>
    <xf numFmtId="0" fontId="41" fillId="3" borderId="0" xfId="0" applyFont="1" applyFill="1" applyAlignment="1">
      <alignment horizontal="left"/>
    </xf>
    <xf numFmtId="49" fontId="37" fillId="5" borderId="26" xfId="2" applyNumberFormat="1" applyFont="1" applyFill="1" applyBorder="1" applyAlignment="1" applyProtection="1">
      <alignment horizontal="left"/>
    </xf>
    <xf numFmtId="49" fontId="37" fillId="3" borderId="26" xfId="2" applyNumberFormat="1" applyFont="1" applyFill="1" applyBorder="1" applyAlignment="1" applyProtection="1">
      <alignment horizontal="left"/>
    </xf>
    <xf numFmtId="0" fontId="22" fillId="3" borderId="0" xfId="2" applyNumberFormat="1" applyFont="1" applyFill="1" applyBorder="1" applyAlignment="1" applyProtection="1">
      <alignment horizontal="center" vertical="center" wrapText="1"/>
    </xf>
    <xf numFmtId="3" fontId="0" fillId="0" borderId="25" xfId="0" applyNumberFormat="1" applyBorder="1" applyAlignment="1">
      <alignment horizontal="right" indent="1"/>
    </xf>
    <xf numFmtId="49" fontId="47" fillId="3" borderId="0" xfId="0" applyNumberFormat="1" applyFont="1" applyFill="1" applyAlignment="1">
      <alignment vertical="center"/>
    </xf>
    <xf numFmtId="0" fontId="33" fillId="3" borderId="0" xfId="0" applyFont="1" applyFill="1" applyAlignment="1">
      <alignment horizontal="left"/>
    </xf>
    <xf numFmtId="0" fontId="33" fillId="3" borderId="0" xfId="0" applyFont="1" applyFill="1" applyBorder="1" applyAlignment="1">
      <alignment horizontal="left"/>
    </xf>
    <xf numFmtId="3" fontId="33" fillId="3" borderId="0" xfId="0" applyNumberFormat="1" applyFont="1" applyFill="1" applyBorder="1" applyAlignment="1">
      <alignment horizontal="left"/>
    </xf>
    <xf numFmtId="3" fontId="33" fillId="3" borderId="25" xfId="0" applyNumberFormat="1" applyFont="1" applyFill="1" applyBorder="1" applyAlignment="1">
      <alignment horizontal="left"/>
    </xf>
    <xf numFmtId="49" fontId="37" fillId="3" borderId="51" xfId="0" applyNumberFormat="1" applyFont="1" applyFill="1" applyBorder="1" applyAlignment="1">
      <alignment horizontal="left"/>
    </xf>
    <xf numFmtId="3" fontId="37" fillId="3" borderId="53" xfId="0" applyNumberFormat="1" applyFont="1" applyFill="1" applyBorder="1" applyAlignment="1">
      <alignment horizontal="right" vertical="center" indent="1"/>
    </xf>
    <xf numFmtId="3" fontId="38" fillId="3" borderId="52" xfId="0" applyNumberFormat="1" applyFont="1" applyFill="1" applyBorder="1" applyAlignment="1">
      <alignment horizontal="right" vertical="center" indent="1"/>
    </xf>
    <xf numFmtId="3" fontId="37" fillId="3" borderId="54" xfId="0" applyNumberFormat="1" applyFont="1" applyFill="1" applyBorder="1" applyAlignment="1">
      <alignment horizontal="right" vertical="center" indent="1"/>
    </xf>
    <xf numFmtId="3" fontId="38" fillId="3" borderId="53" xfId="0" applyNumberFormat="1" applyFont="1" applyFill="1" applyBorder="1" applyAlignment="1">
      <alignment horizontal="right" vertical="center" indent="1"/>
    </xf>
    <xf numFmtId="3" fontId="37" fillId="3" borderId="52" xfId="0" applyNumberFormat="1" applyFont="1" applyFill="1" applyBorder="1" applyAlignment="1">
      <alignment horizontal="right" vertical="center" indent="1"/>
    </xf>
    <xf numFmtId="0" fontId="37" fillId="3" borderId="0" xfId="0" applyFont="1" applyFill="1" applyBorder="1" applyAlignment="1">
      <alignment horizontal="left" vertical="center"/>
    </xf>
    <xf numFmtId="49" fontId="32" fillId="3" borderId="0" xfId="0" applyNumberFormat="1" applyFont="1" applyFill="1" applyBorder="1" applyAlignment="1">
      <alignment horizontal="left" vertical="center"/>
    </xf>
    <xf numFmtId="49" fontId="37" fillId="3" borderId="55" xfId="0" applyNumberFormat="1" applyFont="1" applyFill="1" applyBorder="1" applyAlignment="1">
      <alignment horizontal="left" vertical="center"/>
    </xf>
    <xf numFmtId="49" fontId="37" fillId="3" borderId="56" xfId="0" applyNumberFormat="1" applyFont="1" applyFill="1" applyBorder="1" applyAlignment="1">
      <alignment horizontal="left" vertical="center"/>
    </xf>
    <xf numFmtId="3" fontId="37" fillId="3" borderId="57" xfId="0" applyNumberFormat="1" applyFont="1" applyFill="1" applyBorder="1" applyAlignment="1">
      <alignment horizontal="right" vertical="center" indent="1"/>
    </xf>
    <xf numFmtId="3" fontId="38" fillId="3" borderId="56" xfId="0" applyNumberFormat="1" applyFont="1" applyFill="1" applyBorder="1" applyAlignment="1">
      <alignment horizontal="right" vertical="center" indent="1"/>
    </xf>
    <xf numFmtId="3" fontId="37" fillId="3" borderId="58" xfId="0" applyNumberFormat="1" applyFont="1" applyFill="1" applyBorder="1" applyAlignment="1">
      <alignment horizontal="right" vertical="center" indent="1"/>
    </xf>
    <xf numFmtId="3" fontId="38" fillId="3" borderId="57" xfId="0" applyNumberFormat="1" applyFont="1" applyFill="1" applyBorder="1" applyAlignment="1">
      <alignment horizontal="right" vertical="center" indent="1"/>
    </xf>
    <xf numFmtId="3" fontId="37" fillId="3" borderId="56" xfId="0" applyNumberFormat="1" applyFont="1" applyFill="1" applyBorder="1" applyAlignment="1">
      <alignment horizontal="right" vertical="center" indent="1"/>
    </xf>
    <xf numFmtId="49" fontId="32" fillId="3" borderId="59" xfId="0" applyNumberFormat="1" applyFont="1" applyFill="1" applyBorder="1" applyAlignment="1">
      <alignment horizontal="left" vertical="center"/>
    </xf>
    <xf numFmtId="0" fontId="32" fillId="3" borderId="59" xfId="0" applyFont="1" applyFill="1" applyBorder="1" applyAlignment="1">
      <alignment horizontal="left"/>
    </xf>
    <xf numFmtId="49" fontId="37" fillId="5" borderId="59" xfId="0" applyNumberFormat="1" applyFont="1" applyFill="1" applyBorder="1" applyAlignment="1">
      <alignment horizontal="left" vertical="center"/>
    </xf>
    <xf numFmtId="3" fontId="37" fillId="5" borderId="60" xfId="0" applyNumberFormat="1" applyFont="1" applyFill="1" applyBorder="1" applyAlignment="1">
      <alignment horizontal="right" vertical="center" indent="1"/>
    </xf>
    <xf numFmtId="3" fontId="38" fillId="5" borderId="59" xfId="0" applyNumberFormat="1" applyFont="1" applyFill="1" applyBorder="1" applyAlignment="1">
      <alignment horizontal="right" vertical="center" indent="1"/>
    </xf>
    <xf numFmtId="3" fontId="37" fillId="5" borderId="61" xfId="0" applyNumberFormat="1" applyFont="1" applyFill="1" applyBorder="1" applyAlignment="1">
      <alignment horizontal="right" vertical="center" indent="1"/>
    </xf>
    <xf numFmtId="3" fontId="38" fillId="5" borderId="60" xfId="0" applyNumberFormat="1" applyFont="1" applyFill="1" applyBorder="1" applyAlignment="1">
      <alignment horizontal="right" vertical="center" indent="1"/>
    </xf>
    <xf numFmtId="3" fontId="37" fillId="5" borderId="59" xfId="0" applyNumberFormat="1" applyFont="1" applyFill="1" applyBorder="1" applyAlignment="1">
      <alignment horizontal="right" vertical="center" indent="1"/>
    </xf>
    <xf numFmtId="0" fontId="43" fillId="3" borderId="0" xfId="0" applyFont="1" applyFill="1" applyAlignment="1">
      <alignment horizontal="left" vertical="center"/>
    </xf>
    <xf numFmtId="3" fontId="32" fillId="3" borderId="0" xfId="0" applyNumberFormat="1" applyFont="1" applyFill="1" applyBorder="1" applyAlignment="1">
      <alignment horizontal="left" vertical="center"/>
    </xf>
    <xf numFmtId="3" fontId="0" fillId="0" borderId="0" xfId="0" applyNumberFormat="1"/>
    <xf numFmtId="3" fontId="7" fillId="0" borderId="0" xfId="0" applyNumberFormat="1" applyFont="1"/>
    <xf numFmtId="3" fontId="47" fillId="3" borderId="0" xfId="0" applyNumberFormat="1" applyFont="1" applyFill="1" applyAlignment="1">
      <alignment vertical="center"/>
    </xf>
    <xf numFmtId="3" fontId="22" fillId="3" borderId="0" xfId="0" applyNumberFormat="1" applyFont="1" applyFill="1" applyBorder="1" applyAlignment="1">
      <alignment horizontal="center" vertical="center"/>
    </xf>
    <xf numFmtId="3" fontId="34" fillId="3" borderId="0" xfId="0" applyNumberFormat="1" applyFont="1" applyFill="1" applyBorder="1" applyAlignment="1">
      <alignment horizontal="center" vertical="center"/>
    </xf>
    <xf numFmtId="3" fontId="22" fillId="3" borderId="25" xfId="0" applyNumberFormat="1" applyFont="1" applyFill="1" applyBorder="1" applyAlignment="1">
      <alignment horizontal="center" vertical="center"/>
    </xf>
    <xf numFmtId="3" fontId="47" fillId="3" borderId="0" xfId="0" applyNumberFormat="1" applyFont="1" applyFill="1" applyAlignment="1">
      <alignment horizontal="right" vertical="center" indent="1"/>
    </xf>
    <xf numFmtId="0" fontId="32" fillId="3" borderId="0" xfId="0" applyFont="1" applyFill="1" applyAlignment="1"/>
    <xf numFmtId="0" fontId="33" fillId="3" borderId="0" xfId="0" applyFont="1" applyFill="1" applyAlignment="1">
      <alignment horizontal="center" vertical="center"/>
    </xf>
    <xf numFmtId="3" fontId="22" fillId="6" borderId="62" xfId="0" applyNumberFormat="1" applyFont="1" applyFill="1" applyBorder="1" applyAlignment="1">
      <alignment horizontal="center" vertical="center" wrapText="1"/>
    </xf>
    <xf numFmtId="0" fontId="22" fillId="3" borderId="0" xfId="0" applyFont="1" applyFill="1" applyBorder="1" applyAlignment="1">
      <alignment horizontal="right" vertical="top" indent="1"/>
    </xf>
    <xf numFmtId="0" fontId="34" fillId="3" borderId="0" xfId="0" applyFont="1" applyFill="1" applyBorder="1" applyAlignment="1">
      <alignment horizontal="right" vertical="top" indent="1"/>
    </xf>
    <xf numFmtId="0" fontId="22" fillId="3" borderId="25" xfId="0" applyFont="1" applyFill="1" applyBorder="1" applyAlignment="1">
      <alignment horizontal="right" vertical="top" indent="1"/>
    </xf>
    <xf numFmtId="0" fontId="37" fillId="3" borderId="57" xfId="0" applyFont="1" applyFill="1" applyBorder="1" applyAlignment="1">
      <alignment horizontal="right" vertical="center" indent="1"/>
    </xf>
    <xf numFmtId="0" fontId="38" fillId="3" borderId="56" xfId="0" applyFont="1" applyFill="1" applyBorder="1" applyAlignment="1">
      <alignment horizontal="right" vertical="center" indent="1"/>
    </xf>
    <xf numFmtId="0" fontId="37" fillId="3" borderId="58" xfId="0" applyFont="1" applyFill="1" applyBorder="1" applyAlignment="1">
      <alignment horizontal="right" vertical="center" indent="1"/>
    </xf>
    <xf numFmtId="0" fontId="38" fillId="3" borderId="57" xfId="0" applyFont="1" applyFill="1" applyBorder="1" applyAlignment="1">
      <alignment horizontal="right" vertical="center" indent="1"/>
    </xf>
    <xf numFmtId="0" fontId="37" fillId="3" borderId="56" xfId="0" applyFont="1" applyFill="1" applyBorder="1" applyAlignment="1">
      <alignment horizontal="right" vertical="center" indent="1"/>
    </xf>
    <xf numFmtId="0" fontId="37" fillId="3" borderId="38" xfId="0" applyFont="1" applyFill="1" applyBorder="1" applyAlignment="1">
      <alignment horizontal="right" vertical="center" indent="1"/>
    </xf>
    <xf numFmtId="0" fontId="38" fillId="3" borderId="26" xfId="0" applyFont="1" applyFill="1" applyBorder="1" applyAlignment="1">
      <alignment horizontal="right" vertical="center" indent="1"/>
    </xf>
    <xf numFmtId="0" fontId="37" fillId="3" borderId="29" xfId="0" applyFont="1" applyFill="1" applyBorder="1" applyAlignment="1">
      <alignment horizontal="right" vertical="center" indent="1"/>
    </xf>
    <xf numFmtId="0" fontId="38" fillId="3" borderId="38" xfId="0" applyFont="1" applyFill="1" applyBorder="1" applyAlignment="1">
      <alignment horizontal="right" vertical="center" indent="1"/>
    </xf>
    <xf numFmtId="0" fontId="37" fillId="3" borderId="26" xfId="0" applyFont="1" applyFill="1" applyBorder="1" applyAlignment="1">
      <alignment horizontal="right" vertical="center" indent="1"/>
    </xf>
    <xf numFmtId="0" fontId="37" fillId="5" borderId="60" xfId="0" applyFont="1" applyFill="1" applyBorder="1" applyAlignment="1">
      <alignment horizontal="right" vertical="center" indent="1"/>
    </xf>
    <xf numFmtId="0" fontId="38" fillId="5" borderId="59" xfId="0" applyFont="1" applyFill="1" applyBorder="1" applyAlignment="1">
      <alignment horizontal="right" vertical="center" indent="1"/>
    </xf>
    <xf numFmtId="0" fontId="37" fillId="5" borderId="61" xfId="0" applyFont="1" applyFill="1" applyBorder="1" applyAlignment="1">
      <alignment horizontal="right" vertical="center" indent="1"/>
    </xf>
    <xf numFmtId="0" fontId="38" fillId="5" borderId="60" xfId="0" applyFont="1" applyFill="1" applyBorder="1" applyAlignment="1">
      <alignment horizontal="right" vertical="center" indent="1"/>
    </xf>
    <xf numFmtId="0" fontId="37" fillId="5" borderId="59" xfId="0" applyFont="1" applyFill="1" applyBorder="1" applyAlignment="1">
      <alignment horizontal="right" vertical="center" indent="1"/>
    </xf>
    <xf numFmtId="3" fontId="22" fillId="3" borderId="0" xfId="0" applyNumberFormat="1" applyFont="1" applyFill="1" applyBorder="1" applyAlignment="1">
      <alignment horizontal="left" vertical="top"/>
    </xf>
    <xf numFmtId="3" fontId="34" fillId="3" borderId="0" xfId="0" applyNumberFormat="1" applyFont="1" applyFill="1" applyBorder="1" applyAlignment="1">
      <alignment horizontal="left" vertical="top"/>
    </xf>
    <xf numFmtId="3" fontId="22" fillId="3" borderId="25" xfId="0" applyNumberFormat="1" applyFont="1" applyFill="1" applyBorder="1" applyAlignment="1">
      <alignment horizontal="left" vertical="top"/>
    </xf>
    <xf numFmtId="0" fontId="32" fillId="3" borderId="59" xfId="0" applyFont="1" applyFill="1" applyBorder="1" applyAlignment="1">
      <alignment horizontal="left" vertical="center"/>
    </xf>
    <xf numFmtId="49" fontId="37" fillId="3" borderId="0" xfId="0" applyNumberFormat="1" applyFont="1" applyFill="1" applyAlignment="1">
      <alignment horizontal="left" vertical="center"/>
    </xf>
    <xf numFmtId="0" fontId="37" fillId="3" borderId="0" xfId="0" applyFont="1" applyFill="1" applyAlignment="1">
      <alignment horizontal="left" vertical="center"/>
    </xf>
    <xf numFmtId="49" fontId="32" fillId="3" borderId="0" xfId="0" applyNumberFormat="1" applyFont="1" applyFill="1" applyAlignment="1">
      <alignment horizontal="left" vertical="center"/>
    </xf>
    <xf numFmtId="3" fontId="38" fillId="5" borderId="0" xfId="0" applyNumberFormat="1" applyFont="1" applyFill="1" applyAlignment="1">
      <alignment horizontal="right" vertical="center" indent="1"/>
    </xf>
    <xf numFmtId="3" fontId="37" fillId="5" borderId="0" xfId="0" applyNumberFormat="1" applyFont="1" applyFill="1" applyAlignment="1">
      <alignment horizontal="right" vertical="center" indent="1"/>
    </xf>
    <xf numFmtId="49" fontId="50" fillId="3" borderId="0" xfId="0" applyNumberFormat="1" applyFont="1" applyFill="1" applyAlignment="1">
      <alignment vertical="center"/>
    </xf>
    <xf numFmtId="0" fontId="51" fillId="3" borderId="0" xfId="0" applyFont="1" applyFill="1" applyAlignment="1">
      <alignment horizontal="left" vertical="center"/>
    </xf>
    <xf numFmtId="0" fontId="32" fillId="3" borderId="0" xfId="0" applyFont="1" applyFill="1" applyAlignment="1">
      <alignment horizontal="left" wrapText="1"/>
    </xf>
    <xf numFmtId="0" fontId="51" fillId="3" borderId="0" xfId="0" applyFont="1" applyFill="1" applyBorder="1" applyAlignment="1">
      <alignment horizontal="left" vertical="center"/>
    </xf>
    <xf numFmtId="3" fontId="51" fillId="3" borderId="0" xfId="0" applyNumberFormat="1" applyFont="1" applyFill="1" applyBorder="1" applyAlignment="1">
      <alignment horizontal="right" vertical="center" indent="1"/>
    </xf>
    <xf numFmtId="0" fontId="51" fillId="3" borderId="0" xfId="0" applyFont="1" applyFill="1" applyBorder="1" applyAlignment="1">
      <alignment horizontal="left"/>
    </xf>
    <xf numFmtId="3" fontId="22" fillId="6" borderId="18" xfId="0" applyNumberFormat="1" applyFont="1" applyFill="1" applyBorder="1" applyAlignment="1">
      <alignment horizontal="center" vertical="center" wrapText="1"/>
    </xf>
    <xf numFmtId="3" fontId="22" fillId="6" borderId="5" xfId="0" applyNumberFormat="1" applyFont="1" applyFill="1" applyBorder="1" applyAlignment="1">
      <alignment horizontal="center" vertical="center" wrapText="1"/>
    </xf>
    <xf numFmtId="3" fontId="22" fillId="3" borderId="0" xfId="0" applyNumberFormat="1" applyFont="1" applyFill="1" applyBorder="1" applyAlignment="1">
      <alignment horizontal="right" vertical="top" indent="1"/>
    </xf>
    <xf numFmtId="3" fontId="34" fillId="3" borderId="0" xfId="0" applyNumberFormat="1" applyFont="1" applyFill="1" applyBorder="1" applyAlignment="1">
      <alignment horizontal="right" vertical="top" indent="1"/>
    </xf>
    <xf numFmtId="3" fontId="22" fillId="3" borderId="25" xfId="0" applyNumberFormat="1" applyFont="1" applyFill="1" applyBorder="1" applyAlignment="1">
      <alignment horizontal="right" vertical="top" indent="1"/>
    </xf>
    <xf numFmtId="49" fontId="51" fillId="3" borderId="0" xfId="0" applyNumberFormat="1" applyFont="1" applyFill="1" applyBorder="1" applyAlignment="1">
      <alignment horizontal="left"/>
    </xf>
    <xf numFmtId="49" fontId="51" fillId="3" borderId="0" xfId="0" applyNumberFormat="1" applyFont="1" applyFill="1" applyBorder="1" applyAlignment="1">
      <alignment horizontal="left" vertical="center"/>
    </xf>
    <xf numFmtId="3" fontId="51" fillId="3" borderId="25" xfId="0" applyNumberFormat="1" applyFont="1" applyFill="1" applyBorder="1" applyAlignment="1">
      <alignment horizontal="right" vertical="center" indent="1"/>
    </xf>
    <xf numFmtId="49" fontId="22" fillId="6" borderId="33" xfId="0" applyNumberFormat="1" applyFont="1" applyFill="1" applyBorder="1" applyAlignment="1">
      <alignment horizontal="center" vertical="center" wrapText="1"/>
    </xf>
    <xf numFmtId="3" fontId="48" fillId="6" borderId="33" xfId="0" applyNumberFormat="1" applyFont="1" applyFill="1" applyBorder="1" applyAlignment="1">
      <alignment horizontal="right" vertical="center" wrapText="1" indent="1"/>
    </xf>
    <xf numFmtId="3" fontId="49" fillId="6" borderId="34" xfId="0" applyNumberFormat="1" applyFont="1" applyFill="1" applyBorder="1" applyAlignment="1">
      <alignment horizontal="right" vertical="center" wrapText="1" indent="1"/>
    </xf>
    <xf numFmtId="3" fontId="48" fillId="6" borderId="35" xfId="0" applyNumberFormat="1" applyFont="1" applyFill="1" applyBorder="1" applyAlignment="1">
      <alignment horizontal="right" vertical="center" wrapText="1" indent="1"/>
    </xf>
    <xf numFmtId="3" fontId="49" fillId="6" borderId="36" xfId="0" applyNumberFormat="1" applyFont="1" applyFill="1" applyBorder="1" applyAlignment="1">
      <alignment horizontal="right" vertical="center" wrapText="1" indent="1"/>
    </xf>
    <xf numFmtId="3" fontId="49" fillId="6" borderId="33" xfId="0" applyNumberFormat="1" applyFont="1" applyFill="1" applyBorder="1" applyAlignment="1">
      <alignment horizontal="right" vertical="center" wrapText="1" indent="1"/>
    </xf>
    <xf numFmtId="0" fontId="0" fillId="0" borderId="0" xfId="0" applyAlignment="1">
      <alignment horizontal="center" vertical="center"/>
    </xf>
    <xf numFmtId="49" fontId="37" fillId="3" borderId="66" xfId="0" applyNumberFormat="1" applyFont="1" applyFill="1" applyBorder="1" applyAlignment="1">
      <alignment horizontal="left" vertical="center"/>
    </xf>
    <xf numFmtId="0" fontId="37" fillId="3" borderId="68" xfId="0" applyFont="1" applyFill="1" applyBorder="1" applyAlignment="1">
      <alignment horizontal="right" vertical="center" indent="1"/>
    </xf>
    <xf numFmtId="0" fontId="38" fillId="3" borderId="67" xfId="0" applyFont="1" applyFill="1" applyBorder="1" applyAlignment="1">
      <alignment horizontal="right" vertical="center" indent="1"/>
    </xf>
    <xf numFmtId="0" fontId="37" fillId="3" borderId="69" xfId="0" applyFont="1" applyFill="1" applyBorder="1" applyAlignment="1">
      <alignment horizontal="right" vertical="center" indent="1"/>
    </xf>
    <xf numFmtId="0" fontId="38" fillId="3" borderId="68" xfId="0" applyFont="1" applyFill="1" applyBorder="1" applyAlignment="1">
      <alignment horizontal="right" vertical="center" indent="1"/>
    </xf>
    <xf numFmtId="0" fontId="37" fillId="3" borderId="67" xfId="0" applyFont="1" applyFill="1" applyBorder="1" applyAlignment="1">
      <alignment horizontal="right" vertical="center" indent="1"/>
    </xf>
    <xf numFmtId="0" fontId="7" fillId="0" borderId="0" xfId="0" applyFont="1"/>
    <xf numFmtId="0" fontId="32" fillId="3" borderId="70" xfId="0" applyFont="1" applyFill="1" applyBorder="1" applyAlignment="1">
      <alignment horizontal="left"/>
    </xf>
    <xf numFmtId="0" fontId="37" fillId="5" borderId="71" xfId="0" applyFont="1" applyFill="1" applyBorder="1" applyAlignment="1">
      <alignment horizontal="right" vertical="center" indent="1"/>
    </xf>
    <xf numFmtId="0" fontId="38" fillId="5" borderId="70" xfId="0" applyFont="1" applyFill="1" applyBorder="1" applyAlignment="1">
      <alignment horizontal="right" vertical="center" indent="1"/>
    </xf>
    <xf numFmtId="0" fontId="37" fillId="5" borderId="72" xfId="0" applyFont="1" applyFill="1" applyBorder="1" applyAlignment="1">
      <alignment horizontal="right" vertical="center" indent="1"/>
    </xf>
    <xf numFmtId="0" fontId="38" fillId="5" borderId="71" xfId="0" applyFont="1" applyFill="1" applyBorder="1" applyAlignment="1">
      <alignment horizontal="right" vertical="center" indent="1"/>
    </xf>
    <xf numFmtId="0" fontId="37" fillId="5" borderId="70" xfId="0" applyFont="1" applyFill="1" applyBorder="1" applyAlignment="1">
      <alignment horizontal="right" vertical="center" indent="1"/>
    </xf>
    <xf numFmtId="49" fontId="22" fillId="6" borderId="73" xfId="0" applyNumberFormat="1" applyFont="1" applyFill="1" applyBorder="1" applyAlignment="1">
      <alignment horizontal="left" vertical="center" wrapText="1"/>
    </xf>
    <xf numFmtId="3" fontId="22" fillId="6" borderId="33" xfId="0" applyNumberFormat="1" applyFont="1" applyFill="1" applyBorder="1" applyAlignment="1">
      <alignment horizontal="right" vertical="center" wrapText="1" indent="1"/>
    </xf>
    <xf numFmtId="3" fontId="34" fillId="6" borderId="34" xfId="0" applyNumberFormat="1" applyFont="1" applyFill="1" applyBorder="1" applyAlignment="1">
      <alignment horizontal="right" vertical="center" wrapText="1" indent="1"/>
    </xf>
    <xf numFmtId="3" fontId="22" fillId="6" borderId="35" xfId="0" applyNumberFormat="1" applyFont="1" applyFill="1" applyBorder="1" applyAlignment="1">
      <alignment horizontal="right" vertical="center" wrapText="1" indent="1"/>
    </xf>
    <xf numFmtId="3" fontId="34" fillId="6" borderId="36" xfId="0" applyNumberFormat="1" applyFont="1" applyFill="1" applyBorder="1" applyAlignment="1">
      <alignment horizontal="right" vertical="center" wrapText="1" indent="1"/>
    </xf>
    <xf numFmtId="3" fontId="34" fillId="6" borderId="33" xfId="0" applyNumberFormat="1" applyFont="1" applyFill="1" applyBorder="1" applyAlignment="1">
      <alignment horizontal="right" vertical="center" wrapText="1" indent="1"/>
    </xf>
    <xf numFmtId="0" fontId="51" fillId="0" borderId="0" xfId="0" applyFont="1" applyAlignment="1">
      <alignment horizontal="left"/>
    </xf>
    <xf numFmtId="0" fontId="38" fillId="3" borderId="58" xfId="0" applyFont="1" applyFill="1" applyBorder="1" applyAlignment="1">
      <alignment horizontal="right" vertical="center" indent="1"/>
    </xf>
    <xf numFmtId="0" fontId="37" fillId="3" borderId="0" xfId="0" applyFont="1" applyFill="1" applyBorder="1" applyAlignment="1">
      <alignment vertical="center"/>
    </xf>
    <xf numFmtId="0" fontId="38" fillId="3" borderId="29" xfId="0" applyFont="1" applyFill="1" applyBorder="1" applyAlignment="1">
      <alignment horizontal="right" vertical="center" indent="1"/>
    </xf>
    <xf numFmtId="0" fontId="29" fillId="0" borderId="0" xfId="0" applyFont="1"/>
    <xf numFmtId="0" fontId="41" fillId="0" borderId="0" xfId="0" applyFont="1" applyAlignment="1">
      <alignment horizontal="left"/>
    </xf>
    <xf numFmtId="0" fontId="32" fillId="3" borderId="59" xfId="0" applyFont="1" applyFill="1" applyBorder="1" applyAlignment="1"/>
    <xf numFmtId="0" fontId="38" fillId="5" borderId="61" xfId="0" applyFont="1" applyFill="1" applyBorder="1" applyAlignment="1">
      <alignment horizontal="right" vertical="center" indent="1"/>
    </xf>
    <xf numFmtId="0" fontId="29" fillId="3" borderId="0" xfId="0" applyFont="1" applyFill="1"/>
    <xf numFmtId="49" fontId="53" fillId="3" borderId="0" xfId="0" applyNumberFormat="1" applyFont="1" applyFill="1" applyAlignment="1">
      <alignment horizontal="left" vertical="center"/>
    </xf>
    <xf numFmtId="3" fontId="34" fillId="6" borderId="35" xfId="0" applyNumberFormat="1" applyFont="1" applyFill="1" applyBorder="1" applyAlignment="1">
      <alignment horizontal="right" vertical="center" wrapText="1" indent="1"/>
    </xf>
    <xf numFmtId="49" fontId="50" fillId="3" borderId="0" xfId="0" applyNumberFormat="1" applyFont="1" applyFill="1" applyAlignment="1">
      <alignment horizontal="right" vertical="center" indent="1"/>
    </xf>
    <xf numFmtId="49" fontId="50" fillId="3" borderId="25" xfId="0" applyNumberFormat="1" applyFont="1" applyFill="1" applyBorder="1" applyAlignment="1">
      <alignment horizontal="right" vertical="center" indent="1"/>
    </xf>
    <xf numFmtId="0" fontId="0" fillId="0" borderId="25" xfId="0" applyBorder="1" applyAlignment="1">
      <alignment horizontal="right" indent="1"/>
    </xf>
    <xf numFmtId="3" fontId="54" fillId="3" borderId="0" xfId="0" applyNumberFormat="1" applyFont="1" applyFill="1" applyAlignment="1">
      <alignment horizontal="right" vertical="center" indent="1"/>
    </xf>
    <xf numFmtId="3" fontId="45" fillId="3" borderId="25" xfId="0" applyNumberFormat="1" applyFont="1" applyFill="1" applyBorder="1" applyAlignment="1">
      <alignment horizontal="right" vertical="center" indent="1"/>
    </xf>
    <xf numFmtId="3" fontId="47" fillId="3" borderId="25" xfId="0" applyNumberFormat="1" applyFont="1" applyFill="1" applyBorder="1" applyAlignment="1">
      <alignment horizontal="right" vertical="center" indent="1"/>
    </xf>
    <xf numFmtId="0" fontId="13" fillId="0" borderId="0" xfId="2" applyNumberFormat="1" applyFont="1" applyBorder="1" applyAlignment="1" applyProtection="1">
      <alignment horizontal="left" vertical="top"/>
    </xf>
    <xf numFmtId="3" fontId="38" fillId="3" borderId="25" xfId="0" applyNumberFormat="1" applyFont="1" applyFill="1" applyBorder="1" applyAlignment="1">
      <alignment horizontal="right" vertical="center" indent="1"/>
    </xf>
    <xf numFmtId="3" fontId="34" fillId="6" borderId="25" xfId="0" applyNumberFormat="1" applyFont="1" applyFill="1" applyBorder="1" applyAlignment="1">
      <alignment horizontal="center" vertical="center" wrapText="1"/>
    </xf>
    <xf numFmtId="0" fontId="34" fillId="3" borderId="0" xfId="0" applyFont="1" applyFill="1" applyBorder="1" applyAlignment="1">
      <alignment horizontal="right" indent="1"/>
    </xf>
    <xf numFmtId="0" fontId="34" fillId="3" borderId="25" xfId="0" applyFont="1" applyFill="1" applyBorder="1" applyAlignment="1">
      <alignment horizontal="right" indent="1"/>
    </xf>
    <xf numFmtId="3" fontId="38" fillId="3" borderId="58" xfId="0" applyNumberFormat="1" applyFont="1" applyFill="1" applyBorder="1" applyAlignment="1">
      <alignment horizontal="right" vertical="center" indent="1"/>
    </xf>
    <xf numFmtId="3" fontId="38" fillId="5" borderId="61" xfId="0" applyNumberFormat="1" applyFont="1" applyFill="1" applyBorder="1" applyAlignment="1">
      <alignment horizontal="right" vertical="center" indent="1"/>
    </xf>
    <xf numFmtId="3" fontId="38" fillId="5" borderId="25" xfId="0" applyNumberFormat="1" applyFont="1" applyFill="1" applyBorder="1" applyAlignment="1">
      <alignment horizontal="right" vertical="center" indent="1"/>
    </xf>
    <xf numFmtId="0" fontId="22" fillId="3" borderId="0" xfId="0" applyFont="1" applyFill="1" applyBorder="1" applyAlignment="1">
      <alignment horizontal="left"/>
    </xf>
    <xf numFmtId="0" fontId="34" fillId="3" borderId="0" xfId="0" applyFont="1" applyFill="1" applyBorder="1" applyAlignment="1">
      <alignment horizontal="left"/>
    </xf>
    <xf numFmtId="0" fontId="34" fillId="3" borderId="25" xfId="0" applyFont="1" applyFill="1" applyBorder="1" applyAlignment="1">
      <alignment horizontal="left"/>
    </xf>
    <xf numFmtId="3" fontId="41" fillId="3" borderId="0" xfId="0" applyNumberFormat="1" applyFont="1" applyFill="1" applyBorder="1" applyAlignment="1">
      <alignment horizontal="right" vertical="center" indent="1"/>
    </xf>
    <xf numFmtId="0" fontId="0" fillId="0" borderId="25" xfId="0" applyBorder="1"/>
    <xf numFmtId="3" fontId="55" fillId="3" borderId="0" xfId="0" applyNumberFormat="1" applyFont="1" applyFill="1" applyAlignment="1">
      <alignment horizontal="right" vertical="center" indent="1"/>
    </xf>
    <xf numFmtId="3" fontId="37" fillId="3" borderId="0" xfId="0" applyNumberFormat="1" applyFont="1" applyFill="1" applyAlignment="1">
      <alignment horizontal="right" vertical="center" indent="1"/>
    </xf>
    <xf numFmtId="3" fontId="29" fillId="0" borderId="25" xfId="0" applyNumberFormat="1" applyFont="1" applyBorder="1" applyAlignment="1">
      <alignment horizontal="right" indent="1"/>
    </xf>
    <xf numFmtId="3" fontId="49" fillId="6" borderId="8" xfId="0" applyNumberFormat="1" applyFont="1" applyFill="1" applyBorder="1" applyAlignment="1">
      <alignment horizontal="right" vertical="center" wrapText="1" indent="1"/>
    </xf>
    <xf numFmtId="3" fontId="49" fillId="6" borderId="74" xfId="0" applyNumberFormat="1" applyFont="1" applyFill="1" applyBorder="1" applyAlignment="1">
      <alignment horizontal="right" vertical="center" wrapText="1" indent="1"/>
    </xf>
    <xf numFmtId="3" fontId="49" fillId="6" borderId="75" xfId="0" applyNumberFormat="1" applyFont="1" applyFill="1" applyBorder="1" applyAlignment="1">
      <alignment horizontal="center" vertical="center" wrapText="1"/>
    </xf>
    <xf numFmtId="3" fontId="49" fillId="6" borderId="76" xfId="0" applyNumberFormat="1" applyFont="1" applyFill="1" applyBorder="1" applyAlignment="1">
      <alignment horizontal="right" vertical="center" wrapText="1" indent="1"/>
    </xf>
    <xf numFmtId="3" fontId="49" fillId="6" borderId="35" xfId="0" applyNumberFormat="1" applyFont="1" applyFill="1" applyBorder="1" applyAlignment="1">
      <alignment horizontal="right" vertical="center" wrapText="1" indent="1"/>
    </xf>
    <xf numFmtId="3" fontId="49" fillId="6" borderId="10" xfId="0" applyNumberFormat="1" applyFont="1" applyFill="1" applyBorder="1" applyAlignment="1">
      <alignment horizontal="right" vertical="center" wrapText="1" indent="1"/>
    </xf>
    <xf numFmtId="3" fontId="49" fillId="6" borderId="22" xfId="0" applyNumberFormat="1" applyFont="1" applyFill="1" applyBorder="1" applyAlignment="1">
      <alignment horizontal="right" vertical="center" wrapText="1" indent="1"/>
    </xf>
    <xf numFmtId="3" fontId="49" fillId="6" borderId="23" xfId="0" applyNumberFormat="1" applyFont="1" applyFill="1" applyBorder="1" applyAlignment="1">
      <alignment horizontal="center" vertical="center" wrapText="1"/>
    </xf>
    <xf numFmtId="3" fontId="49" fillId="6" borderId="24" xfId="0" applyNumberFormat="1" applyFont="1" applyFill="1" applyBorder="1" applyAlignment="1">
      <alignment horizontal="right" vertical="center" wrapText="1" indent="1"/>
    </xf>
    <xf numFmtId="3" fontId="1" fillId="3" borderId="58" xfId="0" applyNumberFormat="1" applyFont="1" applyFill="1" applyBorder="1" applyAlignment="1">
      <alignment horizontal="right" vertical="center" indent="1"/>
    </xf>
    <xf numFmtId="0" fontId="56" fillId="0" borderId="0" xfId="0" applyFont="1" applyBorder="1"/>
    <xf numFmtId="0" fontId="56" fillId="0" borderId="0" xfId="0" applyFont="1"/>
    <xf numFmtId="3" fontId="1" fillId="5" borderId="61" xfId="0" applyNumberFormat="1" applyFont="1" applyFill="1" applyBorder="1" applyAlignment="1">
      <alignment horizontal="right" vertical="center" indent="1"/>
    </xf>
    <xf numFmtId="49" fontId="37" fillId="0" borderId="0" xfId="0" applyNumberFormat="1" applyFont="1" applyBorder="1" applyAlignment="1">
      <alignment horizontal="left" vertical="center"/>
    </xf>
    <xf numFmtId="49" fontId="37" fillId="5" borderId="59" xfId="0" applyNumberFormat="1" applyFont="1" applyFill="1" applyBorder="1" applyAlignment="1">
      <alignment vertical="center"/>
    </xf>
    <xf numFmtId="49" fontId="37" fillId="3" borderId="56" xfId="0" applyNumberFormat="1" applyFont="1" applyFill="1" applyBorder="1" applyAlignment="1">
      <alignment vertical="center"/>
    </xf>
    <xf numFmtId="3" fontId="1" fillId="3" borderId="29" xfId="0" applyNumberFormat="1" applyFont="1" applyFill="1" applyBorder="1" applyAlignment="1">
      <alignment horizontal="right" vertical="center" indent="1"/>
    </xf>
    <xf numFmtId="3" fontId="32" fillId="3" borderId="0" xfId="0" applyNumberFormat="1" applyFont="1" applyFill="1" applyBorder="1" applyAlignment="1">
      <alignment horizontal="right" vertical="center"/>
    </xf>
    <xf numFmtId="0" fontId="57" fillId="0" borderId="0" xfId="2" applyNumberFormat="1" applyFont="1" applyBorder="1" applyAlignment="1" applyProtection="1">
      <alignment horizontal="left"/>
    </xf>
    <xf numFmtId="0" fontId="1" fillId="0" borderId="0" xfId="2" applyNumberFormat="1" applyFont="1" applyBorder="1" applyAlignment="1" applyProtection="1">
      <alignment horizontal="right" indent="1"/>
    </xf>
    <xf numFmtId="0" fontId="30" fillId="3" borderId="0" xfId="2" applyNumberFormat="1" applyFont="1" applyFill="1" applyBorder="1" applyAlignment="1" applyProtection="1">
      <alignment vertical="center"/>
    </xf>
    <xf numFmtId="0" fontId="17" fillId="3" borderId="0" xfId="2" applyNumberFormat="1" applyFont="1" applyFill="1" applyBorder="1" applyAlignment="1" applyProtection="1">
      <alignment vertical="center"/>
    </xf>
    <xf numFmtId="0" fontId="17" fillId="3" borderId="0" xfId="2" applyNumberFormat="1" applyFont="1" applyFill="1" applyBorder="1" applyAlignment="1" applyProtection="1">
      <alignment vertical="center" wrapText="1"/>
    </xf>
    <xf numFmtId="1" fontId="17" fillId="3" borderId="0" xfId="2" applyNumberFormat="1" applyFont="1" applyFill="1" applyBorder="1" applyAlignment="1" applyProtection="1">
      <alignment vertical="center" wrapText="1"/>
    </xf>
    <xf numFmtId="1" fontId="1" fillId="3" borderId="0" xfId="2" applyNumberFormat="1" applyFont="1" applyFill="1" applyBorder="1" applyAlignment="1" applyProtection="1">
      <alignment horizontal="right" vertical="center" indent="4"/>
    </xf>
    <xf numFmtId="0" fontId="57" fillId="0" borderId="0" xfId="2" applyNumberFormat="1" applyFont="1" applyBorder="1" applyAlignment="1" applyProtection="1">
      <alignment horizontal="left" vertical="center"/>
    </xf>
    <xf numFmtId="0" fontId="58" fillId="0" borderId="0" xfId="2" applyNumberFormat="1" applyFont="1" applyBorder="1" applyAlignment="1" applyProtection="1">
      <alignment vertical="center"/>
    </xf>
    <xf numFmtId="0" fontId="59" fillId="2" borderId="8" xfId="2" applyNumberFormat="1" applyFont="1" applyFill="1" applyBorder="1" applyAlignment="1" applyProtection="1">
      <alignment horizontal="center" vertical="center" wrapText="1"/>
    </xf>
    <xf numFmtId="0" fontId="59" fillId="2" borderId="33" xfId="2" applyNumberFormat="1" applyFont="1" applyFill="1" applyBorder="1" applyAlignment="1" applyProtection="1">
      <alignment horizontal="center" vertical="center" wrapText="1"/>
    </xf>
    <xf numFmtId="0" fontId="22" fillId="0" borderId="0" xfId="2" applyNumberFormat="1" applyFont="1" applyBorder="1" applyAlignment="1" applyProtection="1">
      <alignment horizontal="center" vertical="center"/>
    </xf>
    <xf numFmtId="0" fontId="60" fillId="0" borderId="0" xfId="2" applyNumberFormat="1" applyFont="1" applyBorder="1" applyAlignment="1" applyProtection="1">
      <alignment horizontal="center" vertical="center"/>
    </xf>
    <xf numFmtId="0" fontId="33" fillId="0" borderId="0" xfId="2" applyNumberFormat="1" applyFont="1" applyBorder="1" applyAlignment="1" applyProtection="1">
      <alignment horizontal="center" vertical="center"/>
    </xf>
    <xf numFmtId="0" fontId="22" fillId="0" borderId="78" xfId="2" applyNumberFormat="1" applyFont="1" applyBorder="1" applyAlignment="1" applyProtection="1">
      <alignment horizontal="center" vertical="center"/>
    </xf>
    <xf numFmtId="0" fontId="21" fillId="5" borderId="0" xfId="2" applyNumberFormat="1" applyFont="1" applyFill="1" applyBorder="1" applyAlignment="1" applyProtection="1">
      <alignment horizontal="center" vertical="top" wrapText="1"/>
    </xf>
    <xf numFmtId="0" fontId="1" fillId="5" borderId="0" xfId="2" applyNumberFormat="1" applyFont="1" applyFill="1" applyBorder="1" applyProtection="1"/>
    <xf numFmtId="169" fontId="7" fillId="5" borderId="16" xfId="2" applyNumberFormat="1" applyFont="1" applyFill="1" applyBorder="1" applyAlignment="1" applyProtection="1">
      <alignment horizontal="right" vertical="center" wrapText="1" indent="1"/>
    </xf>
    <xf numFmtId="0" fontId="21" fillId="0" borderId="0" xfId="2" applyNumberFormat="1" applyFont="1" applyBorder="1" applyAlignment="1" applyProtection="1">
      <alignment horizontal="center" vertical="top" wrapText="1"/>
    </xf>
    <xf numFmtId="170" fontId="7" fillId="0" borderId="16" xfId="2" applyNumberFormat="1" applyFont="1" applyBorder="1" applyAlignment="1" applyProtection="1">
      <alignment horizontal="right" vertical="center" wrapText="1" indent="1"/>
    </xf>
    <xf numFmtId="0" fontId="61" fillId="0" borderId="0" xfId="2" applyNumberFormat="1" applyFont="1" applyBorder="1" applyAlignment="1" applyProtection="1">
      <alignment horizontal="left" vertical="top" wrapText="1"/>
    </xf>
    <xf numFmtId="0" fontId="26" fillId="0" borderId="0" xfId="2" applyNumberFormat="1" applyFont="1" applyBorder="1" applyProtection="1"/>
    <xf numFmtId="164" fontId="62" fillId="3" borderId="0" xfId="2" applyFont="1" applyFill="1" applyBorder="1" applyAlignment="1" applyProtection="1">
      <alignment horizontal="right" vertical="center" wrapText="1" indent="1"/>
    </xf>
    <xf numFmtId="0" fontId="26" fillId="3" borderId="0" xfId="2" applyNumberFormat="1" applyFont="1" applyFill="1" applyBorder="1" applyAlignment="1" applyProtection="1">
      <alignment horizontal="right" vertical="top" wrapText="1" indent="1"/>
    </xf>
    <xf numFmtId="1" fontId="26" fillId="3" borderId="0" xfId="2" applyNumberFormat="1" applyFont="1" applyFill="1" applyBorder="1" applyAlignment="1" applyProtection="1">
      <alignment horizontal="right" vertical="top" wrapText="1" indent="1"/>
    </xf>
    <xf numFmtId="1" fontId="26" fillId="3" borderId="0" xfId="2" applyNumberFormat="1" applyFont="1" applyFill="1" applyBorder="1" applyAlignment="1" applyProtection="1">
      <alignment horizontal="right" indent="1"/>
    </xf>
    <xf numFmtId="0" fontId="1" fillId="0" borderId="0" xfId="2" applyNumberFormat="1" applyFont="1" applyBorder="1" applyAlignment="1" applyProtection="1">
      <alignment horizontal="center"/>
    </xf>
    <xf numFmtId="1" fontId="46" fillId="3" borderId="0" xfId="0" applyNumberFormat="1" applyFont="1" applyFill="1" applyBorder="1" applyAlignment="1">
      <alignment horizontal="left" vertical="center"/>
    </xf>
    <xf numFmtId="3" fontId="47" fillId="3" borderId="0" xfId="0" applyNumberFormat="1" applyFont="1" applyFill="1" applyBorder="1" applyAlignment="1">
      <alignment horizontal="right" vertical="center" indent="1"/>
    </xf>
    <xf numFmtId="3" fontId="55" fillId="3" borderId="0" xfId="0" applyNumberFormat="1" applyFont="1" applyFill="1" applyBorder="1" applyAlignment="1">
      <alignment horizontal="right" vertical="center" indent="1"/>
    </xf>
    <xf numFmtId="49" fontId="38" fillId="3" borderId="0" xfId="0" applyNumberFormat="1" applyFont="1" applyFill="1" applyBorder="1" applyAlignment="1">
      <alignment vertical="center"/>
    </xf>
    <xf numFmtId="3" fontId="37" fillId="3" borderId="0" xfId="0" applyNumberFormat="1" applyFont="1" applyFill="1" applyBorder="1" applyAlignment="1">
      <alignment horizontal="right" vertical="center" indent="1"/>
    </xf>
    <xf numFmtId="3" fontId="38" fillId="3" borderId="0" xfId="0" applyNumberFormat="1" applyFont="1" applyFill="1" applyBorder="1" applyAlignment="1">
      <alignment horizontal="right" vertical="center" indent="1"/>
    </xf>
    <xf numFmtId="0" fontId="59" fillId="2" borderId="74" xfId="2" applyNumberFormat="1" applyFont="1" applyFill="1" applyBorder="1" applyAlignment="1" applyProtection="1">
      <alignment horizontal="center" vertical="center" wrapText="1"/>
    </xf>
    <xf numFmtId="164" fontId="1" fillId="5" borderId="80" xfId="2" applyFont="1" applyFill="1" applyBorder="1" applyAlignment="1" applyProtection="1">
      <alignment horizontal="center"/>
    </xf>
    <xf numFmtId="164" fontId="1" fillId="5" borderId="81" xfId="2" applyFont="1" applyFill="1" applyBorder="1" applyAlignment="1" applyProtection="1">
      <alignment horizontal="center"/>
    </xf>
    <xf numFmtId="164" fontId="1" fillId="0" borderId="82" xfId="2" applyFont="1" applyBorder="1" applyAlignment="1" applyProtection="1">
      <alignment horizontal="center"/>
    </xf>
    <xf numFmtId="164" fontId="1" fillId="0" borderId="83" xfId="2" applyFont="1" applyBorder="1" applyAlignment="1" applyProtection="1">
      <alignment horizontal="center"/>
    </xf>
    <xf numFmtId="164" fontId="1" fillId="5" borderId="82" xfId="2" applyFont="1" applyFill="1" applyBorder="1" applyAlignment="1" applyProtection="1">
      <alignment horizontal="center"/>
    </xf>
    <xf numFmtId="164" fontId="26" fillId="3" borderId="16" xfId="2" applyFont="1" applyFill="1" applyBorder="1" applyAlignment="1" applyProtection="1">
      <alignment horizontal="center"/>
    </xf>
    <xf numFmtId="164" fontId="26" fillId="3" borderId="0" xfId="2" applyFont="1" applyFill="1" applyBorder="1" applyAlignment="1" applyProtection="1">
      <alignment horizontal="center"/>
    </xf>
    <xf numFmtId="0" fontId="1" fillId="0" borderId="0" xfId="2" applyNumberFormat="1" applyFont="1" applyBorder="1" applyAlignment="1" applyProtection="1">
      <alignment horizontal="right"/>
    </xf>
    <xf numFmtId="1" fontId="18" fillId="3" borderId="0" xfId="2" applyNumberFormat="1" applyFont="1" applyFill="1" applyBorder="1" applyAlignment="1" applyProtection="1">
      <alignment horizontal="left" vertical="top"/>
    </xf>
    <xf numFmtId="164" fontId="62" fillId="3" borderId="78" xfId="2" applyFont="1" applyFill="1" applyBorder="1" applyAlignment="1" applyProtection="1">
      <alignment horizontal="right" vertical="center" wrapText="1"/>
    </xf>
    <xf numFmtId="0" fontId="26" fillId="3" borderId="0" xfId="2" applyNumberFormat="1" applyFont="1" applyFill="1" applyBorder="1" applyAlignment="1" applyProtection="1">
      <alignment horizontal="center" vertical="top" wrapText="1"/>
    </xf>
    <xf numFmtId="1" fontId="26" fillId="3" borderId="0" xfId="2" applyNumberFormat="1" applyFont="1" applyFill="1" applyBorder="1" applyAlignment="1" applyProtection="1">
      <alignment horizontal="center" vertical="top" wrapText="1"/>
    </xf>
    <xf numFmtId="1" fontId="26" fillId="3" borderId="0" xfId="2" applyNumberFormat="1" applyFont="1" applyFill="1" applyBorder="1" applyAlignment="1" applyProtection="1">
      <alignment horizontal="center"/>
    </xf>
    <xf numFmtId="0" fontId="1" fillId="5" borderId="81" xfId="2" applyNumberFormat="1" applyFont="1" applyFill="1" applyBorder="1" applyAlignment="1" applyProtection="1">
      <alignment horizontal="center" vertical="top" wrapText="1"/>
    </xf>
    <xf numFmtId="1" fontId="1" fillId="5" borderId="81" xfId="2" applyNumberFormat="1" applyFont="1" applyFill="1" applyBorder="1" applyAlignment="1" applyProtection="1">
      <alignment horizontal="center" vertical="top" wrapText="1"/>
    </xf>
    <xf numFmtId="1" fontId="1" fillId="5" borderId="84" xfId="2" applyNumberFormat="1" applyFont="1" applyFill="1" applyBorder="1" applyAlignment="1" applyProtection="1">
      <alignment horizontal="center" vertical="top" wrapText="1"/>
    </xf>
    <xf numFmtId="0" fontId="1" fillId="0" borderId="83" xfId="2" applyNumberFormat="1" applyFont="1" applyBorder="1" applyAlignment="1" applyProtection="1">
      <alignment horizontal="center" vertical="top" wrapText="1"/>
    </xf>
    <xf numFmtId="1" fontId="1" fillId="0" borderId="83" xfId="2" applyNumberFormat="1" applyFont="1" applyBorder="1" applyAlignment="1" applyProtection="1">
      <alignment horizontal="center" vertical="top" wrapText="1"/>
    </xf>
    <xf numFmtId="1" fontId="1" fillId="0" borderId="85" xfId="2" applyNumberFormat="1" applyFont="1" applyBorder="1" applyAlignment="1" applyProtection="1">
      <alignment horizontal="center" vertical="top" wrapText="1"/>
    </xf>
    <xf numFmtId="0" fontId="21" fillId="0" borderId="0" xfId="2" applyNumberFormat="1" applyFont="1" applyBorder="1" applyProtection="1"/>
    <xf numFmtId="170" fontId="22" fillId="4" borderId="65" xfId="2" applyNumberFormat="1" applyFont="1" applyFill="1" applyBorder="1" applyAlignment="1" applyProtection="1">
      <alignment horizontal="right" vertical="center" wrapText="1" indent="1"/>
    </xf>
    <xf numFmtId="3" fontId="22" fillId="4" borderId="33" xfId="2" applyNumberFormat="1" applyFont="1" applyFill="1" applyBorder="1" applyAlignment="1" applyProtection="1">
      <alignment horizontal="center" vertical="center" wrapText="1"/>
    </xf>
    <xf numFmtId="1" fontId="22" fillId="4" borderId="33" xfId="2" applyNumberFormat="1" applyFont="1" applyFill="1" applyBorder="1" applyAlignment="1" applyProtection="1">
      <alignment horizontal="center"/>
    </xf>
    <xf numFmtId="170" fontId="7" fillId="5" borderId="16" xfId="2" applyNumberFormat="1" applyFont="1" applyFill="1" applyBorder="1" applyAlignment="1" applyProtection="1">
      <alignment horizontal="right" vertical="center" wrapText="1" indent="1"/>
    </xf>
    <xf numFmtId="0" fontId="1" fillId="5" borderId="83" xfId="2" applyNumberFormat="1" applyFont="1" applyFill="1" applyBorder="1" applyAlignment="1" applyProtection="1">
      <alignment horizontal="center" vertical="top" wrapText="1"/>
    </xf>
    <xf numFmtId="1" fontId="1" fillId="5" borderId="83" xfId="2" applyNumberFormat="1" applyFont="1" applyFill="1" applyBorder="1" applyAlignment="1" applyProtection="1">
      <alignment horizontal="center" vertical="top" wrapText="1"/>
    </xf>
    <xf numFmtId="1" fontId="1" fillId="5" borderId="0" xfId="2" applyNumberFormat="1" applyFont="1" applyFill="1" applyBorder="1" applyAlignment="1" applyProtection="1">
      <alignment horizontal="center"/>
    </xf>
    <xf numFmtId="1" fontId="1" fillId="5" borderId="84" xfId="2" applyNumberFormat="1" applyFont="1" applyFill="1" applyBorder="1" applyAlignment="1" applyProtection="1">
      <alignment horizontal="center"/>
    </xf>
    <xf numFmtId="1" fontId="1" fillId="0" borderId="0" xfId="2" applyNumberFormat="1" applyFont="1" applyBorder="1" applyAlignment="1" applyProtection="1">
      <alignment horizontal="center"/>
    </xf>
    <xf numFmtId="1" fontId="1" fillId="0" borderId="85" xfId="2" applyNumberFormat="1" applyFont="1" applyBorder="1" applyAlignment="1" applyProtection="1">
      <alignment horizontal="center"/>
    </xf>
    <xf numFmtId="1" fontId="1" fillId="5" borderId="85" xfId="2" applyNumberFormat="1" applyFont="1" applyFill="1" applyBorder="1" applyAlignment="1" applyProtection="1">
      <alignment horizontal="center"/>
    </xf>
    <xf numFmtId="1" fontId="1" fillId="5" borderId="86" xfId="2" applyNumberFormat="1" applyFont="1" applyFill="1" applyBorder="1" applyAlignment="1" applyProtection="1">
      <alignment horizontal="center"/>
    </xf>
    <xf numFmtId="0" fontId="13" fillId="0" borderId="0" xfId="2" applyNumberFormat="1" applyFont="1" applyBorder="1" applyProtection="1"/>
    <xf numFmtId="3" fontId="13" fillId="0" borderId="0" xfId="2" applyNumberFormat="1" applyFont="1" applyBorder="1" applyAlignment="1" applyProtection="1">
      <alignment horizontal="center"/>
    </xf>
    <xf numFmtId="164" fontId="22" fillId="4" borderId="65" xfId="2" applyFont="1" applyFill="1" applyBorder="1" applyAlignment="1" applyProtection="1">
      <alignment horizontal="center"/>
    </xf>
    <xf numFmtId="164" fontId="22" fillId="4" borderId="33" xfId="2" applyFont="1" applyFill="1" applyBorder="1" applyAlignment="1" applyProtection="1">
      <alignment horizontal="center"/>
    </xf>
    <xf numFmtId="164" fontId="1" fillId="5" borderId="83" xfId="2" applyFont="1" applyFill="1" applyBorder="1" applyAlignment="1" applyProtection="1">
      <alignment horizontal="center"/>
    </xf>
    <xf numFmtId="164" fontId="1" fillId="5" borderId="87" xfId="2" applyFont="1" applyFill="1" applyBorder="1" applyAlignment="1" applyProtection="1">
      <alignment horizontal="center"/>
    </xf>
    <xf numFmtId="164" fontId="1" fillId="5" borderId="88" xfId="2" applyFont="1" applyFill="1" applyBorder="1" applyAlignment="1" applyProtection="1">
      <alignment horizontal="center"/>
    </xf>
    <xf numFmtId="0" fontId="0" fillId="0" borderId="33" xfId="0" applyBorder="1"/>
    <xf numFmtId="3" fontId="0" fillId="0" borderId="25" xfId="0" applyNumberFormat="1" applyBorder="1"/>
    <xf numFmtId="49" fontId="33" fillId="3" borderId="0" xfId="2" applyNumberFormat="1" applyFont="1" applyFill="1" applyBorder="1" applyAlignment="1" applyProtection="1">
      <alignment horizontal="left"/>
    </xf>
    <xf numFmtId="3" fontId="22" fillId="6" borderId="25" xfId="2" applyNumberFormat="1" applyFont="1" applyFill="1" applyBorder="1" applyAlignment="1" applyProtection="1">
      <alignment horizontal="center" vertical="center" wrapText="1"/>
    </xf>
    <xf numFmtId="3" fontId="22" fillId="3" borderId="25" xfId="2" applyNumberFormat="1" applyFont="1" applyFill="1" applyBorder="1" applyAlignment="1" applyProtection="1">
      <alignment horizontal="center" vertical="center"/>
    </xf>
    <xf numFmtId="3" fontId="34" fillId="3" borderId="0" xfId="2" applyNumberFormat="1" applyFont="1" applyFill="1" applyBorder="1" applyAlignment="1" applyProtection="1">
      <alignment horizontal="center" vertical="center"/>
    </xf>
    <xf numFmtId="3" fontId="22" fillId="3" borderId="0" xfId="2" applyNumberFormat="1" applyFont="1" applyFill="1" applyBorder="1" applyAlignment="1" applyProtection="1">
      <alignment horizontal="center" vertical="center"/>
    </xf>
    <xf numFmtId="0" fontId="7" fillId="0" borderId="33" xfId="0" applyFont="1" applyBorder="1"/>
    <xf numFmtId="3" fontId="13" fillId="3" borderId="56" xfId="0" applyNumberFormat="1" applyFont="1" applyFill="1" applyBorder="1" applyAlignment="1">
      <alignment horizontal="right" vertical="center" indent="1"/>
    </xf>
    <xf numFmtId="3" fontId="13" fillId="3" borderId="57" xfId="0" applyNumberFormat="1" applyFont="1" applyFill="1" applyBorder="1" applyAlignment="1">
      <alignment horizontal="right" vertical="center" indent="1"/>
    </xf>
    <xf numFmtId="3" fontId="1" fillId="3" borderId="91" xfId="0" applyNumberFormat="1" applyFont="1" applyFill="1" applyBorder="1" applyAlignment="1">
      <alignment horizontal="right" vertical="center" indent="1"/>
    </xf>
    <xf numFmtId="0" fontId="12" fillId="0" borderId="0" xfId="0" applyFont="1"/>
    <xf numFmtId="3" fontId="13" fillId="3" borderId="38" xfId="0" applyNumberFormat="1" applyFont="1" applyFill="1" applyBorder="1" applyAlignment="1">
      <alignment horizontal="right" vertical="center" indent="1"/>
    </xf>
    <xf numFmtId="3" fontId="1" fillId="3" borderId="92" xfId="0" applyNumberFormat="1" applyFont="1" applyFill="1" applyBorder="1" applyAlignment="1">
      <alignment horizontal="right" vertical="center" indent="1"/>
    </xf>
    <xf numFmtId="3" fontId="1" fillId="5" borderId="61" xfId="2" applyNumberFormat="1" applyFont="1" applyFill="1" applyBorder="1" applyAlignment="1" applyProtection="1">
      <alignment horizontal="right" vertical="center" indent="1"/>
    </xf>
    <xf numFmtId="0" fontId="7" fillId="0" borderId="25" xfId="0" applyFont="1" applyBorder="1"/>
    <xf numFmtId="3" fontId="48" fillId="6" borderId="95" xfId="0" applyNumberFormat="1" applyFont="1" applyFill="1" applyBorder="1" applyAlignment="1">
      <alignment horizontal="right" vertical="center" indent="1"/>
    </xf>
    <xf numFmtId="3" fontId="49" fillId="6" borderId="96" xfId="0" applyNumberFormat="1" applyFont="1" applyFill="1" applyBorder="1" applyAlignment="1">
      <alignment horizontal="right" vertical="center" indent="1"/>
    </xf>
    <xf numFmtId="3" fontId="49" fillId="6" borderId="97" xfId="0" applyNumberFormat="1" applyFont="1" applyFill="1" applyBorder="1" applyAlignment="1">
      <alignment horizontal="right" vertical="center" indent="1"/>
    </xf>
    <xf numFmtId="3" fontId="48" fillId="6" borderId="97" xfId="0" applyNumberFormat="1" applyFont="1" applyFill="1" applyBorder="1" applyAlignment="1">
      <alignment horizontal="right" vertical="center" indent="1"/>
    </xf>
    <xf numFmtId="3" fontId="48" fillId="6" borderId="99" xfId="0" applyNumberFormat="1" applyFont="1" applyFill="1" applyBorder="1" applyAlignment="1">
      <alignment horizontal="right" vertical="center" indent="1"/>
    </xf>
    <xf numFmtId="3" fontId="49" fillId="6" borderId="100" xfId="0" applyNumberFormat="1" applyFont="1" applyFill="1" applyBorder="1" applyAlignment="1">
      <alignment horizontal="right" vertical="center" indent="1"/>
    </xf>
    <xf numFmtId="3" fontId="49" fillId="6" borderId="101" xfId="0" applyNumberFormat="1" applyFont="1" applyFill="1" applyBorder="1" applyAlignment="1">
      <alignment horizontal="right" vertical="center" indent="1"/>
    </xf>
    <xf numFmtId="3" fontId="48" fillId="6" borderId="101" xfId="0" applyNumberFormat="1" applyFont="1" applyFill="1" applyBorder="1" applyAlignment="1">
      <alignment horizontal="right" vertical="center" indent="1"/>
    </xf>
    <xf numFmtId="3" fontId="48" fillId="6" borderId="103" xfId="0" applyNumberFormat="1" applyFont="1" applyFill="1" applyBorder="1" applyAlignment="1">
      <alignment horizontal="right" vertical="center" indent="1"/>
    </xf>
    <xf numFmtId="3" fontId="49" fillId="6" borderId="104" xfId="0" applyNumberFormat="1" applyFont="1" applyFill="1" applyBorder="1" applyAlignment="1">
      <alignment horizontal="right" vertical="center" indent="1"/>
    </xf>
    <xf numFmtId="3" fontId="49" fillId="6" borderId="105" xfId="0" applyNumberFormat="1" applyFont="1" applyFill="1" applyBorder="1" applyAlignment="1">
      <alignment horizontal="right" vertical="center" indent="1"/>
    </xf>
    <xf numFmtId="3" fontId="48" fillId="6" borderId="105" xfId="0" applyNumberFormat="1" applyFont="1" applyFill="1" applyBorder="1" applyAlignment="1">
      <alignment horizontal="right" vertical="center" indent="1"/>
    </xf>
    <xf numFmtId="49" fontId="45" fillId="3" borderId="0" xfId="2" applyNumberFormat="1" applyFont="1" applyFill="1" applyBorder="1" applyAlignment="1" applyProtection="1">
      <alignment vertical="center"/>
    </xf>
    <xf numFmtId="3" fontId="32" fillId="3" borderId="0" xfId="2" applyNumberFormat="1" applyFont="1" applyFill="1" applyBorder="1" applyAlignment="1" applyProtection="1">
      <alignment horizontal="left"/>
    </xf>
    <xf numFmtId="0" fontId="32" fillId="3" borderId="0" xfId="2" applyNumberFormat="1" applyFont="1" applyFill="1" applyBorder="1" applyAlignment="1" applyProtection="1"/>
    <xf numFmtId="49" fontId="47" fillId="3" borderId="0" xfId="2" applyNumberFormat="1" applyFont="1" applyFill="1" applyBorder="1" applyAlignment="1" applyProtection="1">
      <alignment vertical="center"/>
    </xf>
    <xf numFmtId="49" fontId="38" fillId="3" borderId="0" xfId="2" applyNumberFormat="1" applyFont="1" applyFill="1" applyBorder="1" applyAlignment="1" applyProtection="1">
      <alignment vertical="center"/>
    </xf>
    <xf numFmtId="0" fontId="0" fillId="0" borderId="10" xfId="0" applyBorder="1"/>
    <xf numFmtId="3" fontId="63" fillId="3" borderId="35" xfId="2" applyNumberFormat="1" applyFont="1" applyFill="1" applyBorder="1" applyAlignment="1" applyProtection="1">
      <alignment horizontal="center" vertical="center"/>
    </xf>
    <xf numFmtId="3" fontId="64" fillId="3" borderId="73" xfId="2" applyNumberFormat="1" applyFont="1" applyFill="1" applyBorder="1" applyAlignment="1" applyProtection="1">
      <alignment horizontal="center" vertical="center"/>
    </xf>
    <xf numFmtId="3" fontId="22" fillId="3" borderId="73" xfId="2" applyNumberFormat="1" applyFont="1" applyFill="1" applyBorder="1" applyAlignment="1" applyProtection="1">
      <alignment horizontal="center" vertical="center"/>
    </xf>
    <xf numFmtId="0" fontId="0" fillId="0" borderId="73" xfId="0" applyBorder="1"/>
    <xf numFmtId="0" fontId="7" fillId="0" borderId="8" xfId="0" applyFont="1" applyBorder="1"/>
    <xf numFmtId="0" fontId="7" fillId="0" borderId="0" xfId="0" applyFont="1" applyBorder="1"/>
    <xf numFmtId="3" fontId="32" fillId="3" borderId="25" xfId="2" applyNumberFormat="1" applyFont="1" applyFill="1" applyBorder="1" applyAlignment="1" applyProtection="1">
      <alignment horizontal="right" indent="1"/>
    </xf>
    <xf numFmtId="3" fontId="32" fillId="3" borderId="0" xfId="2" applyNumberFormat="1" applyFont="1" applyFill="1" applyBorder="1" applyAlignment="1" applyProtection="1">
      <alignment horizontal="right" indent="1"/>
    </xf>
    <xf numFmtId="3" fontId="12" fillId="0" borderId="0" xfId="0" applyNumberFormat="1" applyFont="1"/>
    <xf numFmtId="0" fontId="0" fillId="0" borderId="8" xfId="0" applyBorder="1"/>
    <xf numFmtId="3" fontId="32" fillId="3" borderId="25" xfId="0" applyNumberFormat="1" applyFont="1" applyFill="1" applyBorder="1" applyAlignment="1">
      <alignment horizontal="right" vertical="center" indent="1"/>
    </xf>
    <xf numFmtId="3" fontId="0" fillId="0" borderId="0" xfId="0" applyNumberFormat="1" applyAlignment="1">
      <alignment horizontal="center" vertical="center"/>
    </xf>
    <xf numFmtId="3" fontId="29" fillId="0" borderId="0" xfId="0" applyNumberFormat="1" applyFont="1" applyAlignment="1">
      <alignment horizontal="center" vertical="center"/>
    </xf>
    <xf numFmtId="49" fontId="45" fillId="3" borderId="0" xfId="2" applyNumberFormat="1" applyFont="1" applyFill="1" applyBorder="1" applyAlignment="1" applyProtection="1">
      <alignment horizontal="left" vertical="center"/>
    </xf>
    <xf numFmtId="3" fontId="32" fillId="3" borderId="0" xfId="2" applyNumberFormat="1" applyFont="1" applyFill="1" applyBorder="1" applyAlignment="1" applyProtection="1">
      <alignment horizontal="center" vertical="center"/>
    </xf>
    <xf numFmtId="3" fontId="41" fillId="3" borderId="0" xfId="2" applyNumberFormat="1" applyFont="1" applyFill="1" applyBorder="1" applyAlignment="1" applyProtection="1">
      <alignment horizontal="center" vertical="center"/>
    </xf>
    <xf numFmtId="49" fontId="54" fillId="3" borderId="0" xfId="2" applyNumberFormat="1" applyFont="1" applyFill="1" applyBorder="1" applyAlignment="1" applyProtection="1">
      <alignment horizontal="left" vertical="center"/>
    </xf>
    <xf numFmtId="0" fontId="33" fillId="3" borderId="0" xfId="2" applyNumberFormat="1" applyFont="1" applyFill="1" applyBorder="1" applyAlignment="1" applyProtection="1">
      <alignment horizontal="left" vertical="center"/>
    </xf>
    <xf numFmtId="3" fontId="34" fillId="6" borderId="25" xfId="2" applyNumberFormat="1" applyFont="1" applyFill="1" applyBorder="1" applyAlignment="1" applyProtection="1">
      <alignment horizontal="center" vertical="center" wrapText="1"/>
    </xf>
    <xf numFmtId="3" fontId="34" fillId="6" borderId="0" xfId="2" applyNumberFormat="1" applyFont="1" applyFill="1" applyBorder="1" applyAlignment="1" applyProtection="1">
      <alignment horizontal="center" vertical="center" wrapText="1"/>
    </xf>
    <xf numFmtId="3" fontId="34" fillId="6" borderId="6" xfId="2" applyNumberFormat="1" applyFont="1" applyFill="1" applyBorder="1" applyAlignment="1" applyProtection="1">
      <alignment horizontal="center" vertical="center" wrapText="1"/>
    </xf>
    <xf numFmtId="3" fontId="34" fillId="3" borderId="25" xfId="2" applyNumberFormat="1" applyFont="1" applyFill="1" applyBorder="1" applyAlignment="1" applyProtection="1">
      <alignment horizontal="center" vertical="center"/>
    </xf>
    <xf numFmtId="0" fontId="0" fillId="0" borderId="34" xfId="0" applyBorder="1"/>
    <xf numFmtId="3" fontId="13" fillId="0" borderId="109" xfId="0" applyNumberFormat="1" applyFont="1" applyBorder="1" applyAlignment="1">
      <alignment horizontal="right" vertical="center" indent="1"/>
    </xf>
    <xf numFmtId="3" fontId="13" fillId="0" borderId="110" xfId="0" applyNumberFormat="1" applyFont="1" applyBorder="1" applyAlignment="1">
      <alignment horizontal="right" vertical="center" indent="1"/>
    </xf>
    <xf numFmtId="3" fontId="13" fillId="0" borderId="111" xfId="0" applyNumberFormat="1" applyFont="1" applyBorder="1" applyAlignment="1">
      <alignment horizontal="right" vertical="center" indent="1"/>
    </xf>
    <xf numFmtId="3" fontId="29" fillId="0" borderId="25" xfId="0" applyNumberFormat="1" applyFont="1" applyBorder="1" applyAlignment="1">
      <alignment horizontal="right" vertical="center" indent="1"/>
    </xf>
    <xf numFmtId="3" fontId="29" fillId="0" borderId="0" xfId="0" applyNumberFormat="1" applyFont="1" applyAlignment="1">
      <alignment horizontal="right" vertical="center" indent="1"/>
    </xf>
    <xf numFmtId="3" fontId="41" fillId="3" borderId="25" xfId="0" applyNumberFormat="1" applyFont="1" applyFill="1" applyBorder="1" applyAlignment="1">
      <alignment horizontal="right" vertical="center" indent="1"/>
    </xf>
    <xf numFmtId="3" fontId="65" fillId="3" borderId="0" xfId="0" applyNumberFormat="1" applyFont="1" applyFill="1" applyBorder="1" applyAlignment="1">
      <alignment horizontal="right" vertical="center" indent="1"/>
    </xf>
    <xf numFmtId="3" fontId="29" fillId="0" borderId="0" xfId="0" applyNumberFormat="1" applyFont="1" applyAlignment="1">
      <alignment vertical="center"/>
    </xf>
    <xf numFmtId="49" fontId="54" fillId="3" borderId="0" xfId="2" applyNumberFormat="1" applyFont="1" applyFill="1" applyBorder="1" applyAlignment="1" applyProtection="1">
      <alignment vertical="center"/>
    </xf>
    <xf numFmtId="0" fontId="29" fillId="0" borderId="33" xfId="0" applyFont="1" applyBorder="1"/>
    <xf numFmtId="3" fontId="29" fillId="0" borderId="25" xfId="0" applyNumberFormat="1" applyFont="1" applyBorder="1" applyAlignment="1">
      <alignment vertical="center"/>
    </xf>
    <xf numFmtId="3" fontId="13" fillId="0" borderId="109" xfId="0" applyNumberFormat="1" applyFont="1" applyBorder="1" applyAlignment="1">
      <alignment horizontal="right" vertical="center" indent="1"/>
    </xf>
    <xf numFmtId="3" fontId="13" fillId="0" borderId="110" xfId="0" applyNumberFormat="1" applyFont="1" applyBorder="1" applyAlignment="1">
      <alignment horizontal="right" vertical="center" indent="1"/>
    </xf>
    <xf numFmtId="3" fontId="13" fillId="0" borderId="111" xfId="0" applyNumberFormat="1" applyFont="1" applyBorder="1" applyAlignment="1">
      <alignment horizontal="right" vertical="center" indent="1"/>
    </xf>
    <xf numFmtId="0" fontId="41" fillId="3" borderId="0" xfId="2" applyNumberFormat="1" applyFont="1" applyFill="1" applyBorder="1" applyAlignment="1" applyProtection="1"/>
    <xf numFmtId="0" fontId="33" fillId="3" borderId="25" xfId="2" applyNumberFormat="1" applyFont="1" applyFill="1" applyBorder="1" applyAlignment="1" applyProtection="1">
      <alignment horizontal="left"/>
    </xf>
    <xf numFmtId="3" fontId="1" fillId="3" borderId="58" xfId="2" applyNumberFormat="1" applyFont="1" applyFill="1" applyBorder="1" applyAlignment="1" applyProtection="1">
      <alignment horizontal="right" vertical="center" indent="1"/>
    </xf>
    <xf numFmtId="3" fontId="13" fillId="3" borderId="117" xfId="2" applyNumberFormat="1" applyFont="1" applyFill="1" applyBorder="1" applyAlignment="1" applyProtection="1">
      <alignment horizontal="right" vertical="center" indent="1"/>
    </xf>
    <xf numFmtId="3" fontId="13" fillId="3" borderId="57" xfId="2" applyNumberFormat="1" applyFont="1" applyFill="1" applyBorder="1" applyAlignment="1" applyProtection="1">
      <alignment horizontal="right" vertical="center" indent="1"/>
    </xf>
    <xf numFmtId="3" fontId="1" fillId="3" borderId="91" xfId="2" applyNumberFormat="1" applyFont="1" applyFill="1" applyBorder="1" applyAlignment="1" applyProtection="1">
      <alignment horizontal="right" vertical="center" indent="1"/>
    </xf>
    <xf numFmtId="3" fontId="1" fillId="3" borderId="29" xfId="2" applyNumberFormat="1" applyFont="1" applyFill="1" applyBorder="1" applyAlignment="1" applyProtection="1">
      <alignment horizontal="right" vertical="center" indent="1"/>
    </xf>
    <xf numFmtId="3" fontId="13" fillId="3" borderId="118" xfId="2" applyNumberFormat="1" applyFont="1" applyFill="1" applyBorder="1" applyAlignment="1" applyProtection="1">
      <alignment horizontal="right" vertical="center" indent="1"/>
    </xf>
    <xf numFmtId="3" fontId="13" fillId="3" borderId="38" xfId="2" applyNumberFormat="1" applyFont="1" applyFill="1" applyBorder="1" applyAlignment="1" applyProtection="1">
      <alignment horizontal="right" vertical="center" indent="1"/>
    </xf>
    <xf numFmtId="3" fontId="1" fillId="3" borderId="92" xfId="2" applyNumberFormat="1" applyFont="1" applyFill="1" applyBorder="1" applyAlignment="1" applyProtection="1">
      <alignment horizontal="right" vertical="center" indent="1"/>
    </xf>
    <xf numFmtId="3" fontId="13" fillId="5" borderId="119" xfId="2" applyNumberFormat="1" applyFont="1" applyFill="1" applyBorder="1" applyAlignment="1" applyProtection="1">
      <alignment horizontal="right" vertical="center" indent="1"/>
    </xf>
    <xf numFmtId="3" fontId="13" fillId="5" borderId="60" xfId="2" applyNumberFormat="1" applyFont="1" applyFill="1" applyBorder="1" applyAlignment="1" applyProtection="1">
      <alignment horizontal="right" vertical="center" indent="1"/>
    </xf>
    <xf numFmtId="3" fontId="1" fillId="5" borderId="93" xfId="2" applyNumberFormat="1" applyFont="1" applyFill="1" applyBorder="1" applyAlignment="1" applyProtection="1">
      <alignment horizontal="right" vertical="center" indent="1"/>
    </xf>
    <xf numFmtId="3" fontId="13" fillId="0" borderId="57" xfId="2" applyNumberFormat="1" applyFont="1" applyBorder="1" applyAlignment="1" applyProtection="1">
      <alignment horizontal="right" vertical="center" indent="1"/>
    </xf>
    <xf numFmtId="3" fontId="1" fillId="5" borderId="25" xfId="2" applyNumberFormat="1" applyFont="1" applyFill="1" applyBorder="1" applyAlignment="1" applyProtection="1">
      <alignment horizontal="right" vertical="center" indent="1"/>
    </xf>
    <xf numFmtId="3" fontId="13" fillId="5" borderId="120" xfId="2" applyNumberFormat="1" applyFont="1" applyFill="1" applyBorder="1" applyAlignment="1" applyProtection="1">
      <alignment horizontal="right" vertical="center" indent="1"/>
    </xf>
    <xf numFmtId="3" fontId="13" fillId="5" borderId="48" xfId="2" applyNumberFormat="1" applyFont="1" applyFill="1" applyBorder="1" applyAlignment="1" applyProtection="1">
      <alignment horizontal="right" vertical="center" indent="1"/>
    </xf>
    <xf numFmtId="3" fontId="1" fillId="5" borderId="18" xfId="2" applyNumberFormat="1" applyFont="1" applyFill="1" applyBorder="1" applyAlignment="1" applyProtection="1">
      <alignment horizontal="right" vertical="center" indent="1"/>
    </xf>
    <xf numFmtId="3" fontId="32" fillId="3" borderId="25" xfId="2" applyNumberFormat="1" applyFont="1" applyFill="1" applyBorder="1" applyAlignment="1" applyProtection="1">
      <alignment horizontal="left"/>
    </xf>
    <xf numFmtId="3" fontId="48" fillId="6" borderId="99" xfId="2" applyNumberFormat="1" applyFont="1" applyFill="1" applyBorder="1" applyAlignment="1" applyProtection="1">
      <alignment horizontal="right" vertical="center" indent="1"/>
    </xf>
    <xf numFmtId="3" fontId="49" fillId="6" borderId="100" xfId="2" applyNumberFormat="1" applyFont="1" applyFill="1" applyBorder="1" applyAlignment="1" applyProtection="1">
      <alignment horizontal="right" vertical="center" indent="1"/>
    </xf>
    <xf numFmtId="3" fontId="49" fillId="6" borderId="101" xfId="2" applyNumberFormat="1" applyFont="1" applyFill="1" applyBorder="1" applyAlignment="1" applyProtection="1">
      <alignment horizontal="right" vertical="center" indent="1"/>
    </xf>
    <xf numFmtId="0" fontId="41" fillId="3" borderId="0" xfId="2" applyNumberFormat="1" applyFont="1" applyFill="1" applyBorder="1" applyAlignment="1" applyProtection="1">
      <alignment horizontal="left"/>
    </xf>
    <xf numFmtId="3" fontId="41" fillId="3" borderId="0" xfId="2" applyNumberFormat="1" applyFont="1" applyFill="1" applyBorder="1" applyAlignment="1" applyProtection="1">
      <alignment horizontal="left"/>
    </xf>
    <xf numFmtId="3" fontId="13" fillId="3" borderId="58" xfId="2" applyNumberFormat="1" applyFont="1" applyFill="1" applyBorder="1" applyAlignment="1" applyProtection="1">
      <alignment horizontal="right" vertical="center" indent="1"/>
    </xf>
    <xf numFmtId="3" fontId="13" fillId="3" borderId="91" xfId="2" applyNumberFormat="1" applyFont="1" applyFill="1" applyBorder="1" applyAlignment="1" applyProtection="1">
      <alignment horizontal="right" vertical="center" indent="1"/>
    </xf>
    <xf numFmtId="3" fontId="13" fillId="3" borderId="29" xfId="2" applyNumberFormat="1" applyFont="1" applyFill="1" applyBorder="1" applyAlignment="1" applyProtection="1">
      <alignment horizontal="right" vertical="center" indent="1"/>
    </xf>
    <xf numFmtId="3" fontId="13" fillId="3" borderId="92" xfId="2" applyNumberFormat="1" applyFont="1" applyFill="1" applyBorder="1" applyAlignment="1" applyProtection="1">
      <alignment horizontal="right" vertical="center" indent="1"/>
    </xf>
    <xf numFmtId="3" fontId="13" fillId="5" borderId="61" xfId="2" applyNumberFormat="1" applyFont="1" applyFill="1" applyBorder="1" applyAlignment="1" applyProtection="1">
      <alignment horizontal="right" vertical="center" indent="1"/>
    </xf>
    <xf numFmtId="3" fontId="13" fillId="5" borderId="93" xfId="2" applyNumberFormat="1" applyFont="1" applyFill="1" applyBorder="1" applyAlignment="1" applyProtection="1">
      <alignment horizontal="right" vertical="center" indent="1"/>
    </xf>
    <xf numFmtId="3" fontId="13" fillId="5" borderId="25" xfId="2" applyNumberFormat="1" applyFont="1" applyFill="1" applyBorder="1" applyAlignment="1" applyProtection="1">
      <alignment horizontal="right" vertical="center" indent="1"/>
    </xf>
    <xf numFmtId="3" fontId="13" fillId="5" borderId="18" xfId="2" applyNumberFormat="1" applyFont="1" applyFill="1" applyBorder="1" applyAlignment="1" applyProtection="1">
      <alignment horizontal="right" vertical="center" indent="1"/>
    </xf>
    <xf numFmtId="3" fontId="41" fillId="3" borderId="25" xfId="2" applyNumberFormat="1" applyFont="1" applyFill="1" applyBorder="1" applyAlignment="1" applyProtection="1">
      <alignment horizontal="left"/>
    </xf>
    <xf numFmtId="3" fontId="49" fillId="6" borderId="99" xfId="2" applyNumberFormat="1" applyFont="1" applyFill="1" applyBorder="1" applyAlignment="1" applyProtection="1">
      <alignment horizontal="right" vertical="center" indent="1"/>
    </xf>
    <xf numFmtId="3" fontId="49" fillId="6" borderId="98" xfId="2" applyNumberFormat="1" applyFont="1" applyFill="1" applyBorder="1" applyAlignment="1" applyProtection="1">
      <alignment horizontal="right" vertical="center" indent="1"/>
    </xf>
    <xf numFmtId="3" fontId="29" fillId="0" borderId="0" xfId="0" applyNumberFormat="1" applyFont="1"/>
    <xf numFmtId="49" fontId="33" fillId="3" borderId="76" xfId="2" applyNumberFormat="1" applyFont="1" applyFill="1" applyBorder="1" applyAlignment="1" applyProtection="1">
      <alignment horizontal="left"/>
    </xf>
    <xf numFmtId="3" fontId="38" fillId="3" borderId="117" xfId="0" applyNumberFormat="1" applyFont="1" applyFill="1" applyBorder="1" applyAlignment="1">
      <alignment horizontal="right" vertical="center" indent="1"/>
    </xf>
    <xf numFmtId="3" fontId="37" fillId="3" borderId="91" xfId="0" applyNumberFormat="1" applyFont="1" applyFill="1" applyBorder="1" applyAlignment="1">
      <alignment horizontal="right" vertical="center" indent="1"/>
    </xf>
    <xf numFmtId="3" fontId="32" fillId="3" borderId="0" xfId="0" applyNumberFormat="1" applyFont="1" applyFill="1" applyBorder="1" applyAlignment="1">
      <alignment horizontal="right" indent="1"/>
    </xf>
    <xf numFmtId="3" fontId="32" fillId="3" borderId="0" xfId="0" applyNumberFormat="1" applyFont="1" applyFill="1" applyAlignment="1">
      <alignment horizontal="left"/>
    </xf>
    <xf numFmtId="49" fontId="67" fillId="3" borderId="0" xfId="0" applyNumberFormat="1" applyFont="1" applyFill="1" applyAlignment="1">
      <alignment vertical="center"/>
    </xf>
    <xf numFmtId="1" fontId="47" fillId="3" borderId="0" xfId="0" applyNumberFormat="1" applyFont="1" applyFill="1" applyAlignment="1">
      <alignment horizontal="left" vertical="center"/>
    </xf>
    <xf numFmtId="49" fontId="22" fillId="3" borderId="0" xfId="0" applyNumberFormat="1" applyFont="1" applyFill="1" applyAlignment="1">
      <alignment horizontal="left"/>
    </xf>
    <xf numFmtId="0" fontId="22" fillId="6" borderId="126" xfId="0" applyFont="1" applyFill="1" applyBorder="1" applyAlignment="1">
      <alignment horizontal="center" vertical="center" wrapText="1"/>
    </xf>
    <xf numFmtId="3" fontId="34" fillId="6" borderId="127" xfId="2" applyNumberFormat="1" applyFont="1" applyFill="1" applyBorder="1" applyAlignment="1" applyProtection="1">
      <alignment horizontal="center" vertical="center" wrapText="1"/>
    </xf>
    <xf numFmtId="3" fontId="34" fillId="6" borderId="128" xfId="2" applyNumberFormat="1" applyFont="1" applyFill="1" applyBorder="1" applyAlignment="1" applyProtection="1">
      <alignment horizontal="center" vertical="center" wrapText="1"/>
    </xf>
    <xf numFmtId="3" fontId="22" fillId="6" borderId="129" xfId="2" applyNumberFormat="1" applyFont="1" applyFill="1" applyBorder="1" applyAlignment="1" applyProtection="1">
      <alignment horizontal="center" vertical="center" wrapText="1"/>
    </xf>
    <xf numFmtId="3" fontId="42" fillId="3" borderId="0" xfId="0" applyNumberFormat="1" applyFont="1" applyFill="1" applyBorder="1" applyAlignment="1">
      <alignment horizontal="right" vertical="center" indent="1"/>
    </xf>
    <xf numFmtId="3" fontId="0" fillId="0" borderId="116" xfId="0" applyNumberFormat="1" applyBorder="1"/>
    <xf numFmtId="3" fontId="67" fillId="3" borderId="0" xfId="0" applyNumberFormat="1" applyFont="1" applyFill="1" applyAlignment="1">
      <alignment vertical="center"/>
    </xf>
    <xf numFmtId="49" fontId="38" fillId="3" borderId="0" xfId="0" applyNumberFormat="1" applyFont="1" applyFill="1" applyAlignment="1">
      <alignment vertical="top"/>
    </xf>
    <xf numFmtId="49" fontId="22" fillId="3" borderId="0" xfId="0" applyNumberFormat="1" applyFont="1" applyFill="1" applyAlignment="1">
      <alignment vertical="center"/>
    </xf>
    <xf numFmtId="3" fontId="22" fillId="6" borderId="131" xfId="0" applyNumberFormat="1" applyFont="1" applyFill="1" applyBorder="1" applyAlignment="1">
      <alignment horizontal="center" vertical="center" wrapText="1"/>
    </xf>
    <xf numFmtId="0" fontId="32" fillId="3" borderId="25" xfId="0" applyFont="1" applyFill="1" applyBorder="1" applyAlignment="1">
      <alignment horizontal="right" vertical="center" indent="1"/>
    </xf>
    <xf numFmtId="0" fontId="32" fillId="3" borderId="0" xfId="0" applyFont="1" applyFill="1" applyAlignment="1">
      <alignment horizontal="right" vertical="center" indent="1"/>
    </xf>
    <xf numFmtId="49" fontId="37" fillId="5" borderId="26" xfId="0" applyNumberFormat="1" applyFont="1" applyFill="1" applyBorder="1" applyAlignment="1"/>
    <xf numFmtId="49" fontId="37" fillId="3" borderId="26" xfId="0" applyNumberFormat="1" applyFont="1" applyFill="1" applyBorder="1" applyAlignment="1"/>
    <xf numFmtId="49" fontId="22" fillId="6" borderId="0" xfId="0" applyNumberFormat="1" applyFont="1" applyFill="1" applyAlignment="1"/>
    <xf numFmtId="3" fontId="48" fillId="6" borderId="25" xfId="0" applyNumberFormat="1" applyFont="1" applyFill="1" applyBorder="1" applyAlignment="1">
      <alignment horizontal="center" vertical="center"/>
    </xf>
    <xf numFmtId="3" fontId="49" fillId="6" borderId="0" xfId="0" applyNumberFormat="1" applyFont="1" applyFill="1" applyAlignment="1">
      <alignment horizontal="center" vertical="center"/>
    </xf>
    <xf numFmtId="3" fontId="49" fillId="6" borderId="48" xfId="0" applyNumberFormat="1" applyFont="1" applyFill="1" applyBorder="1" applyAlignment="1">
      <alignment horizontal="center" vertical="center"/>
    </xf>
    <xf numFmtId="3" fontId="48" fillId="6" borderId="0" xfId="0" applyNumberFormat="1" applyFont="1" applyFill="1" applyAlignment="1">
      <alignment horizontal="center" vertical="center"/>
    </xf>
    <xf numFmtId="49" fontId="8" fillId="3" borderId="25" xfId="0" applyNumberFormat="1" applyFont="1" applyFill="1" applyBorder="1" applyAlignment="1">
      <alignment vertical="center"/>
    </xf>
    <xf numFmtId="3" fontId="32" fillId="3" borderId="25" xfId="0" applyNumberFormat="1" applyFont="1" applyFill="1" applyBorder="1" applyAlignment="1">
      <alignment horizontal="left"/>
    </xf>
    <xf numFmtId="3" fontId="37" fillId="5" borderId="26" xfId="0" applyNumberFormat="1" applyFont="1" applyFill="1" applyBorder="1" applyAlignment="1"/>
    <xf numFmtId="3" fontId="38" fillId="5" borderId="29" xfId="0" applyNumberFormat="1" applyFont="1" applyFill="1" applyBorder="1" applyAlignment="1">
      <alignment horizontal="right" indent="1"/>
    </xf>
    <xf numFmtId="3" fontId="38" fillId="5" borderId="118" xfId="0" applyNumberFormat="1" applyFont="1" applyFill="1" applyBorder="1" applyAlignment="1">
      <alignment horizontal="right" indent="1"/>
    </xf>
    <xf numFmtId="3" fontId="37" fillId="3" borderId="26" xfId="0" applyNumberFormat="1" applyFont="1" applyFill="1" applyBorder="1" applyAlignment="1"/>
    <xf numFmtId="3" fontId="38" fillId="3" borderId="29" xfId="0" applyNumberFormat="1" applyFont="1" applyFill="1" applyBorder="1" applyAlignment="1">
      <alignment horizontal="right" indent="1"/>
    </xf>
    <xf numFmtId="3" fontId="38" fillId="3" borderId="118" xfId="0" applyNumberFormat="1" applyFont="1" applyFill="1" applyBorder="1" applyAlignment="1">
      <alignment horizontal="right" indent="1"/>
    </xf>
    <xf numFmtId="49" fontId="22" fillId="3" borderId="0" xfId="0" applyNumberFormat="1" applyFont="1" applyFill="1" applyAlignment="1">
      <alignment horizontal="center" vertical="center"/>
    </xf>
    <xf numFmtId="0" fontId="32" fillId="3" borderId="116" xfId="0" applyFont="1" applyFill="1" applyBorder="1" applyAlignment="1">
      <alignment horizontal="center" vertical="center"/>
    </xf>
    <xf numFmtId="49" fontId="37" fillId="5" borderId="29" xfId="0" applyNumberFormat="1" applyFont="1" applyFill="1" applyBorder="1" applyAlignment="1"/>
    <xf numFmtId="3" fontId="37" fillId="5" borderId="107" xfId="0" applyNumberFormat="1" applyFont="1" applyFill="1" applyBorder="1" applyAlignment="1">
      <alignment horizontal="right" indent="1"/>
    </xf>
    <xf numFmtId="49" fontId="37" fillId="3" borderId="29" xfId="0" applyNumberFormat="1" applyFont="1" applyFill="1" applyBorder="1" applyAlignment="1">
      <alignment horizontal="left"/>
    </xf>
    <xf numFmtId="3" fontId="37" fillId="3" borderId="107" xfId="0" applyNumberFormat="1" applyFont="1" applyFill="1" applyBorder="1" applyAlignment="1">
      <alignment horizontal="right" indent="1"/>
    </xf>
    <xf numFmtId="49" fontId="37" fillId="5" borderId="49" xfId="0" applyNumberFormat="1" applyFont="1" applyFill="1" applyBorder="1" applyAlignment="1">
      <alignment horizontal="left"/>
    </xf>
    <xf numFmtId="49" fontId="37" fillId="5" borderId="29" xfId="0" applyNumberFormat="1" applyFont="1" applyFill="1" applyBorder="1" applyAlignment="1">
      <alignment horizontal="left"/>
    </xf>
    <xf numFmtId="49" fontId="22" fillId="6" borderId="25" xfId="0" applyNumberFormat="1" applyFont="1" applyFill="1" applyBorder="1" applyAlignment="1">
      <alignment horizontal="left" vertical="center"/>
    </xf>
    <xf numFmtId="3" fontId="48" fillId="6" borderId="116" xfId="0" applyNumberFormat="1" applyFont="1" applyFill="1" applyBorder="1" applyAlignment="1">
      <alignment horizontal="center" vertical="center"/>
    </xf>
    <xf numFmtId="3" fontId="49" fillId="6" borderId="18" xfId="0" applyNumberFormat="1" applyFont="1" applyFill="1" applyBorder="1" applyAlignment="1">
      <alignment horizontal="center" vertical="center" wrapText="1"/>
    </xf>
    <xf numFmtId="3" fontId="49" fillId="6" borderId="6" xfId="0" applyNumberFormat="1" applyFont="1" applyFill="1" applyBorder="1" applyAlignment="1">
      <alignment horizontal="center" vertical="center" wrapText="1"/>
    </xf>
    <xf numFmtId="3" fontId="49" fillId="6" borderId="5" xfId="0" applyNumberFormat="1" applyFont="1" applyFill="1" applyBorder="1" applyAlignment="1">
      <alignment horizontal="center" vertical="center" wrapText="1"/>
    </xf>
    <xf numFmtId="3" fontId="48" fillId="6" borderId="25" xfId="0" applyNumberFormat="1" applyFont="1" applyFill="1" applyBorder="1" applyAlignment="1">
      <alignment horizontal="center" vertical="center" wrapText="1"/>
    </xf>
    <xf numFmtId="3" fontId="48" fillId="6" borderId="5" xfId="0" applyNumberFormat="1" applyFont="1" applyFill="1" applyBorder="1" applyAlignment="1">
      <alignment horizontal="center" vertical="center" wrapText="1"/>
    </xf>
    <xf numFmtId="49" fontId="67" fillId="3" borderId="25" xfId="0" applyNumberFormat="1" applyFont="1" applyFill="1" applyBorder="1" applyAlignment="1"/>
    <xf numFmtId="3" fontId="68" fillId="3" borderId="0" xfId="0" applyNumberFormat="1" applyFont="1" applyFill="1" applyBorder="1" applyAlignment="1">
      <alignment horizontal="right" vertical="center" indent="1"/>
    </xf>
    <xf numFmtId="3" fontId="32" fillId="3" borderId="25" xfId="0" applyNumberFormat="1" applyFont="1" applyFill="1" applyBorder="1" applyAlignment="1">
      <alignment horizontal="right" indent="1"/>
    </xf>
    <xf numFmtId="0" fontId="38" fillId="5" borderId="38" xfId="0" applyFont="1" applyFill="1" applyBorder="1" applyAlignment="1">
      <alignment horizontal="right"/>
    </xf>
    <xf numFmtId="0" fontId="38" fillId="3" borderId="38" xfId="0" applyFont="1" applyFill="1" applyBorder="1" applyAlignment="1">
      <alignment horizontal="right"/>
    </xf>
    <xf numFmtId="3" fontId="32" fillId="3" borderId="0" xfId="0" applyNumberFormat="1" applyFont="1" applyFill="1" applyBorder="1" applyAlignment="1">
      <alignment horizontal="left"/>
    </xf>
    <xf numFmtId="3" fontId="22" fillId="6" borderId="133" xfId="0" applyNumberFormat="1" applyFont="1" applyFill="1" applyBorder="1" applyAlignment="1">
      <alignment horizontal="center" vertical="center" wrapText="1"/>
    </xf>
    <xf numFmtId="0" fontId="32" fillId="3" borderId="134" xfId="0" applyFont="1" applyFill="1" applyBorder="1" applyAlignment="1">
      <alignment horizontal="center" vertical="center"/>
    </xf>
    <xf numFmtId="0" fontId="32" fillId="3" borderId="25" xfId="0" applyFont="1" applyFill="1" applyBorder="1" applyAlignment="1">
      <alignment horizontal="center" vertical="center"/>
    </xf>
    <xf numFmtId="49" fontId="37" fillId="5" borderId="107" xfId="0" applyNumberFormat="1" applyFont="1" applyFill="1" applyBorder="1" applyAlignment="1">
      <alignment horizontal="left"/>
    </xf>
    <xf numFmtId="49" fontId="37" fillId="3" borderId="107" xfId="0" applyNumberFormat="1" applyFont="1" applyFill="1" applyBorder="1" applyAlignment="1">
      <alignment horizontal="left"/>
    </xf>
    <xf numFmtId="49" fontId="37" fillId="5" borderId="135" xfId="0" applyNumberFormat="1" applyFont="1" applyFill="1" applyBorder="1" applyAlignment="1">
      <alignment horizontal="left"/>
    </xf>
    <xf numFmtId="49" fontId="22" fillId="6" borderId="116" xfId="0" applyNumberFormat="1" applyFont="1" applyFill="1" applyBorder="1" applyAlignment="1">
      <alignment horizontal="left" vertical="center"/>
    </xf>
    <xf numFmtId="3" fontId="49" fillId="6" borderId="25" xfId="0" applyNumberFormat="1" applyFont="1" applyFill="1" applyBorder="1" applyAlignment="1">
      <alignment horizontal="center" vertical="center"/>
    </xf>
    <xf numFmtId="49" fontId="67" fillId="3" borderId="116" xfId="0" applyNumberFormat="1" applyFont="1" applyFill="1" applyBorder="1" applyAlignment="1"/>
    <xf numFmtId="3" fontId="49" fillId="6" borderId="24" xfId="0" applyNumberFormat="1" applyFont="1" applyFill="1" applyBorder="1" applyAlignment="1">
      <alignment horizontal="center" vertical="center" wrapText="1"/>
    </xf>
    <xf numFmtId="3" fontId="49" fillId="6" borderId="10" xfId="0" applyNumberFormat="1" applyFont="1" applyFill="1" applyBorder="1" applyAlignment="1">
      <alignment horizontal="center" vertical="center" wrapText="1"/>
    </xf>
    <xf numFmtId="3" fontId="48" fillId="6" borderId="22" xfId="0" applyNumberFormat="1" applyFont="1" applyFill="1" applyBorder="1" applyAlignment="1">
      <alignment horizontal="center" vertical="center" wrapText="1"/>
    </xf>
    <xf numFmtId="49" fontId="48" fillId="6" borderId="137" xfId="0" applyNumberFormat="1" applyFont="1" applyFill="1" applyBorder="1" applyAlignment="1">
      <alignment horizontal="center" vertical="center" wrapText="1"/>
    </xf>
    <xf numFmtId="0" fontId="33" fillId="3" borderId="0" xfId="0" applyFont="1" applyFill="1" applyAlignment="1">
      <alignment horizontal="left" vertical="top" wrapText="1"/>
    </xf>
    <xf numFmtId="0" fontId="33" fillId="3" borderId="116" xfId="0" applyFont="1" applyFill="1" applyBorder="1" applyAlignment="1">
      <alignment horizontal="left" vertical="top"/>
    </xf>
    <xf numFmtId="3" fontId="33" fillId="3" borderId="0" xfId="0" applyNumberFormat="1" applyFont="1" applyFill="1" applyAlignment="1">
      <alignment horizontal="center" vertical="center" wrapText="1"/>
    </xf>
    <xf numFmtId="3" fontId="66" fillId="3" borderId="0" xfId="0" applyNumberFormat="1" applyFont="1" applyFill="1" applyAlignment="1">
      <alignment horizontal="center" vertical="center" wrapText="1"/>
    </xf>
    <xf numFmtId="3" fontId="33" fillId="3" borderId="25" xfId="0" applyNumberFormat="1" applyFont="1" applyFill="1" applyBorder="1" applyAlignment="1">
      <alignment horizontal="center" vertical="center" wrapText="1"/>
    </xf>
    <xf numFmtId="49" fontId="32" fillId="5" borderId="107" xfId="0" applyNumberFormat="1" applyFont="1" applyFill="1" applyBorder="1" applyAlignment="1">
      <alignment horizontal="left"/>
    </xf>
    <xf numFmtId="3" fontId="32" fillId="5" borderId="118" xfId="0" applyNumberFormat="1" applyFont="1" applyFill="1" applyBorder="1" applyAlignment="1">
      <alignment horizontal="right" indent="1"/>
    </xf>
    <xf numFmtId="3" fontId="41" fillId="5" borderId="26" xfId="0" applyNumberFormat="1" applyFont="1" applyFill="1" applyBorder="1" applyAlignment="1">
      <alignment horizontal="right" indent="1"/>
    </xf>
    <xf numFmtId="3" fontId="32" fillId="5" borderId="29" xfId="0" applyNumberFormat="1" applyFont="1" applyFill="1" applyBorder="1" applyAlignment="1">
      <alignment horizontal="right" indent="1"/>
    </xf>
    <xf numFmtId="3" fontId="41" fillId="5" borderId="118" xfId="0" applyNumberFormat="1" applyFont="1" applyFill="1" applyBorder="1" applyAlignment="1">
      <alignment horizontal="right" indent="1"/>
    </xf>
    <xf numFmtId="3" fontId="32" fillId="5" borderId="26" xfId="0" applyNumberFormat="1" applyFont="1" applyFill="1" applyBorder="1" applyAlignment="1">
      <alignment horizontal="right" indent="1"/>
    </xf>
    <xf numFmtId="49" fontId="32" fillId="3" borderId="107" xfId="0" applyNumberFormat="1" applyFont="1" applyFill="1" applyBorder="1" applyAlignment="1">
      <alignment horizontal="left"/>
    </xf>
    <xf numFmtId="3" fontId="32" fillId="3" borderId="118" xfId="0" applyNumberFormat="1" applyFont="1" applyFill="1" applyBorder="1" applyAlignment="1">
      <alignment horizontal="right" indent="1"/>
    </xf>
    <xf numFmtId="3" fontId="41" fillId="3" borderId="26" xfId="0" applyNumberFormat="1" applyFont="1" applyFill="1" applyBorder="1" applyAlignment="1">
      <alignment horizontal="right" indent="1"/>
    </xf>
    <xf numFmtId="3" fontId="32" fillId="3" borderId="29" xfId="0" applyNumberFormat="1" applyFont="1" applyFill="1" applyBorder="1" applyAlignment="1">
      <alignment horizontal="right" indent="1"/>
    </xf>
    <xf numFmtId="3" fontId="41" fillId="3" borderId="118" xfId="0" applyNumberFormat="1" applyFont="1" applyFill="1" applyBorder="1" applyAlignment="1">
      <alignment horizontal="right" indent="1"/>
    </xf>
    <xf numFmtId="3" fontId="32" fillId="3" borderId="26" xfId="0" applyNumberFormat="1" applyFont="1" applyFill="1" applyBorder="1" applyAlignment="1">
      <alignment horizontal="right" indent="1"/>
    </xf>
    <xf numFmtId="0" fontId="32" fillId="3" borderId="0" xfId="0" applyFont="1" applyFill="1" applyAlignment="1">
      <alignment vertical="top"/>
    </xf>
    <xf numFmtId="0" fontId="45" fillId="3" borderId="0" xfId="0" applyFont="1" applyFill="1" applyBorder="1" applyAlignment="1">
      <alignment vertical="top" wrapText="1"/>
    </xf>
    <xf numFmtId="3" fontId="32" fillId="3" borderId="0" xfId="0" applyNumberFormat="1" applyFont="1" applyFill="1" applyAlignment="1">
      <alignment vertical="top"/>
    </xf>
    <xf numFmtId="3" fontId="47" fillId="3" borderId="0" xfId="0" applyNumberFormat="1" applyFont="1" applyFill="1" applyAlignment="1">
      <alignment vertical="top" wrapText="1"/>
    </xf>
    <xf numFmtId="3" fontId="38" fillId="3" borderId="0" xfId="0" applyNumberFormat="1" applyFont="1" applyFill="1" applyAlignment="1">
      <alignment vertical="top"/>
    </xf>
    <xf numFmtId="0" fontId="22" fillId="6" borderId="33" xfId="0" applyFont="1" applyFill="1" applyBorder="1" applyAlignment="1">
      <alignment horizontal="center" vertical="center" wrapText="1"/>
    </xf>
    <xf numFmtId="3" fontId="33" fillId="6" borderId="35" xfId="0" applyNumberFormat="1" applyFont="1" applyFill="1" applyBorder="1" applyAlignment="1">
      <alignment horizontal="center" vertical="center"/>
    </xf>
    <xf numFmtId="3" fontId="22" fillId="6" borderId="34" xfId="0" applyNumberFormat="1" applyFont="1" applyFill="1" applyBorder="1" applyAlignment="1">
      <alignment horizontal="center" vertical="center" wrapText="1"/>
    </xf>
    <xf numFmtId="49" fontId="69" fillId="3" borderId="116" xfId="0" applyNumberFormat="1" applyFont="1" applyFill="1" applyBorder="1" applyAlignment="1"/>
    <xf numFmtId="49" fontId="69" fillId="3" borderId="0" xfId="0" applyNumberFormat="1" applyFont="1" applyFill="1" applyAlignment="1"/>
    <xf numFmtId="49" fontId="32" fillId="5" borderId="107" xfId="0" applyNumberFormat="1" applyFont="1" applyFill="1" applyBorder="1" applyAlignment="1">
      <alignment horizontal="left" vertical="center"/>
    </xf>
    <xf numFmtId="49" fontId="32" fillId="3" borderId="107" xfId="0" applyNumberFormat="1" applyFont="1" applyFill="1" applyBorder="1" applyAlignment="1">
      <alignment horizontal="left" vertical="center"/>
    </xf>
    <xf numFmtId="49" fontId="48" fillId="6" borderId="131" xfId="0" applyNumberFormat="1" applyFont="1" applyFill="1" applyBorder="1" applyAlignment="1">
      <alignment horizontal="left" vertical="center" wrapText="1"/>
    </xf>
    <xf numFmtId="49" fontId="48" fillId="6" borderId="24" xfId="0" applyNumberFormat="1" applyFont="1" applyFill="1" applyBorder="1" applyAlignment="1">
      <alignment horizontal="center" wrapText="1"/>
    </xf>
    <xf numFmtId="0" fontId="48" fillId="6" borderId="10" xfId="0" applyFont="1" applyFill="1" applyBorder="1" applyAlignment="1">
      <alignment horizontal="center" wrapText="1"/>
    </xf>
    <xf numFmtId="3" fontId="49" fillId="6" borderId="10" xfId="0" applyNumberFormat="1" applyFont="1" applyFill="1" applyBorder="1" applyAlignment="1">
      <alignment horizontal="center" wrapText="1"/>
    </xf>
    <xf numFmtId="3" fontId="70" fillId="6" borderId="39" xfId="0" applyNumberFormat="1" applyFont="1" applyFill="1" applyBorder="1" applyAlignment="1">
      <alignment horizontal="center"/>
    </xf>
    <xf numFmtId="3" fontId="49" fillId="6" borderId="24" xfId="0" applyNumberFormat="1" applyFont="1" applyFill="1" applyBorder="1" applyAlignment="1">
      <alignment horizontal="center" wrapText="1"/>
    </xf>
    <xf numFmtId="3" fontId="48" fillId="6" borderId="22" xfId="0" applyNumberFormat="1" applyFont="1" applyFill="1" applyBorder="1" applyAlignment="1">
      <alignment horizontal="center" wrapText="1"/>
    </xf>
    <xf numFmtId="0" fontId="45" fillId="3" borderId="0" xfId="0" applyFont="1" applyFill="1" applyAlignment="1">
      <alignment horizontal="left" vertical="top" wrapText="1"/>
    </xf>
    <xf numFmtId="3" fontId="45" fillId="3" borderId="0" xfId="0" applyNumberFormat="1" applyFont="1" applyFill="1" applyAlignment="1">
      <alignment vertical="top" wrapText="1"/>
    </xf>
    <xf numFmtId="49" fontId="33" fillId="3" borderId="0" xfId="0" applyNumberFormat="1" applyFont="1" applyFill="1" applyAlignment="1">
      <alignment horizontal="center"/>
    </xf>
    <xf numFmtId="3" fontId="69" fillId="3" borderId="0" xfId="0" applyNumberFormat="1" applyFont="1" applyFill="1" applyAlignment="1">
      <alignment horizontal="right" indent="1"/>
    </xf>
    <xf numFmtId="3" fontId="69" fillId="3" borderId="25" xfId="0" applyNumberFormat="1" applyFont="1" applyFill="1" applyBorder="1" applyAlignment="1">
      <alignment horizontal="right" indent="1"/>
    </xf>
    <xf numFmtId="3" fontId="48" fillId="6" borderId="24" xfId="0" applyNumberFormat="1" applyFont="1" applyFill="1" applyBorder="1" applyAlignment="1">
      <alignment horizontal="right" wrapText="1" indent="1"/>
    </xf>
    <xf numFmtId="3" fontId="48" fillId="6" borderId="10" xfId="0" applyNumberFormat="1" applyFont="1" applyFill="1" applyBorder="1" applyAlignment="1">
      <alignment horizontal="right" wrapText="1" indent="1"/>
    </xf>
    <xf numFmtId="3" fontId="49" fillId="6" borderId="10" xfId="0" applyNumberFormat="1" applyFont="1" applyFill="1" applyBorder="1" applyAlignment="1">
      <alignment horizontal="right" wrapText="1" indent="1"/>
    </xf>
    <xf numFmtId="3" fontId="70" fillId="6" borderId="39" xfId="0" applyNumberFormat="1" applyFont="1" applyFill="1" applyBorder="1" applyAlignment="1">
      <alignment horizontal="right" indent="1"/>
    </xf>
    <xf numFmtId="3" fontId="49" fillId="6" borderId="24" xfId="0" applyNumberFormat="1" applyFont="1" applyFill="1" applyBorder="1" applyAlignment="1">
      <alignment horizontal="right" wrapText="1" indent="1"/>
    </xf>
    <xf numFmtId="3" fontId="48" fillId="6" borderId="22" xfId="0" applyNumberFormat="1" applyFont="1" applyFill="1" applyBorder="1" applyAlignment="1">
      <alignment horizontal="right" wrapText="1" indent="1"/>
    </xf>
    <xf numFmtId="49" fontId="33" fillId="3" borderId="0" xfId="0" applyNumberFormat="1" applyFont="1" applyFill="1" applyAlignment="1">
      <alignment horizontal="left" vertical="top"/>
    </xf>
    <xf numFmtId="49" fontId="69" fillId="3" borderId="25" xfId="0" applyNumberFormat="1" applyFont="1" applyFill="1" applyBorder="1" applyAlignment="1"/>
    <xf numFmtId="49" fontId="32" fillId="5" borderId="29" xfId="0" applyNumberFormat="1" applyFont="1" applyFill="1" applyBorder="1" applyAlignment="1">
      <alignment horizontal="left" vertical="center"/>
    </xf>
    <xf numFmtId="49" fontId="32" fillId="3" borderId="29" xfId="0" applyNumberFormat="1" applyFont="1" applyFill="1" applyBorder="1" applyAlignment="1">
      <alignment horizontal="left" vertical="center"/>
    </xf>
    <xf numFmtId="49" fontId="32" fillId="3" borderId="25" xfId="0" applyNumberFormat="1" applyFont="1" applyFill="1" applyBorder="1" applyAlignment="1">
      <alignment horizontal="left" vertical="center"/>
    </xf>
    <xf numFmtId="3" fontId="41" fillId="3" borderId="0" xfId="0" applyNumberFormat="1" applyFont="1" applyFill="1" applyBorder="1" applyAlignment="1">
      <alignment horizontal="right" indent="1"/>
    </xf>
    <xf numFmtId="0" fontId="45" fillId="3" borderId="0" xfId="0" applyFont="1" applyFill="1" applyBorder="1" applyAlignment="1">
      <alignment horizontal="left" vertical="center" wrapText="1"/>
    </xf>
    <xf numFmtId="3" fontId="47" fillId="3" borderId="0" xfId="0" applyNumberFormat="1" applyFont="1" applyFill="1" applyAlignment="1">
      <alignment vertical="center" wrapText="1"/>
    </xf>
    <xf numFmtId="49" fontId="38" fillId="3" borderId="0" xfId="0" applyNumberFormat="1" applyFont="1" applyFill="1" applyAlignment="1">
      <alignment horizontal="left" vertical="center"/>
    </xf>
    <xf numFmtId="3" fontId="38" fillId="3" borderId="0" xfId="0" applyNumberFormat="1" applyFont="1" applyFill="1" applyAlignment="1">
      <alignment horizontal="left" vertical="center"/>
    </xf>
    <xf numFmtId="0" fontId="32" fillId="3" borderId="0" xfId="0" applyFont="1" applyFill="1" applyAlignment="1">
      <alignment horizontal="center"/>
    </xf>
    <xf numFmtId="49" fontId="33" fillId="3" borderId="33" xfId="0" applyNumberFormat="1" applyFont="1" applyFill="1" applyBorder="1" applyAlignment="1">
      <alignment horizontal="center" vertical="top"/>
    </xf>
    <xf numFmtId="3" fontId="33" fillId="6" borderId="33" xfId="0" applyNumberFormat="1" applyFont="1" applyFill="1" applyBorder="1" applyAlignment="1">
      <alignment horizontal="center" vertical="center" wrapText="1"/>
    </xf>
    <xf numFmtId="3" fontId="66" fillId="6" borderId="34" xfId="0" applyNumberFormat="1" applyFont="1" applyFill="1" applyBorder="1" applyAlignment="1">
      <alignment horizontal="center" vertical="center" wrapText="1"/>
    </xf>
    <xf numFmtId="3" fontId="33" fillId="6" borderId="35" xfId="0" applyNumberFormat="1" applyFont="1" applyFill="1" applyBorder="1" applyAlignment="1">
      <alignment horizontal="center" vertical="center" wrapText="1"/>
    </xf>
    <xf numFmtId="3" fontId="66" fillId="6" borderId="33" xfId="0" applyNumberFormat="1" applyFont="1" applyFill="1" applyBorder="1" applyAlignment="1">
      <alignment horizontal="center" vertical="center" wrapText="1"/>
    </xf>
    <xf numFmtId="49" fontId="69" fillId="3" borderId="23" xfId="0" applyNumberFormat="1" applyFont="1" applyFill="1" applyBorder="1" applyAlignment="1"/>
    <xf numFmtId="0" fontId="13" fillId="0" borderId="0" xfId="2" applyNumberFormat="1" applyFont="1" applyBorder="1" applyAlignment="1" applyProtection="1">
      <alignment vertical="center"/>
    </xf>
    <xf numFmtId="0" fontId="13" fillId="0" borderId="0" xfId="2" applyNumberFormat="1" applyFont="1" applyBorder="1" applyAlignment="1" applyProtection="1">
      <alignment vertical="top"/>
    </xf>
    <xf numFmtId="49" fontId="69" fillId="3" borderId="0" xfId="0" applyNumberFormat="1" applyFont="1" applyFill="1" applyBorder="1" applyAlignment="1"/>
    <xf numFmtId="0" fontId="13" fillId="0" borderId="0" xfId="2" applyNumberFormat="1" applyFont="1" applyBorder="1" applyAlignment="1" applyProtection="1">
      <alignment horizontal="center" vertical="center"/>
    </xf>
    <xf numFmtId="0" fontId="1" fillId="0" borderId="0" xfId="2" applyNumberFormat="1" applyFont="1" applyBorder="1" applyAlignment="1" applyProtection="1"/>
    <xf numFmtId="3" fontId="32" fillId="5" borderId="107" xfId="0" applyNumberFormat="1" applyFont="1" applyFill="1" applyBorder="1" applyAlignment="1">
      <alignment vertical="center"/>
    </xf>
    <xf numFmtId="3" fontId="41" fillId="5" borderId="118" xfId="0" applyNumberFormat="1" applyFont="1" applyFill="1" applyBorder="1" applyAlignment="1">
      <alignment horizontal="right" vertical="center" indent="1"/>
    </xf>
    <xf numFmtId="3" fontId="41" fillId="5" borderId="26" xfId="0" applyNumberFormat="1" applyFont="1" applyFill="1" applyBorder="1" applyAlignment="1">
      <alignment horizontal="right" vertical="center" indent="1"/>
    </xf>
    <xf numFmtId="3" fontId="48" fillId="6" borderId="116" xfId="0" applyNumberFormat="1" applyFont="1" applyFill="1" applyBorder="1" applyAlignment="1">
      <alignment vertical="center" wrapText="1"/>
    </xf>
    <xf numFmtId="3" fontId="49" fillId="6" borderId="18" xfId="0" applyNumberFormat="1" applyFont="1" applyFill="1" applyBorder="1" applyAlignment="1">
      <alignment horizontal="right" vertical="center" indent="1"/>
    </xf>
    <xf numFmtId="3" fontId="49" fillId="6" borderId="6" xfId="0" applyNumberFormat="1" applyFont="1" applyFill="1" applyBorder="1" applyAlignment="1">
      <alignment horizontal="right" vertical="center" indent="1"/>
    </xf>
    <xf numFmtId="3" fontId="49" fillId="6" borderId="5" xfId="0" applyNumberFormat="1" applyFont="1" applyFill="1" applyBorder="1" applyAlignment="1">
      <alignment horizontal="right" vertical="center" indent="1"/>
    </xf>
    <xf numFmtId="3" fontId="49" fillId="6" borderId="25" xfId="0" applyNumberFormat="1" applyFont="1" applyFill="1" applyBorder="1" applyAlignment="1">
      <alignment horizontal="right" vertical="center" indent="1"/>
    </xf>
    <xf numFmtId="3" fontId="13" fillId="0" borderId="0" xfId="2" applyNumberFormat="1" applyFont="1" applyBorder="1" applyAlignment="1" applyProtection="1">
      <alignment horizontal="right" vertical="center" indent="1"/>
    </xf>
    <xf numFmtId="3" fontId="32" fillId="3" borderId="107" xfId="0" applyNumberFormat="1" applyFont="1" applyFill="1" applyBorder="1" applyAlignment="1">
      <alignment vertical="center"/>
    </xf>
    <xf numFmtId="0" fontId="17" fillId="0" borderId="0" xfId="2" applyNumberFormat="1" applyFont="1" applyBorder="1" applyAlignment="1" applyProtection="1">
      <alignment horizontal="left" vertical="top"/>
    </xf>
    <xf numFmtId="49" fontId="72" fillId="3" borderId="0" xfId="0" applyNumberFormat="1" applyFont="1" applyFill="1" applyBorder="1" applyAlignment="1"/>
    <xf numFmtId="49" fontId="72" fillId="3" borderId="25" xfId="0" applyNumberFormat="1" applyFont="1" applyFill="1" applyBorder="1" applyAlignment="1"/>
    <xf numFmtId="3" fontId="41" fillId="5" borderId="29" xfId="0" applyNumberFormat="1" applyFont="1" applyFill="1" applyBorder="1" applyAlignment="1">
      <alignment horizontal="right" indent="1"/>
    </xf>
    <xf numFmtId="0" fontId="1" fillId="0" borderId="116" xfId="2" applyNumberFormat="1" applyFont="1" applyBorder="1" applyProtection="1"/>
    <xf numFmtId="49" fontId="32" fillId="0" borderId="107" xfId="0" applyNumberFormat="1" applyFont="1" applyBorder="1" applyAlignment="1">
      <alignment horizontal="left"/>
    </xf>
    <xf numFmtId="3" fontId="41" fillId="0" borderId="118" xfId="0" applyNumberFormat="1" applyFont="1" applyBorder="1" applyAlignment="1">
      <alignment horizontal="right" indent="1"/>
    </xf>
    <xf numFmtId="3" fontId="41" fillId="0" borderId="26" xfId="0" applyNumberFormat="1" applyFont="1" applyBorder="1" applyAlignment="1">
      <alignment horizontal="right" indent="1"/>
    </xf>
    <xf numFmtId="3" fontId="41" fillId="0" borderId="29" xfId="0" applyNumberFormat="1" applyFont="1" applyBorder="1" applyAlignment="1">
      <alignment horizontal="right" indent="1"/>
    </xf>
    <xf numFmtId="3" fontId="13" fillId="0" borderId="0" xfId="2" applyNumberFormat="1" applyFont="1" applyBorder="1" applyAlignment="1" applyProtection="1">
      <alignment horizontal="right" indent="1"/>
    </xf>
    <xf numFmtId="3" fontId="22" fillId="6" borderId="116" xfId="0" applyNumberFormat="1" applyFont="1" applyFill="1" applyBorder="1" applyAlignment="1">
      <alignment horizontal="left" vertical="center" wrapText="1"/>
    </xf>
    <xf numFmtId="3" fontId="49" fillId="6" borderId="18" xfId="0" applyNumberFormat="1" applyFont="1" applyFill="1" applyBorder="1" applyAlignment="1">
      <alignment horizontal="right" vertical="center" wrapText="1" indent="1"/>
    </xf>
    <xf numFmtId="3" fontId="49" fillId="6" borderId="0" xfId="0" applyNumberFormat="1" applyFont="1" applyFill="1" applyBorder="1" applyAlignment="1">
      <alignment horizontal="right" vertical="center" wrapText="1" indent="1"/>
    </xf>
    <xf numFmtId="3" fontId="49" fillId="6" borderId="25" xfId="0" applyNumberFormat="1" applyFont="1" applyFill="1" applyBorder="1" applyAlignment="1">
      <alignment horizontal="right" vertical="center" wrapText="1" indent="1"/>
    </xf>
    <xf numFmtId="3" fontId="73" fillId="3" borderId="0" xfId="0" applyNumberFormat="1" applyFont="1" applyFill="1" applyBorder="1" applyAlignment="1">
      <alignment horizontal="right" indent="1"/>
    </xf>
    <xf numFmtId="3" fontId="73" fillId="3" borderId="25" xfId="0" applyNumberFormat="1" applyFont="1" applyFill="1" applyBorder="1" applyAlignment="1">
      <alignment horizontal="right" indent="1"/>
    </xf>
    <xf numFmtId="49" fontId="51" fillId="5" borderId="107" xfId="0" applyNumberFormat="1" applyFont="1" applyFill="1" applyBorder="1" applyAlignment="1">
      <alignment horizontal="left"/>
    </xf>
    <xf numFmtId="3" fontId="34" fillId="6" borderId="50" xfId="0" applyNumberFormat="1" applyFont="1" applyFill="1" applyBorder="1" applyAlignment="1">
      <alignment horizontal="center" vertical="center" wrapText="1"/>
    </xf>
    <xf numFmtId="49" fontId="32" fillId="5" borderId="29" xfId="0" applyNumberFormat="1" applyFont="1" applyFill="1" applyBorder="1" applyAlignment="1">
      <alignment horizontal="left"/>
    </xf>
    <xf numFmtId="49" fontId="32" fillId="3" borderId="29" xfId="0" applyNumberFormat="1" applyFont="1" applyFill="1" applyBorder="1" applyAlignment="1">
      <alignment horizontal="left"/>
    </xf>
    <xf numFmtId="3" fontId="41" fillId="3" borderId="29" xfId="0" applyNumberFormat="1" applyFont="1" applyFill="1" applyBorder="1" applyAlignment="1">
      <alignment horizontal="right" indent="1"/>
    </xf>
    <xf numFmtId="49" fontId="32" fillId="0" borderId="29" xfId="0" applyNumberFormat="1" applyFont="1" applyBorder="1" applyAlignment="1">
      <alignment horizontal="left"/>
    </xf>
    <xf numFmtId="3" fontId="22" fillId="6" borderId="25" xfId="0" applyNumberFormat="1" applyFont="1" applyFill="1" applyBorder="1" applyAlignment="1">
      <alignment horizontal="left" vertical="center" wrapText="1"/>
    </xf>
    <xf numFmtId="3" fontId="0" fillId="0" borderId="0" xfId="0" applyNumberFormat="1" applyAlignment="1">
      <alignment horizontal="center"/>
    </xf>
    <xf numFmtId="0" fontId="45" fillId="3" borderId="0" xfId="0" applyFont="1" applyFill="1" applyAlignment="1">
      <alignment vertical="top"/>
    </xf>
    <xf numFmtId="0" fontId="45" fillId="3" borderId="0" xfId="0" applyFont="1" applyFill="1" applyAlignment="1">
      <alignment vertical="top" wrapText="1"/>
    </xf>
    <xf numFmtId="0" fontId="47" fillId="3" borderId="0" xfId="0" applyFont="1" applyFill="1" applyAlignment="1">
      <alignment vertical="center" wrapText="1"/>
    </xf>
    <xf numFmtId="3" fontId="33" fillId="6" borderId="35" xfId="0" applyNumberFormat="1" applyFont="1" applyFill="1" applyBorder="1" applyAlignment="1">
      <alignment horizontal="right" vertical="center" wrapText="1" indent="1"/>
    </xf>
    <xf numFmtId="3" fontId="66" fillId="6" borderId="6" xfId="0" applyNumberFormat="1" applyFont="1" applyFill="1" applyBorder="1" applyAlignment="1">
      <alignment horizontal="center" vertical="center" wrapText="1"/>
    </xf>
    <xf numFmtId="3" fontId="33" fillId="6" borderId="5" xfId="0" applyNumberFormat="1" applyFont="1" applyFill="1" applyBorder="1" applyAlignment="1">
      <alignment horizontal="center" vertical="center" wrapText="1"/>
    </xf>
    <xf numFmtId="3" fontId="48" fillId="6" borderId="18" xfId="0" applyNumberFormat="1" applyFont="1" applyFill="1" applyBorder="1" applyAlignment="1">
      <alignment horizontal="right" vertical="center" wrapText="1" indent="1"/>
    </xf>
    <xf numFmtId="3" fontId="48" fillId="6" borderId="0" xfId="0" applyNumberFormat="1" applyFont="1" applyFill="1" applyBorder="1" applyAlignment="1">
      <alignment horizontal="right" vertical="center" wrapText="1" indent="1"/>
    </xf>
    <xf numFmtId="3" fontId="48" fillId="6" borderId="25" xfId="0" applyNumberFormat="1" applyFont="1" applyFill="1" applyBorder="1" applyAlignment="1">
      <alignment horizontal="right" vertical="center" wrapText="1" indent="1"/>
    </xf>
    <xf numFmtId="3" fontId="66" fillId="6" borderId="35" xfId="0" applyNumberFormat="1" applyFont="1" applyFill="1" applyBorder="1" applyAlignment="1">
      <alignment horizontal="center" vertical="center" wrapText="1"/>
    </xf>
    <xf numFmtId="49" fontId="72" fillId="3" borderId="0" xfId="0" applyNumberFormat="1" applyFont="1" applyFill="1" applyAlignment="1"/>
    <xf numFmtId="3" fontId="1" fillId="0" borderId="0" xfId="2" applyNumberFormat="1" applyFont="1" applyBorder="1" applyAlignment="1" applyProtection="1">
      <alignment horizontal="right" vertical="center" indent="1"/>
    </xf>
    <xf numFmtId="3" fontId="45" fillId="3" borderId="0" xfId="0" applyNumberFormat="1" applyFont="1" applyFill="1" applyAlignment="1">
      <alignment horizontal="right" vertical="center" wrapText="1" indent="1"/>
    </xf>
    <xf numFmtId="3" fontId="47" fillId="3" borderId="0" xfId="0" applyNumberFormat="1" applyFont="1" applyFill="1" applyAlignment="1">
      <alignment horizontal="right" vertical="center" wrapText="1" indent="1"/>
    </xf>
    <xf numFmtId="3" fontId="33" fillId="6" borderId="36" xfId="0" applyNumberFormat="1" applyFont="1" applyFill="1" applyBorder="1" applyAlignment="1">
      <alignment horizontal="center" vertical="center" wrapText="1"/>
    </xf>
    <xf numFmtId="3" fontId="33" fillId="6" borderId="34" xfId="0" applyNumberFormat="1" applyFont="1" applyFill="1" applyBorder="1" applyAlignment="1">
      <alignment horizontal="center" vertical="center" wrapText="1"/>
    </xf>
    <xf numFmtId="3" fontId="69" fillId="3" borderId="0" xfId="0" applyNumberFormat="1" applyFont="1" applyFill="1" applyAlignment="1">
      <alignment horizontal="right" vertical="center" indent="1"/>
    </xf>
    <xf numFmtId="0" fontId="74" fillId="0" borderId="25" xfId="2" applyNumberFormat="1" applyFont="1" applyBorder="1" applyAlignment="1" applyProtection="1">
      <alignment horizontal="left" indent="4"/>
    </xf>
    <xf numFmtId="3" fontId="32" fillId="5" borderId="118" xfId="0" applyNumberFormat="1" applyFont="1" applyFill="1" applyBorder="1" applyAlignment="1">
      <alignment horizontal="right" vertical="center" indent="1"/>
    </xf>
    <xf numFmtId="3" fontId="32" fillId="5" borderId="29" xfId="0" applyNumberFormat="1" applyFont="1" applyFill="1" applyBorder="1" applyAlignment="1">
      <alignment horizontal="right" vertical="center" indent="1"/>
    </xf>
    <xf numFmtId="3" fontId="32" fillId="5" borderId="26" xfId="0" applyNumberFormat="1" applyFont="1" applyFill="1" applyBorder="1" applyAlignment="1">
      <alignment horizontal="right" vertical="center" indent="1"/>
    </xf>
    <xf numFmtId="3" fontId="32" fillId="3" borderId="118" xfId="0" applyNumberFormat="1" applyFont="1" applyFill="1" applyBorder="1" applyAlignment="1">
      <alignment horizontal="right" vertical="center" indent="1"/>
    </xf>
    <xf numFmtId="3" fontId="32" fillId="3" borderId="29" xfId="0" applyNumberFormat="1" applyFont="1" applyFill="1" applyBorder="1" applyAlignment="1">
      <alignment horizontal="right" vertical="center" indent="1"/>
    </xf>
    <xf numFmtId="3" fontId="32" fillId="3" borderId="26" xfId="0" applyNumberFormat="1" applyFont="1" applyFill="1" applyBorder="1" applyAlignment="1">
      <alignment horizontal="right" vertical="center" indent="1"/>
    </xf>
    <xf numFmtId="3" fontId="58" fillId="5" borderId="118" xfId="0" applyNumberFormat="1" applyFont="1" applyFill="1" applyBorder="1" applyAlignment="1">
      <alignment horizontal="right" vertical="center" indent="1"/>
    </xf>
    <xf numFmtId="3" fontId="58" fillId="5" borderId="29" xfId="0" applyNumberFormat="1" applyFont="1" applyFill="1" applyBorder="1" applyAlignment="1">
      <alignment horizontal="right" vertical="center" indent="1"/>
    </xf>
    <xf numFmtId="3" fontId="58" fillId="5" borderId="26" xfId="0" applyNumberFormat="1" applyFont="1" applyFill="1" applyBorder="1" applyAlignment="1">
      <alignment horizontal="right" vertical="center" indent="1"/>
    </xf>
    <xf numFmtId="3" fontId="58" fillId="3" borderId="118" xfId="0" applyNumberFormat="1" applyFont="1" applyFill="1" applyBorder="1" applyAlignment="1">
      <alignment horizontal="right" vertical="center" indent="1"/>
    </xf>
    <xf numFmtId="3" fontId="58" fillId="3" borderId="29" xfId="0" applyNumberFormat="1" applyFont="1" applyFill="1" applyBorder="1" applyAlignment="1">
      <alignment horizontal="right" vertical="center" indent="1"/>
    </xf>
    <xf numFmtId="3" fontId="58" fillId="3" borderId="26" xfId="0" applyNumberFormat="1" applyFont="1" applyFill="1" applyBorder="1" applyAlignment="1">
      <alignment horizontal="right" vertical="center" indent="1"/>
    </xf>
    <xf numFmtId="3" fontId="66" fillId="6" borderId="36" xfId="0" applyNumberFormat="1" applyFont="1" applyFill="1" applyBorder="1" applyAlignment="1">
      <alignment horizontal="center" vertical="center" wrapText="1"/>
    </xf>
    <xf numFmtId="49" fontId="58" fillId="5" borderId="29" xfId="0" applyNumberFormat="1" applyFont="1" applyFill="1" applyBorder="1" applyAlignment="1">
      <alignment horizontal="left"/>
    </xf>
    <xf numFmtId="3" fontId="43" fillId="5" borderId="118" xfId="0" applyNumberFormat="1" applyFont="1" applyFill="1" applyBorder="1" applyAlignment="1">
      <alignment horizontal="right" indent="1"/>
    </xf>
    <xf numFmtId="3" fontId="43" fillId="5" borderId="26" xfId="0" applyNumberFormat="1" applyFont="1" applyFill="1" applyBorder="1" applyAlignment="1">
      <alignment horizontal="right" indent="1"/>
    </xf>
    <xf numFmtId="3" fontId="43" fillId="5" borderId="29" xfId="0" applyNumberFormat="1" applyFont="1" applyFill="1" applyBorder="1" applyAlignment="1">
      <alignment horizontal="right" indent="1"/>
    </xf>
    <xf numFmtId="0" fontId="1" fillId="0" borderId="138" xfId="2" applyNumberFormat="1" applyFont="1" applyBorder="1" applyProtection="1"/>
    <xf numFmtId="3" fontId="13" fillId="0" borderId="2" xfId="2" applyNumberFormat="1" applyFont="1" applyBorder="1" applyProtection="1"/>
    <xf numFmtId="0" fontId="58" fillId="0" borderId="0" xfId="2" applyNumberFormat="1" applyFont="1" applyBorder="1" applyAlignment="1" applyProtection="1"/>
    <xf numFmtId="0" fontId="54" fillId="3" borderId="0" xfId="0" applyFont="1" applyFill="1" applyAlignment="1">
      <alignment vertical="top"/>
    </xf>
    <xf numFmtId="3" fontId="22" fillId="6" borderId="139" xfId="0" applyNumberFormat="1" applyFont="1" applyFill="1" applyBorder="1" applyAlignment="1">
      <alignment horizontal="left" vertical="center" wrapText="1"/>
    </xf>
    <xf numFmtId="3" fontId="49" fillId="6" borderId="140" xfId="0" applyNumberFormat="1" applyFont="1" applyFill="1" applyBorder="1" applyAlignment="1">
      <alignment horizontal="right" vertical="center" wrapText="1" indent="1"/>
    </xf>
    <xf numFmtId="3" fontId="49" fillId="6" borderId="141" xfId="0" applyNumberFormat="1" applyFont="1" applyFill="1" applyBorder="1" applyAlignment="1">
      <alignment horizontal="right" vertical="center" wrapText="1" indent="1"/>
    </xf>
    <xf numFmtId="3" fontId="49" fillId="6" borderId="139" xfId="0" applyNumberFormat="1" applyFont="1" applyFill="1" applyBorder="1" applyAlignment="1">
      <alignment horizontal="right" vertical="center" wrapText="1" indent="1"/>
    </xf>
    <xf numFmtId="3" fontId="13" fillId="0" borderId="2" xfId="2" applyNumberFormat="1" applyFont="1" applyBorder="1" applyAlignment="1" applyProtection="1">
      <alignment horizontal="right" vertical="center" indent="1"/>
    </xf>
    <xf numFmtId="3" fontId="13" fillId="0" borderId="0" xfId="2" applyNumberFormat="1" applyFont="1" applyBorder="1" applyAlignment="1" applyProtection="1">
      <alignment horizontal="center" vertical="center"/>
    </xf>
    <xf numFmtId="49" fontId="32" fillId="3" borderId="25" xfId="0" applyNumberFormat="1" applyFont="1" applyFill="1" applyBorder="1" applyAlignment="1">
      <alignment horizontal="left"/>
    </xf>
    <xf numFmtId="3" fontId="1" fillId="0" borderId="0" xfId="2" applyNumberFormat="1" applyFont="1" applyBorder="1" applyAlignment="1" applyProtection="1">
      <alignment horizontal="center" vertical="center"/>
    </xf>
    <xf numFmtId="0" fontId="58" fillId="0" borderId="0" xfId="2" applyNumberFormat="1" applyFont="1" applyBorder="1" applyProtection="1"/>
    <xf numFmtId="49" fontId="69" fillId="3" borderId="23" xfId="0" applyNumberFormat="1" applyFont="1" applyFill="1" applyBorder="1" applyAlignment="1">
      <alignment vertical="center"/>
    </xf>
    <xf numFmtId="49" fontId="33" fillId="3" borderId="33" xfId="0" applyNumberFormat="1" applyFont="1" applyFill="1" applyBorder="1" applyAlignment="1">
      <alignment horizontal="center"/>
    </xf>
    <xf numFmtId="49" fontId="72" fillId="3" borderId="0" xfId="0" applyNumberFormat="1" applyFont="1" applyFill="1" applyAlignment="1">
      <alignment vertical="center"/>
    </xf>
    <xf numFmtId="49" fontId="72" fillId="3" borderId="25" xfId="0" applyNumberFormat="1" applyFont="1" applyFill="1" applyBorder="1" applyAlignment="1">
      <alignment vertical="center"/>
    </xf>
    <xf numFmtId="3" fontId="41" fillId="3" borderId="0" xfId="0" applyNumberFormat="1" applyFont="1" applyFill="1" applyAlignment="1">
      <alignment horizontal="left"/>
    </xf>
    <xf numFmtId="3" fontId="70" fillId="6" borderId="35" xfId="0" applyNumberFormat="1" applyFont="1" applyFill="1" applyBorder="1" applyAlignment="1">
      <alignment horizontal="left" vertical="center" wrapText="1"/>
    </xf>
    <xf numFmtId="3" fontId="71" fillId="6" borderId="73" xfId="0" applyNumberFormat="1" applyFont="1" applyFill="1" applyBorder="1" applyAlignment="1">
      <alignment horizontal="right" vertical="center" indent="1"/>
    </xf>
    <xf numFmtId="3" fontId="71" fillId="6" borderId="35" xfId="0" applyNumberFormat="1" applyFont="1" applyFill="1" applyBorder="1" applyAlignment="1">
      <alignment horizontal="right" vertical="center" indent="1"/>
    </xf>
    <xf numFmtId="3" fontId="71" fillId="6" borderId="36" xfId="0" applyNumberFormat="1" applyFont="1" applyFill="1" applyBorder="1" applyAlignment="1">
      <alignment horizontal="right" vertical="center" indent="1"/>
    </xf>
    <xf numFmtId="3" fontId="71" fillId="6" borderId="33" xfId="0" applyNumberFormat="1" applyFont="1" applyFill="1" applyBorder="1" applyAlignment="1">
      <alignment horizontal="right" vertical="center" indent="1"/>
    </xf>
    <xf numFmtId="49" fontId="33" fillId="3" borderId="35" xfId="0" applyNumberFormat="1" applyFont="1" applyFill="1" applyBorder="1" applyAlignment="1">
      <alignment horizontal="center"/>
    </xf>
    <xf numFmtId="3" fontId="66" fillId="3" borderId="73" xfId="0" applyNumberFormat="1" applyFont="1" applyFill="1" applyBorder="1" applyAlignment="1">
      <alignment horizontal="right" indent="1"/>
    </xf>
    <xf numFmtId="3" fontId="66" fillId="3" borderId="35" xfId="0" applyNumberFormat="1" applyFont="1" applyFill="1" applyBorder="1" applyAlignment="1">
      <alignment horizontal="right" indent="1"/>
    </xf>
    <xf numFmtId="3" fontId="66" fillId="3" borderId="36" xfId="0" applyNumberFormat="1" applyFont="1" applyFill="1" applyBorder="1" applyAlignment="1">
      <alignment horizontal="right" indent="1"/>
    </xf>
    <xf numFmtId="3" fontId="66" fillId="3" borderId="33" xfId="0" applyNumberFormat="1" applyFont="1" applyFill="1" applyBorder="1" applyAlignment="1">
      <alignment horizontal="right" indent="1"/>
    </xf>
    <xf numFmtId="0" fontId="24" fillId="3" borderId="25" xfId="0" applyFont="1" applyFill="1" applyBorder="1" applyAlignment="1"/>
    <xf numFmtId="3" fontId="76" fillId="3" borderId="0" xfId="0" applyNumberFormat="1" applyFont="1" applyFill="1" applyBorder="1" applyAlignment="1">
      <alignment horizontal="right" indent="1"/>
    </xf>
    <xf numFmtId="3" fontId="76" fillId="3" borderId="25" xfId="0" applyNumberFormat="1" applyFont="1" applyFill="1" applyBorder="1" applyAlignment="1">
      <alignment horizontal="right" indent="1"/>
    </xf>
    <xf numFmtId="0" fontId="32" fillId="3" borderId="0" xfId="0" applyFont="1" applyFill="1" applyAlignment="1">
      <alignment vertical="center"/>
    </xf>
    <xf numFmtId="49" fontId="33" fillId="3" borderId="34" xfId="0" applyNumberFormat="1" applyFont="1" applyFill="1" applyBorder="1" applyAlignment="1">
      <alignment horizontal="center"/>
    </xf>
    <xf numFmtId="49" fontId="32" fillId="5" borderId="142" xfId="0" applyNumberFormat="1" applyFont="1" applyFill="1" applyBorder="1" applyAlignment="1">
      <alignment horizontal="left"/>
    </xf>
    <xf numFmtId="3" fontId="71" fillId="6" borderId="73" xfId="0" applyNumberFormat="1" applyFont="1" applyFill="1" applyBorder="1" applyAlignment="1">
      <alignment horizontal="center" vertical="center" wrapText="1"/>
    </xf>
    <xf numFmtId="3" fontId="71" fillId="6" borderId="35" xfId="0" applyNumberFormat="1" applyFont="1" applyFill="1" applyBorder="1" applyAlignment="1">
      <alignment horizontal="right" vertical="center" wrapText="1" indent="1"/>
    </xf>
    <xf numFmtId="3" fontId="71" fillId="6" borderId="36" xfId="0" applyNumberFormat="1" applyFont="1" applyFill="1" applyBorder="1" applyAlignment="1">
      <alignment horizontal="center" vertical="center" wrapText="1"/>
    </xf>
    <xf numFmtId="3" fontId="71" fillId="6" borderId="33" xfId="0" applyNumberFormat="1" applyFont="1" applyFill="1" applyBorder="1" applyAlignment="1">
      <alignment horizontal="center" vertical="center" wrapText="1"/>
    </xf>
    <xf numFmtId="3" fontId="76" fillId="3" borderId="0" xfId="0" applyNumberFormat="1" applyFont="1" applyFill="1" applyBorder="1" applyAlignment="1">
      <alignment horizontal="right" wrapText="1"/>
    </xf>
    <xf numFmtId="3" fontId="76" fillId="3" borderId="25" xfId="0" applyNumberFormat="1" applyFont="1" applyFill="1" applyBorder="1" applyAlignment="1">
      <alignment horizontal="right" wrapText="1"/>
    </xf>
    <xf numFmtId="0" fontId="32" fillId="3" borderId="25" xfId="0" applyFont="1" applyFill="1" applyBorder="1" applyAlignment="1">
      <alignment horizontal="left"/>
    </xf>
    <xf numFmtId="3" fontId="41" fillId="3" borderId="25" xfId="0" applyNumberFormat="1" applyFont="1" applyFill="1" applyBorder="1" applyAlignment="1">
      <alignment horizontal="right" indent="1"/>
    </xf>
    <xf numFmtId="3" fontId="41" fillId="3" borderId="25" xfId="0" applyNumberFormat="1" applyFont="1" applyFill="1" applyBorder="1" applyAlignment="1">
      <alignment horizontal="left"/>
    </xf>
    <xf numFmtId="3" fontId="77" fillId="3" borderId="0" xfId="0" applyNumberFormat="1" applyFont="1" applyFill="1" applyAlignment="1">
      <alignment vertical="center"/>
    </xf>
    <xf numFmtId="3" fontId="41" fillId="3" borderId="120" xfId="0" applyNumberFormat="1" applyFont="1" applyFill="1" applyBorder="1" applyAlignment="1">
      <alignment horizontal="right" indent="1"/>
    </xf>
    <xf numFmtId="3" fontId="71" fillId="6" borderId="73" xfId="0" applyNumberFormat="1" applyFont="1" applyFill="1" applyBorder="1" applyAlignment="1">
      <alignment horizontal="right" vertical="center" wrapText="1" indent="1"/>
    </xf>
    <xf numFmtId="3" fontId="71" fillId="6" borderId="36" xfId="0" applyNumberFormat="1" applyFont="1" applyFill="1" applyBorder="1" applyAlignment="1">
      <alignment horizontal="right" vertical="center" wrapText="1" indent="1"/>
    </xf>
    <xf numFmtId="3" fontId="71" fillId="6" borderId="33" xfId="0" applyNumberFormat="1" applyFont="1" applyFill="1" applyBorder="1" applyAlignment="1">
      <alignment horizontal="right" vertical="center" wrapText="1" indent="1"/>
    </xf>
    <xf numFmtId="3" fontId="71" fillId="6" borderId="34" xfId="0" applyNumberFormat="1" applyFont="1" applyFill="1" applyBorder="1" applyAlignment="1">
      <alignment horizontal="right" vertical="center" wrapText="1" indent="1"/>
    </xf>
    <xf numFmtId="3" fontId="76" fillId="3" borderId="0" xfId="0" applyNumberFormat="1" applyFont="1" applyFill="1" applyBorder="1" applyAlignment="1">
      <alignment horizontal="right" wrapText="1" indent="1"/>
    </xf>
    <xf numFmtId="3" fontId="76" fillId="3" borderId="25" xfId="0" applyNumberFormat="1" applyFont="1" applyFill="1" applyBorder="1" applyAlignment="1">
      <alignment horizontal="right" wrapText="1" indent="1"/>
    </xf>
    <xf numFmtId="0" fontId="32" fillId="3" borderId="0" xfId="0" applyFont="1" applyFill="1" applyAlignment="1">
      <alignment vertical="top" wrapText="1"/>
    </xf>
    <xf numFmtId="49" fontId="45" fillId="3" borderId="0" xfId="0" applyNumberFormat="1" applyFont="1" applyFill="1" applyBorder="1" applyAlignment="1">
      <alignment vertical="top" wrapText="1"/>
    </xf>
    <xf numFmtId="49" fontId="54" fillId="3" borderId="0" xfId="0" applyNumberFormat="1" applyFont="1" applyFill="1" applyBorder="1" applyAlignment="1">
      <alignment vertical="top"/>
    </xf>
    <xf numFmtId="0" fontId="37" fillId="3" borderId="0" xfId="0" applyFont="1" applyFill="1" applyAlignment="1">
      <alignment horizontal="left"/>
    </xf>
    <xf numFmtId="3" fontId="79" fillId="3" borderId="0" xfId="0" applyNumberFormat="1" applyFont="1" applyFill="1" applyBorder="1" applyAlignment="1">
      <alignment horizontal="left" vertical="top" wrapText="1"/>
    </xf>
    <xf numFmtId="3" fontId="79" fillId="3" borderId="25" xfId="0" applyNumberFormat="1" applyFont="1" applyFill="1" applyBorder="1" applyAlignment="1">
      <alignment horizontal="left" vertical="top" wrapText="1"/>
    </xf>
    <xf numFmtId="3" fontId="38" fillId="3" borderId="0" xfId="0" applyNumberFormat="1" applyFont="1" applyFill="1" applyAlignment="1">
      <alignment horizontal="left"/>
    </xf>
    <xf numFmtId="49" fontId="32" fillId="5" borderId="143" xfId="0" applyNumberFormat="1" applyFont="1" applyFill="1" applyBorder="1" applyAlignment="1">
      <alignment horizontal="left"/>
    </xf>
    <xf numFmtId="49" fontId="54" fillId="3" borderId="0" xfId="0" applyNumberFormat="1" applyFont="1" applyFill="1" applyBorder="1" applyAlignment="1">
      <alignment vertical="top" wrapText="1"/>
    </xf>
    <xf numFmtId="49" fontId="38" fillId="3" borderId="0" xfId="0" applyNumberFormat="1" applyFont="1" applyFill="1" applyBorder="1" applyAlignment="1">
      <alignment vertical="top"/>
    </xf>
    <xf numFmtId="0" fontId="53" fillId="3" borderId="0" xfId="0" applyFont="1" applyFill="1" applyAlignment="1">
      <alignment horizontal="left"/>
    </xf>
    <xf numFmtId="3" fontId="50" fillId="3" borderId="0" xfId="0" applyNumberFormat="1" applyFont="1" applyFill="1" applyAlignment="1">
      <alignment horizontal="left"/>
    </xf>
    <xf numFmtId="0" fontId="50" fillId="3" borderId="0" xfId="0" applyFont="1" applyFill="1" applyAlignment="1">
      <alignment horizontal="left"/>
    </xf>
    <xf numFmtId="3" fontId="38" fillId="3" borderId="0" xfId="0" applyNumberFormat="1" applyFont="1" applyFill="1" applyBorder="1" applyAlignment="1">
      <alignment vertical="center"/>
    </xf>
    <xf numFmtId="49" fontId="80" fillId="3" borderId="0" xfId="0" applyNumberFormat="1" applyFont="1" applyFill="1" applyBorder="1" applyAlignment="1">
      <alignment vertical="top" wrapText="1"/>
    </xf>
    <xf numFmtId="49" fontId="78" fillId="3" borderId="0" xfId="0" applyNumberFormat="1" applyFont="1" applyFill="1" applyBorder="1" applyAlignment="1">
      <alignment vertical="top" wrapText="1"/>
    </xf>
    <xf numFmtId="49" fontId="54" fillId="3" borderId="0" xfId="0" applyNumberFormat="1" applyFont="1" applyFill="1" applyBorder="1" applyAlignment="1">
      <alignment horizontal="left" vertical="top"/>
    </xf>
    <xf numFmtId="49" fontId="66" fillId="6" borderId="34" xfId="0" applyNumberFormat="1" applyFont="1" applyFill="1" applyBorder="1" applyAlignment="1">
      <alignment horizontal="center" vertical="center" wrapText="1"/>
    </xf>
    <xf numFmtId="0" fontId="66" fillId="6" borderId="35" xfId="0" applyFont="1" applyFill="1" applyBorder="1" applyAlignment="1">
      <alignment horizontal="center" vertical="center" wrapText="1"/>
    </xf>
    <xf numFmtId="0" fontId="66" fillId="6" borderId="33" xfId="0" applyFont="1" applyFill="1" applyBorder="1" applyAlignment="1">
      <alignment horizontal="center" vertical="center" wrapText="1"/>
    </xf>
    <xf numFmtId="0" fontId="32" fillId="3" borderId="116" xfId="0" applyFont="1" applyFill="1" applyBorder="1" applyAlignment="1">
      <alignment horizontal="left"/>
    </xf>
    <xf numFmtId="0" fontId="41" fillId="3" borderId="25" xfId="0" applyFont="1" applyFill="1" applyBorder="1" applyAlignment="1">
      <alignment horizontal="left"/>
    </xf>
    <xf numFmtId="0" fontId="45" fillId="3" borderId="0" xfId="0" applyFont="1" applyFill="1" applyBorder="1" applyAlignment="1">
      <alignment horizontal="left" vertical="top" wrapText="1"/>
    </xf>
    <xf numFmtId="0" fontId="1" fillId="0" borderId="0" xfId="2" applyNumberFormat="1" applyFont="1" applyBorder="1" applyAlignment="1" applyProtection="1">
      <alignment horizontal="left" vertical="center"/>
    </xf>
    <xf numFmtId="0" fontId="13" fillId="0" borderId="0" xfId="2" applyNumberFormat="1" applyFont="1" applyBorder="1" applyAlignment="1" applyProtection="1">
      <alignment horizontal="left" vertical="center"/>
    </xf>
    <xf numFmtId="0" fontId="30" fillId="0" borderId="0" xfId="2" applyNumberFormat="1" applyFont="1" applyBorder="1" applyAlignment="1" applyProtection="1">
      <alignment horizontal="left" vertical="center"/>
    </xf>
    <xf numFmtId="0" fontId="41" fillId="3" borderId="0" xfId="0" applyFont="1" applyFill="1" applyBorder="1" applyAlignment="1">
      <alignment horizontal="left" vertical="center"/>
    </xf>
    <xf numFmtId="0" fontId="32" fillId="3" borderId="25" xfId="0" applyFont="1" applyFill="1" applyBorder="1" applyAlignment="1">
      <alignment horizontal="left" vertical="center"/>
    </xf>
    <xf numFmtId="3" fontId="37" fillId="5" borderId="107" xfId="0" applyNumberFormat="1" applyFont="1" applyFill="1" applyBorder="1" applyAlignment="1">
      <alignment horizontal="left" vertical="center"/>
    </xf>
    <xf numFmtId="3" fontId="37" fillId="3" borderId="107" xfId="0" applyNumberFormat="1" applyFont="1" applyFill="1" applyBorder="1" applyAlignment="1">
      <alignment horizontal="left" vertical="center"/>
    </xf>
    <xf numFmtId="0" fontId="52" fillId="0" borderId="116" xfId="0" applyFont="1" applyBorder="1" applyAlignment="1">
      <alignment horizontal="left" vertical="center"/>
    </xf>
    <xf numFmtId="0" fontId="1" fillId="0" borderId="0" xfId="2" applyNumberFormat="1" applyFont="1" applyBorder="1" applyAlignment="1" applyProtection="1">
      <alignment horizontal="left"/>
    </xf>
    <xf numFmtId="0" fontId="53" fillId="0" borderId="0" xfId="2" applyNumberFormat="1" applyFont="1" applyBorder="1" applyAlignment="1" applyProtection="1">
      <alignment horizontal="left"/>
    </xf>
    <xf numFmtId="0" fontId="13" fillId="0" borderId="0" xfId="2" applyNumberFormat="1" applyFont="1" applyBorder="1" applyAlignment="1" applyProtection="1">
      <alignment horizontal="left"/>
    </xf>
    <xf numFmtId="3" fontId="34" fillId="6" borderId="35" xfId="0" applyNumberFormat="1" applyFont="1" applyFill="1" applyBorder="1" applyAlignment="1">
      <alignment horizontal="center" vertical="center" wrapText="1"/>
    </xf>
    <xf numFmtId="0" fontId="41" fillId="3" borderId="0" xfId="0" applyFont="1" applyFill="1" applyAlignment="1">
      <alignment horizontal="left" vertical="center"/>
    </xf>
    <xf numFmtId="0" fontId="41" fillId="3" borderId="25" xfId="0" applyFont="1" applyFill="1" applyBorder="1" applyAlignment="1">
      <alignment horizontal="left" vertical="center"/>
    </xf>
    <xf numFmtId="0" fontId="52" fillId="0" borderId="116" xfId="0" applyFont="1" applyBorder="1" applyAlignment="1">
      <alignment horizontal="left"/>
    </xf>
    <xf numFmtId="0" fontId="0" fillId="0" borderId="0" xfId="0" applyBorder="1" applyAlignment="1"/>
    <xf numFmtId="0" fontId="1" fillId="0" borderId="0" xfId="2" applyNumberFormat="1" applyFont="1" applyBorder="1" applyAlignment="1" applyProtection="1">
      <alignment vertical="top"/>
    </xf>
    <xf numFmtId="0" fontId="8" fillId="0" borderId="0" xfId="2" applyNumberFormat="1" applyFont="1" applyBorder="1" applyAlignment="1" applyProtection="1">
      <alignment horizontal="left" vertical="center"/>
    </xf>
    <xf numFmtId="3" fontId="32" fillId="5" borderId="146" xfId="0" applyNumberFormat="1" applyFont="1" applyFill="1" applyBorder="1" applyAlignment="1"/>
    <xf numFmtId="3" fontId="32" fillId="0" borderId="146" xfId="0" applyNumberFormat="1" applyFont="1" applyBorder="1" applyAlignment="1"/>
    <xf numFmtId="3" fontId="32" fillId="0" borderId="118" xfId="0" applyNumberFormat="1" applyFont="1" applyBorder="1" applyAlignment="1"/>
    <xf numFmtId="3" fontId="32" fillId="5" borderId="118" xfId="0" applyNumberFormat="1" applyFont="1" applyFill="1" applyBorder="1" applyAlignment="1"/>
    <xf numFmtId="3" fontId="1" fillId="0" borderId="0" xfId="2" applyNumberFormat="1" applyFont="1" applyBorder="1" applyProtection="1"/>
    <xf numFmtId="49" fontId="81" fillId="0" borderId="0" xfId="2" applyNumberFormat="1" applyFont="1" applyBorder="1" applyAlignment="1" applyProtection="1">
      <alignment horizontal="justify"/>
    </xf>
    <xf numFmtId="49" fontId="82" fillId="0" borderId="0" xfId="2" applyNumberFormat="1" applyFont="1" applyBorder="1" applyAlignment="1" applyProtection="1">
      <alignment horizontal="justify" vertical="center"/>
    </xf>
    <xf numFmtId="49" fontId="74" fillId="0" borderId="0" xfId="2" applyNumberFormat="1" applyFont="1" applyBorder="1" applyAlignment="1" applyProtection="1">
      <alignment horizontal="justify" vertical="center"/>
    </xf>
    <xf numFmtId="0" fontId="1" fillId="2" borderId="0" xfId="2" applyNumberFormat="1" applyFont="1" applyFill="1" applyBorder="1" applyProtection="1"/>
    <xf numFmtId="0" fontId="3" fillId="2" borderId="0" xfId="2" applyNumberFormat="1" applyFont="1" applyFill="1" applyBorder="1" applyAlignment="1" applyProtection="1">
      <alignment horizontal="center"/>
    </xf>
    <xf numFmtId="0" fontId="5" fillId="2" borderId="0" xfId="2" applyNumberFormat="1" applyFont="1" applyFill="1" applyBorder="1" applyProtection="1"/>
    <xf numFmtId="0" fontId="6" fillId="2" borderId="0" xfId="2" applyNumberFormat="1" applyFont="1" applyFill="1" applyBorder="1" applyAlignment="1" applyProtection="1">
      <alignment horizontal="right"/>
    </xf>
    <xf numFmtId="49" fontId="58" fillId="3" borderId="29" xfId="0" applyNumberFormat="1" applyFont="1" applyFill="1" applyBorder="1" applyAlignment="1">
      <alignment horizontal="left"/>
    </xf>
    <xf numFmtId="1" fontId="23" fillId="3" borderId="0" xfId="2" applyNumberFormat="1" applyFont="1" applyFill="1" applyBorder="1" applyAlignment="1" applyProtection="1">
      <alignment horizontal="right" vertical="center" indent="2"/>
    </xf>
    <xf numFmtId="3" fontId="23" fillId="3" borderId="17" xfId="2" applyNumberFormat="1" applyFont="1" applyFill="1" applyBorder="1" applyAlignment="1" applyProtection="1">
      <alignment horizontal="right" vertical="center" indent="1"/>
    </xf>
    <xf numFmtId="1" fontId="23" fillId="3" borderId="0" xfId="2" applyNumberFormat="1" applyFont="1" applyFill="1" applyBorder="1" applyAlignment="1" applyProtection="1">
      <alignment horizontal="right" vertical="center" indent="1"/>
    </xf>
    <xf numFmtId="0" fontId="85" fillId="0" borderId="0" xfId="3"/>
    <xf numFmtId="0" fontId="86" fillId="7" borderId="0" xfId="3" applyFont="1" applyFill="1" applyBorder="1"/>
    <xf numFmtId="0" fontId="85" fillId="7" borderId="0" xfId="3" applyFill="1" applyBorder="1"/>
    <xf numFmtId="0" fontId="88" fillId="7" borderId="0" xfId="3" applyFont="1" applyFill="1" applyBorder="1" applyAlignment="1">
      <alignment horizontal="center"/>
    </xf>
    <xf numFmtId="0" fontId="89" fillId="7" borderId="0" xfId="3" applyFont="1" applyFill="1" applyBorder="1"/>
    <xf numFmtId="0" fontId="90" fillId="7" borderId="0" xfId="3" applyFont="1" applyFill="1" applyBorder="1" applyAlignment="1">
      <alignment horizontal="right"/>
    </xf>
    <xf numFmtId="0" fontId="91" fillId="7" borderId="0" xfId="3" applyFont="1" applyFill="1" applyBorder="1"/>
    <xf numFmtId="0" fontId="92" fillId="7" borderId="0" xfId="3" applyFont="1" applyFill="1" applyBorder="1" applyAlignment="1">
      <alignment horizontal="right"/>
    </xf>
    <xf numFmtId="0" fontId="85" fillId="7" borderId="0" xfId="3" applyFill="1"/>
    <xf numFmtId="3" fontId="45" fillId="0" borderId="0" xfId="0" applyNumberFormat="1" applyFont="1" applyFill="1" applyAlignment="1">
      <alignment vertical="top" wrapText="1"/>
    </xf>
    <xf numFmtId="0" fontId="32" fillId="0" borderId="0" xfId="0" applyFont="1" applyFill="1" applyAlignment="1">
      <alignment vertical="top"/>
    </xf>
    <xf numFmtId="0" fontId="45" fillId="0" borderId="0" xfId="0" applyFont="1" applyFill="1" applyAlignment="1">
      <alignment horizontal="left" vertical="top"/>
    </xf>
    <xf numFmtId="0" fontId="20" fillId="8" borderId="10" xfId="2" applyNumberFormat="1" applyFont="1" applyFill="1" applyBorder="1" applyAlignment="1" applyProtection="1">
      <alignment horizontal="center" vertical="center" wrapText="1"/>
    </xf>
    <xf numFmtId="165" fontId="20" fillId="8" borderId="13" xfId="2" applyNumberFormat="1" applyFont="1" applyFill="1" applyBorder="1" applyAlignment="1" applyProtection="1">
      <alignment horizontal="center" vertical="center"/>
    </xf>
    <xf numFmtId="49" fontId="20" fillId="8" borderId="14" xfId="0" applyNumberFormat="1" applyFont="1" applyFill="1" applyBorder="1" applyAlignment="1">
      <alignment horizontal="center" vertical="center"/>
    </xf>
    <xf numFmtId="167" fontId="84" fillId="8" borderId="14" xfId="0" applyNumberFormat="1" applyFont="1" applyFill="1" applyBorder="1" applyAlignment="1">
      <alignment horizontal="right" vertical="center" wrapText="1" indent="2"/>
    </xf>
    <xf numFmtId="167" fontId="84" fillId="8" borderId="150" xfId="0" applyNumberFormat="1" applyFont="1" applyFill="1" applyBorder="1" applyAlignment="1">
      <alignment horizontal="right" vertical="center" wrapText="1" indent="2"/>
    </xf>
    <xf numFmtId="168" fontId="20" fillId="8" borderId="11" xfId="2" applyNumberFormat="1" applyFont="1" applyFill="1" applyBorder="1" applyAlignment="1" applyProtection="1">
      <alignment horizontal="left" vertical="center" wrapText="1" indent="1"/>
    </xf>
    <xf numFmtId="0" fontId="83" fillId="8" borderId="11" xfId="2" applyNumberFormat="1" applyFont="1" applyFill="1" applyBorder="1" applyAlignment="1" applyProtection="1">
      <alignment horizontal="left" vertical="center" wrapText="1" indent="1"/>
    </xf>
    <xf numFmtId="168" fontId="20" fillId="9" borderId="0" xfId="2" applyNumberFormat="1" applyFont="1" applyFill="1" applyBorder="1" applyAlignment="1" applyProtection="1">
      <alignment horizontal="left" vertical="center" wrapText="1" indent="1"/>
    </xf>
    <xf numFmtId="165" fontId="22" fillId="9" borderId="0" xfId="2" applyNumberFormat="1" applyFont="1" applyFill="1" applyBorder="1" applyAlignment="1" applyProtection="1">
      <alignment horizontal="right" vertical="center" indent="4"/>
    </xf>
    <xf numFmtId="3" fontId="22" fillId="9" borderId="0" xfId="2" applyNumberFormat="1" applyFont="1" applyFill="1" applyBorder="1" applyAlignment="1" applyProtection="1">
      <alignment horizontal="right" vertical="center" indent="4"/>
    </xf>
    <xf numFmtId="167" fontId="22" fillId="9" borderId="0" xfId="2" applyNumberFormat="1" applyFont="1" applyFill="1" applyBorder="1" applyAlignment="1" applyProtection="1">
      <alignment horizontal="right" vertical="center" wrapText="1" indent="4"/>
    </xf>
    <xf numFmtId="3" fontId="22" fillId="9" borderId="17" xfId="0" applyNumberFormat="1" applyFont="1" applyFill="1" applyBorder="1" applyAlignment="1">
      <alignment horizontal="right" vertical="center" indent="1"/>
    </xf>
    <xf numFmtId="164" fontId="22" fillId="9" borderId="6" xfId="0" applyNumberFormat="1" applyFont="1" applyFill="1" applyBorder="1" applyAlignment="1">
      <alignment horizontal="right" vertical="center" indent="1"/>
    </xf>
    <xf numFmtId="166" fontId="22" fillId="9" borderId="6" xfId="0" applyNumberFormat="1" applyFont="1" applyFill="1" applyBorder="1" applyAlignment="1">
      <alignment horizontal="right" vertical="center" indent="2"/>
    </xf>
    <xf numFmtId="167" fontId="22" fillId="9" borderId="6" xfId="0" applyNumberFormat="1" applyFont="1" applyFill="1" applyBorder="1" applyAlignment="1">
      <alignment horizontal="right" vertical="center" wrapText="1" indent="2"/>
    </xf>
    <xf numFmtId="3" fontId="20" fillId="8" borderId="20" xfId="2" applyNumberFormat="1" applyFont="1" applyFill="1" applyBorder="1" applyAlignment="1" applyProtection="1">
      <alignment horizontal="right" vertical="center" indent="1"/>
    </xf>
    <xf numFmtId="165" fontId="20" fillId="8" borderId="13" xfId="2" applyNumberFormat="1" applyFont="1" applyFill="1" applyBorder="1" applyAlignment="1" applyProtection="1">
      <alignment horizontal="right" vertical="center" indent="1"/>
    </xf>
    <xf numFmtId="49" fontId="20" fillId="8" borderId="14" xfId="0" applyNumberFormat="1" applyFont="1" applyFill="1" applyBorder="1" applyAlignment="1">
      <alignment horizontal="right" vertical="center" indent="2"/>
    </xf>
    <xf numFmtId="167" fontId="20" fillId="8" borderId="14" xfId="0" applyNumberFormat="1" applyFont="1" applyFill="1" applyBorder="1" applyAlignment="1">
      <alignment horizontal="right" vertical="center" wrapText="1" indent="2"/>
    </xf>
    <xf numFmtId="167" fontId="20" fillId="8" borderId="15" xfId="2" applyNumberFormat="1" applyFont="1" applyFill="1" applyBorder="1" applyAlignment="1" applyProtection="1">
      <alignment horizontal="right" vertical="center" wrapText="1" indent="2"/>
    </xf>
    <xf numFmtId="1" fontId="20" fillId="8" borderId="13" xfId="2" applyNumberFormat="1" applyFont="1" applyFill="1" applyBorder="1" applyAlignment="1" applyProtection="1">
      <alignment horizontal="right" vertical="center" wrapText="1" indent="2"/>
    </xf>
    <xf numFmtId="0" fontId="28" fillId="8" borderId="11" xfId="2" applyNumberFormat="1" applyFont="1" applyFill="1" applyBorder="1" applyAlignment="1" applyProtection="1">
      <alignment horizontal="left" vertical="center" wrapText="1" indent="1"/>
    </xf>
    <xf numFmtId="168" fontId="22" fillId="9" borderId="0" xfId="2" applyNumberFormat="1" applyFont="1" applyFill="1" applyBorder="1" applyAlignment="1" applyProtection="1">
      <alignment horizontal="left" vertical="center" wrapText="1" indent="1"/>
    </xf>
    <xf numFmtId="166" fontId="22" fillId="9" borderId="6" xfId="0" applyNumberFormat="1" applyFont="1" applyFill="1" applyBorder="1" applyAlignment="1">
      <alignment horizontal="right" vertical="center" indent="1"/>
    </xf>
    <xf numFmtId="0" fontId="95" fillId="3" borderId="0" xfId="0" applyFont="1" applyFill="1" applyBorder="1" applyAlignment="1">
      <alignment horizontal="left"/>
    </xf>
    <xf numFmtId="0" fontId="95" fillId="3" borderId="0" xfId="0" applyFont="1" applyFill="1" applyAlignment="1">
      <alignment horizontal="left"/>
    </xf>
    <xf numFmtId="49" fontId="22" fillId="9" borderId="0" xfId="0" applyNumberFormat="1" applyFont="1" applyFill="1" applyAlignment="1">
      <alignment horizontal="left" vertical="center"/>
    </xf>
    <xf numFmtId="49" fontId="22" fillId="9" borderId="46" xfId="0" applyNumberFormat="1" applyFont="1" applyFill="1" applyBorder="1" applyAlignment="1">
      <alignment vertical="center"/>
    </xf>
    <xf numFmtId="3" fontId="34" fillId="9" borderId="151" xfId="0" applyNumberFormat="1" applyFont="1" applyFill="1" applyBorder="1" applyAlignment="1">
      <alignment horizontal="right" vertical="center" indent="1"/>
    </xf>
    <xf numFmtId="3" fontId="34" fillId="9" borderId="152" xfId="0" applyNumberFormat="1" applyFont="1" applyFill="1" applyBorder="1" applyAlignment="1">
      <alignment horizontal="right" vertical="center" indent="1"/>
    </xf>
    <xf numFmtId="3" fontId="34" fillId="9" borderId="153" xfId="0" applyNumberFormat="1" applyFont="1" applyFill="1" applyBorder="1" applyAlignment="1">
      <alignment horizontal="right" vertical="center" indent="1"/>
    </xf>
    <xf numFmtId="3" fontId="34" fillId="9" borderId="49" xfId="0" applyNumberFormat="1" applyFont="1" applyFill="1" applyBorder="1" applyAlignment="1">
      <alignment horizontal="right" vertical="center" indent="1"/>
    </xf>
    <xf numFmtId="3" fontId="34" fillId="9" borderId="154" xfId="0" applyNumberFormat="1" applyFont="1" applyFill="1" applyBorder="1" applyAlignment="1">
      <alignment horizontal="right" vertical="center" indent="1"/>
    </xf>
    <xf numFmtId="49" fontId="1" fillId="3" borderId="0" xfId="0" applyNumberFormat="1" applyFont="1" applyFill="1" applyBorder="1" applyAlignment="1">
      <alignment horizontal="left" vertical="center"/>
    </xf>
    <xf numFmtId="49" fontId="22" fillId="9" borderId="0" xfId="0" applyNumberFormat="1" applyFont="1" applyFill="1" applyBorder="1" applyAlignment="1">
      <alignment horizontal="left" vertical="center"/>
    </xf>
    <xf numFmtId="49" fontId="96" fillId="3" borderId="0" xfId="0" applyNumberFormat="1" applyFont="1" applyFill="1" applyBorder="1" applyAlignment="1">
      <alignment horizontal="left"/>
    </xf>
    <xf numFmtId="0" fontId="99" fillId="0" borderId="0" xfId="0" applyFont="1" applyAlignment="1"/>
    <xf numFmtId="49" fontId="100" fillId="3" borderId="0" xfId="0" applyNumberFormat="1" applyFont="1" applyFill="1" applyBorder="1" applyAlignment="1">
      <alignment horizontal="left"/>
    </xf>
    <xf numFmtId="49" fontId="48" fillId="9" borderId="74" xfId="0" applyNumberFormat="1" applyFont="1" applyFill="1" applyBorder="1" applyAlignment="1">
      <alignment horizontal="left" vertical="center" indent="1"/>
    </xf>
    <xf numFmtId="3" fontId="49" fillId="9" borderId="75" xfId="0" applyNumberFormat="1" applyFont="1" applyFill="1" applyBorder="1" applyAlignment="1">
      <alignment horizontal="right" vertical="center" indent="1"/>
    </xf>
    <xf numFmtId="3" fontId="49" fillId="9" borderId="19" xfId="0" applyNumberFormat="1" applyFont="1" applyFill="1" applyBorder="1" applyAlignment="1">
      <alignment horizontal="right" vertical="center" indent="1"/>
    </xf>
    <xf numFmtId="3" fontId="49" fillId="9" borderId="112" xfId="0" applyNumberFormat="1" applyFont="1" applyFill="1" applyBorder="1" applyAlignment="1">
      <alignment horizontal="right" vertical="center" indent="1"/>
    </xf>
    <xf numFmtId="3" fontId="49" fillId="9" borderId="76" xfId="0" applyNumberFormat="1" applyFont="1" applyFill="1" applyBorder="1" applyAlignment="1">
      <alignment horizontal="right" vertical="center" indent="1"/>
    </xf>
    <xf numFmtId="49" fontId="48" fillId="9" borderId="34" xfId="0" applyNumberFormat="1" applyFont="1" applyFill="1" applyBorder="1" applyAlignment="1">
      <alignment horizontal="left" vertical="center" indent="1"/>
    </xf>
    <xf numFmtId="3" fontId="49" fillId="9" borderId="35" xfId="0" applyNumberFormat="1" applyFont="1" applyFill="1" applyBorder="1" applyAlignment="1">
      <alignment horizontal="right" vertical="center" indent="1"/>
    </xf>
    <xf numFmtId="3" fontId="49" fillId="9" borderId="73" xfId="0" applyNumberFormat="1" applyFont="1" applyFill="1" applyBorder="1" applyAlignment="1">
      <alignment horizontal="right" vertical="center" indent="1"/>
    </xf>
    <xf numFmtId="3" fontId="49" fillId="9" borderId="113" xfId="0" applyNumberFormat="1" applyFont="1" applyFill="1" applyBorder="1" applyAlignment="1">
      <alignment horizontal="right" vertical="center" indent="1"/>
    </xf>
    <xf numFmtId="3" fontId="49" fillId="9" borderId="36" xfId="0" applyNumberFormat="1" applyFont="1" applyFill="1" applyBorder="1" applyAlignment="1">
      <alignment horizontal="right" vertical="center" indent="1"/>
    </xf>
    <xf numFmtId="49" fontId="48" fillId="6" borderId="22" xfId="0" applyNumberFormat="1" applyFont="1" applyFill="1" applyBorder="1" applyAlignment="1">
      <alignment horizontal="left" vertical="center" indent="1"/>
    </xf>
    <xf numFmtId="3" fontId="49" fillId="6" borderId="35" xfId="0" applyNumberFormat="1" applyFont="1" applyFill="1" applyBorder="1" applyAlignment="1">
      <alignment horizontal="right" vertical="center" indent="1"/>
    </xf>
    <xf numFmtId="3" fontId="49" fillId="6" borderId="73" xfId="0" applyNumberFormat="1" applyFont="1" applyFill="1" applyBorder="1" applyAlignment="1">
      <alignment horizontal="right" vertical="center" indent="1"/>
    </xf>
    <xf numFmtId="3" fontId="49" fillId="6" borderId="33" xfId="0" applyNumberFormat="1" applyFont="1" applyFill="1" applyBorder="1" applyAlignment="1">
      <alignment horizontal="right" vertical="center" indent="1"/>
    </xf>
    <xf numFmtId="3" fontId="49" fillId="6" borderId="36" xfId="0" applyNumberFormat="1" applyFont="1" applyFill="1" applyBorder="1" applyAlignment="1">
      <alignment horizontal="right" vertical="center" indent="1"/>
    </xf>
    <xf numFmtId="49" fontId="37" fillId="3" borderId="116" xfId="0" applyNumberFormat="1" applyFont="1" applyFill="1" applyBorder="1" applyAlignment="1">
      <alignment horizontal="left"/>
    </xf>
    <xf numFmtId="3" fontId="37" fillId="3" borderId="116" xfId="0" applyNumberFormat="1" applyFont="1" applyFill="1" applyBorder="1" applyAlignment="1">
      <alignment horizontal="right" indent="1"/>
    </xf>
    <xf numFmtId="3" fontId="38" fillId="3" borderId="0" xfId="0" applyNumberFormat="1" applyFont="1" applyFill="1" applyBorder="1" applyAlignment="1">
      <alignment horizontal="right" indent="1"/>
    </xf>
    <xf numFmtId="3" fontId="38" fillId="3" borderId="48" xfId="0" applyNumberFormat="1" applyFont="1" applyFill="1" applyBorder="1" applyAlignment="1">
      <alignment horizontal="right" indent="1"/>
    </xf>
    <xf numFmtId="3" fontId="37" fillId="3" borderId="0" xfId="0" applyNumberFormat="1" applyFont="1" applyFill="1" applyBorder="1" applyAlignment="1">
      <alignment horizontal="right" indent="1"/>
    </xf>
    <xf numFmtId="3" fontId="37" fillId="3" borderId="25" xfId="0" applyNumberFormat="1" applyFont="1" applyFill="1" applyBorder="1" applyAlignment="1">
      <alignment horizontal="right" indent="1"/>
    </xf>
    <xf numFmtId="0" fontId="45" fillId="3" borderId="0" xfId="0" applyFont="1" applyFill="1" applyBorder="1" applyAlignment="1">
      <alignment vertical="top"/>
    </xf>
    <xf numFmtId="0" fontId="45" fillId="3" borderId="0" xfId="0" applyFont="1" applyFill="1" applyAlignment="1">
      <alignment horizontal="left" vertical="top"/>
    </xf>
    <xf numFmtId="49" fontId="38" fillId="3" borderId="0" xfId="0" applyNumberFormat="1" applyFont="1" applyFill="1" applyAlignment="1">
      <alignment horizontal="left" vertical="top"/>
    </xf>
    <xf numFmtId="0" fontId="30" fillId="0" borderId="0" xfId="2" applyNumberFormat="1" applyFont="1" applyBorder="1" applyAlignment="1" applyProtection="1">
      <alignment vertical="center"/>
    </xf>
    <xf numFmtId="0" fontId="1" fillId="0" borderId="0" xfId="2" applyNumberFormat="1" applyFont="1" applyBorder="1" applyAlignment="1" applyProtection="1">
      <alignment horizontal="left" vertical="top"/>
    </xf>
    <xf numFmtId="0" fontId="0" fillId="0" borderId="0" xfId="0" applyAlignment="1">
      <alignment vertical="top"/>
    </xf>
    <xf numFmtId="3" fontId="13" fillId="5" borderId="59" xfId="0" applyNumberFormat="1" applyFont="1" applyFill="1" applyBorder="1" applyAlignment="1">
      <alignment horizontal="right" vertical="center" indent="1"/>
    </xf>
    <xf numFmtId="3" fontId="13" fillId="5" borderId="60" xfId="0" applyNumberFormat="1" applyFont="1" applyFill="1" applyBorder="1" applyAlignment="1">
      <alignment horizontal="right" vertical="center" indent="1"/>
    </xf>
    <xf numFmtId="3" fontId="1" fillId="5" borderId="93" xfId="0" applyNumberFormat="1" applyFont="1" applyFill="1" applyBorder="1" applyAlignment="1">
      <alignment horizontal="right" vertical="center" indent="1"/>
    </xf>
    <xf numFmtId="0" fontId="105" fillId="0" borderId="0" xfId="0" applyFont="1"/>
    <xf numFmtId="3" fontId="109" fillId="3" borderId="118" xfId="2" applyNumberFormat="1" applyFont="1" applyFill="1" applyBorder="1" applyAlignment="1" applyProtection="1">
      <alignment horizontal="right" vertical="center" indent="1"/>
    </xf>
    <xf numFmtId="3" fontId="109" fillId="3" borderId="38" xfId="2" applyNumberFormat="1" applyFont="1" applyFill="1" applyBorder="1" applyAlignment="1" applyProtection="1">
      <alignment horizontal="right" vertical="center" indent="1"/>
    </xf>
    <xf numFmtId="3" fontId="109" fillId="5" borderId="119" xfId="2" applyNumberFormat="1" applyFont="1" applyFill="1" applyBorder="1" applyAlignment="1" applyProtection="1">
      <alignment horizontal="right" vertical="center" indent="1"/>
    </xf>
    <xf numFmtId="3" fontId="109" fillId="5" borderId="60" xfId="2" applyNumberFormat="1" applyFont="1" applyFill="1" applyBorder="1" applyAlignment="1" applyProtection="1">
      <alignment horizontal="right" vertical="center" indent="1"/>
    </xf>
    <xf numFmtId="3" fontId="109" fillId="3" borderId="117" xfId="2" applyNumberFormat="1" applyFont="1" applyFill="1" applyBorder="1" applyAlignment="1" applyProtection="1">
      <alignment horizontal="right" vertical="center" indent="1"/>
    </xf>
    <xf numFmtId="3" fontId="109" fillId="3" borderId="57" xfId="2" applyNumberFormat="1" applyFont="1" applyFill="1" applyBorder="1" applyAlignment="1" applyProtection="1">
      <alignment horizontal="right" vertical="center" indent="1"/>
    </xf>
    <xf numFmtId="3" fontId="109" fillId="0" borderId="57" xfId="2" applyNumberFormat="1" applyFont="1" applyBorder="1" applyAlignment="1" applyProtection="1">
      <alignment horizontal="right" vertical="center" indent="1"/>
    </xf>
    <xf numFmtId="3" fontId="109" fillId="5" borderId="120" xfId="2" applyNumberFormat="1" applyFont="1" applyFill="1" applyBorder="1" applyAlignment="1" applyProtection="1">
      <alignment horizontal="right" vertical="center" indent="1"/>
    </xf>
    <xf numFmtId="3" fontId="109" fillId="5" borderId="48" xfId="2" applyNumberFormat="1" applyFont="1" applyFill="1" applyBorder="1" applyAlignment="1" applyProtection="1">
      <alignment horizontal="right" vertical="center" indent="1"/>
    </xf>
    <xf numFmtId="0" fontId="105" fillId="0" borderId="33" xfId="0" applyFont="1" applyBorder="1"/>
    <xf numFmtId="0" fontId="1" fillId="0" borderId="0" xfId="2" applyNumberFormat="1" applyFont="1" applyBorder="1" applyAlignment="1" applyProtection="1">
      <alignment horizontal="center" vertical="center"/>
    </xf>
    <xf numFmtId="49" fontId="22" fillId="6" borderId="33" xfId="0" applyNumberFormat="1" applyFont="1" applyFill="1" applyBorder="1" applyAlignment="1">
      <alignment horizontal="center" vertical="center" wrapText="1"/>
    </xf>
    <xf numFmtId="0" fontId="112" fillId="3" borderId="0" xfId="0" applyFont="1" applyFill="1" applyAlignment="1">
      <alignment vertical="top" wrapText="1"/>
    </xf>
    <xf numFmtId="0" fontId="113" fillId="3" borderId="0" xfId="0" applyFont="1" applyFill="1" applyAlignment="1">
      <alignment horizontal="left" vertical="center"/>
    </xf>
    <xf numFmtId="0" fontId="114" fillId="3" borderId="0" xfId="0" applyFont="1" applyFill="1" applyAlignment="1">
      <alignment vertical="center" wrapText="1"/>
    </xf>
    <xf numFmtId="3" fontId="115" fillId="6" borderId="33" xfId="0" applyNumberFormat="1" applyFont="1" applyFill="1" applyBorder="1" applyAlignment="1">
      <alignment horizontal="center" vertical="center" wrapText="1"/>
    </xf>
    <xf numFmtId="3" fontId="115" fillId="6" borderId="34" xfId="0" applyNumberFormat="1" applyFont="1" applyFill="1" applyBorder="1" applyAlignment="1">
      <alignment horizontal="center" vertical="center" wrapText="1"/>
    </xf>
    <xf numFmtId="3" fontId="116" fillId="6" borderId="36" xfId="0" applyNumberFormat="1" applyFont="1" applyFill="1" applyBorder="1" applyAlignment="1">
      <alignment horizontal="center" vertical="center" wrapText="1"/>
    </xf>
    <xf numFmtId="0" fontId="109" fillId="0" borderId="0" xfId="2" applyNumberFormat="1" applyFont="1" applyBorder="1" applyProtection="1"/>
    <xf numFmtId="3" fontId="113" fillId="5" borderId="118" xfId="0" applyNumberFormat="1" applyFont="1" applyFill="1" applyBorder="1" applyAlignment="1">
      <alignment horizontal="right" indent="1"/>
    </xf>
    <xf numFmtId="3" fontId="113" fillId="5" borderId="26" xfId="0" applyNumberFormat="1" applyFont="1" applyFill="1" applyBorder="1" applyAlignment="1">
      <alignment horizontal="right" indent="1"/>
    </xf>
    <xf numFmtId="3" fontId="113" fillId="3" borderId="118" xfId="0" applyNumberFormat="1" applyFont="1" applyFill="1" applyBorder="1" applyAlignment="1">
      <alignment horizontal="right" indent="1"/>
    </xf>
    <xf numFmtId="3" fontId="113" fillId="3" borderId="26" xfId="0" applyNumberFormat="1" applyFont="1" applyFill="1" applyBorder="1" applyAlignment="1">
      <alignment horizontal="right" indent="1"/>
    </xf>
    <xf numFmtId="0" fontId="109" fillId="0" borderId="0" xfId="2" applyNumberFormat="1" applyFont="1" applyBorder="1" applyAlignment="1" applyProtection="1">
      <alignment horizontal="center" vertical="center"/>
    </xf>
    <xf numFmtId="0" fontId="117" fillId="3" borderId="0" xfId="0" applyFont="1" applyFill="1" applyAlignment="1">
      <alignment vertical="top" wrapText="1"/>
    </xf>
    <xf numFmtId="0" fontId="118" fillId="3" borderId="0" xfId="0" applyFont="1" applyFill="1" applyAlignment="1">
      <alignment horizontal="left" vertical="center"/>
    </xf>
    <xf numFmtId="0" fontId="119" fillId="3" borderId="0" xfId="0" applyFont="1" applyFill="1" applyAlignment="1">
      <alignment vertical="center" wrapText="1"/>
    </xf>
    <xf numFmtId="3" fontId="120" fillId="6" borderId="36" xfId="0" applyNumberFormat="1" applyFont="1" applyFill="1" applyBorder="1" applyAlignment="1">
      <alignment horizontal="center" vertical="center" wrapText="1"/>
    </xf>
    <xf numFmtId="3" fontId="120" fillId="6" borderId="33" xfId="0" applyNumberFormat="1" applyFont="1" applyFill="1" applyBorder="1" applyAlignment="1">
      <alignment horizontal="center" vertical="center" wrapText="1"/>
    </xf>
    <xf numFmtId="3" fontId="120" fillId="6" borderId="34" xfId="0" applyNumberFormat="1" applyFont="1" applyFill="1" applyBorder="1" applyAlignment="1">
      <alignment horizontal="center" vertical="center" wrapText="1"/>
    </xf>
    <xf numFmtId="3" fontId="120" fillId="6" borderId="35" xfId="0" applyNumberFormat="1" applyFont="1" applyFill="1" applyBorder="1" applyAlignment="1">
      <alignment horizontal="center" vertical="center" wrapText="1"/>
    </xf>
    <xf numFmtId="0" fontId="85" fillId="0" borderId="0" xfId="2" applyNumberFormat="1" applyFont="1" applyBorder="1" applyProtection="1"/>
    <xf numFmtId="3" fontId="118" fillId="5" borderId="118" xfId="0" applyNumberFormat="1" applyFont="1" applyFill="1" applyBorder="1" applyAlignment="1">
      <alignment horizontal="right" indent="1"/>
    </xf>
    <xf numFmtId="3" fontId="118" fillId="5" borderId="26" xfId="0" applyNumberFormat="1" applyFont="1" applyFill="1" applyBorder="1" applyAlignment="1">
      <alignment horizontal="right" indent="1"/>
    </xf>
    <xf numFmtId="3" fontId="118" fillId="5" borderId="29" xfId="0" applyNumberFormat="1" applyFont="1" applyFill="1" applyBorder="1" applyAlignment="1">
      <alignment horizontal="right" indent="1"/>
    </xf>
    <xf numFmtId="3" fontId="118" fillId="3" borderId="118" xfId="0" applyNumberFormat="1" applyFont="1" applyFill="1" applyBorder="1" applyAlignment="1">
      <alignment horizontal="right" indent="1"/>
    </xf>
    <xf numFmtId="3" fontId="118" fillId="3" borderId="26" xfId="0" applyNumberFormat="1" applyFont="1" applyFill="1" applyBorder="1" applyAlignment="1">
      <alignment horizontal="right" indent="1"/>
    </xf>
    <xf numFmtId="3" fontId="118" fillId="3" borderId="29" xfId="0" applyNumberFormat="1" applyFont="1" applyFill="1" applyBorder="1" applyAlignment="1">
      <alignment horizontal="right" indent="1"/>
    </xf>
    <xf numFmtId="0" fontId="85" fillId="0" borderId="0" xfId="2" applyNumberFormat="1" applyFont="1" applyBorder="1" applyAlignment="1" applyProtection="1">
      <alignment horizontal="center" vertical="center"/>
    </xf>
    <xf numFmtId="49" fontId="37" fillId="5" borderId="0" xfId="0" applyNumberFormat="1" applyFont="1" applyFill="1" applyBorder="1" applyAlignment="1">
      <alignment vertical="center"/>
    </xf>
    <xf numFmtId="49" fontId="100" fillId="3" borderId="116" xfId="0" applyNumberFormat="1" applyFont="1" applyFill="1" applyBorder="1" applyAlignment="1">
      <alignment horizontal="left"/>
    </xf>
    <xf numFmtId="49" fontId="37" fillId="3" borderId="156" xfId="0" applyNumberFormat="1" applyFont="1" applyFill="1" applyBorder="1" applyAlignment="1">
      <alignment horizontal="left" vertical="center"/>
    </xf>
    <xf numFmtId="0" fontId="37" fillId="3" borderId="116" xfId="0" applyFont="1" applyFill="1" applyBorder="1" applyAlignment="1">
      <alignment horizontal="left" vertical="center"/>
    </xf>
    <xf numFmtId="0" fontId="32" fillId="3" borderId="108" xfId="0" applyFont="1" applyFill="1" applyBorder="1" applyAlignment="1">
      <alignment horizontal="left"/>
    </xf>
    <xf numFmtId="49" fontId="51" fillId="3" borderId="116" xfId="0" applyNumberFormat="1" applyFont="1" applyFill="1" applyBorder="1" applyAlignment="1">
      <alignment horizontal="left"/>
    </xf>
    <xf numFmtId="49" fontId="37" fillId="3" borderId="156" xfId="0" applyNumberFormat="1" applyFont="1" applyFill="1" applyBorder="1" applyAlignment="1">
      <alignment vertical="center"/>
    </xf>
    <xf numFmtId="0" fontId="32" fillId="3" borderId="108" xfId="0" applyFont="1" applyFill="1" applyBorder="1" applyAlignment="1"/>
    <xf numFmtId="0" fontId="32" fillId="0" borderId="116" xfId="0" applyFont="1" applyBorder="1" applyAlignment="1"/>
    <xf numFmtId="0" fontId="37" fillId="3" borderId="116" xfId="0" applyFont="1" applyFill="1" applyBorder="1" applyAlignment="1">
      <alignment vertical="center"/>
    </xf>
    <xf numFmtId="0" fontId="32" fillId="3" borderId="116" xfId="0" applyFont="1" applyFill="1" applyBorder="1" applyAlignment="1"/>
    <xf numFmtId="0" fontId="56" fillId="0" borderId="116" xfId="0" applyFont="1" applyBorder="1"/>
    <xf numFmtId="3" fontId="116" fillId="6" borderId="18" xfId="0" applyNumberFormat="1" applyFont="1" applyFill="1" applyBorder="1" applyAlignment="1">
      <alignment horizontal="center" vertical="center" wrapText="1"/>
    </xf>
    <xf numFmtId="3" fontId="116" fillId="6" borderId="6" xfId="0" applyNumberFormat="1" applyFont="1" applyFill="1" applyBorder="1" applyAlignment="1">
      <alignment horizontal="center" vertical="center" wrapText="1"/>
    </xf>
    <xf numFmtId="3" fontId="116" fillId="6" borderId="5" xfId="0" applyNumberFormat="1" applyFont="1" applyFill="1" applyBorder="1" applyAlignment="1">
      <alignment horizontal="center" vertical="center" wrapText="1"/>
    </xf>
    <xf numFmtId="3" fontId="116" fillId="6" borderId="25" xfId="0" applyNumberFormat="1" applyFont="1" applyFill="1" applyBorder="1" applyAlignment="1">
      <alignment horizontal="center" vertical="center" wrapText="1"/>
    </xf>
    <xf numFmtId="3" fontId="123" fillId="3" borderId="16" xfId="0" applyNumberFormat="1" applyFont="1" applyFill="1" applyBorder="1" applyAlignment="1">
      <alignment horizontal="right"/>
    </xf>
    <xf numFmtId="3" fontId="123" fillId="3" borderId="0" xfId="0" applyNumberFormat="1" applyFont="1" applyFill="1" applyBorder="1" applyAlignment="1">
      <alignment horizontal="right"/>
    </xf>
    <xf numFmtId="3" fontId="123" fillId="3" borderId="25" xfId="0" applyNumberFormat="1" applyFont="1" applyFill="1" applyBorder="1" applyAlignment="1">
      <alignment horizontal="right"/>
    </xf>
    <xf numFmtId="3" fontId="107" fillId="3" borderId="63" xfId="0" applyNumberFormat="1" applyFont="1" applyFill="1" applyBorder="1" applyAlignment="1">
      <alignment horizontal="right" vertical="center" indent="1"/>
    </xf>
    <xf numFmtId="3" fontId="107" fillId="3" borderId="57" xfId="0" applyNumberFormat="1" applyFont="1" applyFill="1" applyBorder="1" applyAlignment="1">
      <alignment horizontal="right" vertical="center" indent="1"/>
    </xf>
    <xf numFmtId="3" fontId="107" fillId="3" borderId="56" xfId="0" applyNumberFormat="1" applyFont="1" applyFill="1" applyBorder="1" applyAlignment="1">
      <alignment horizontal="right" vertical="center" indent="1"/>
    </xf>
    <xf numFmtId="3" fontId="107" fillId="3" borderId="58" xfId="0" applyNumberFormat="1" applyFont="1" applyFill="1" applyBorder="1" applyAlignment="1">
      <alignment horizontal="right" vertical="center" indent="1"/>
    </xf>
    <xf numFmtId="3" fontId="107" fillId="3" borderId="37" xfId="0" applyNumberFormat="1" applyFont="1" applyFill="1" applyBorder="1" applyAlignment="1">
      <alignment horizontal="right" vertical="center" indent="1"/>
    </xf>
    <xf numFmtId="3" fontId="107" fillId="3" borderId="38" xfId="0" applyNumberFormat="1" applyFont="1" applyFill="1" applyBorder="1" applyAlignment="1">
      <alignment horizontal="right" vertical="center" indent="1"/>
    </xf>
    <xf numFmtId="3" fontId="107" fillId="3" borderId="26" xfId="0" applyNumberFormat="1" applyFont="1" applyFill="1" applyBorder="1" applyAlignment="1">
      <alignment horizontal="right" vertical="center" indent="1"/>
    </xf>
    <xf numFmtId="3" fontId="107" fillId="3" borderId="29" xfId="0" applyNumberFormat="1" applyFont="1" applyFill="1" applyBorder="1" applyAlignment="1">
      <alignment horizontal="right" vertical="center" indent="1"/>
    </xf>
    <xf numFmtId="3" fontId="107" fillId="5" borderId="64" xfId="0" applyNumberFormat="1" applyFont="1" applyFill="1" applyBorder="1" applyAlignment="1">
      <alignment horizontal="right" vertical="center" indent="1"/>
    </xf>
    <xf numFmtId="3" fontId="107" fillId="5" borderId="60" xfId="0" applyNumberFormat="1" applyFont="1" applyFill="1" applyBorder="1" applyAlignment="1">
      <alignment horizontal="right" vertical="center" indent="1"/>
    </xf>
    <xf numFmtId="3" fontId="107" fillId="5" borderId="59" xfId="0" applyNumberFormat="1" applyFont="1" applyFill="1" applyBorder="1" applyAlignment="1">
      <alignment horizontal="right" vertical="center" indent="1"/>
    </xf>
    <xf numFmtId="3" fontId="107" fillId="5" borderId="61" xfId="0" applyNumberFormat="1" applyFont="1" applyFill="1" applyBorder="1" applyAlignment="1">
      <alignment horizontal="right" vertical="center" indent="1"/>
    </xf>
    <xf numFmtId="3" fontId="107" fillId="5" borderId="77" xfId="0" applyNumberFormat="1" applyFont="1" applyFill="1" applyBorder="1" applyAlignment="1">
      <alignment horizontal="right" vertical="center" indent="1"/>
    </xf>
    <xf numFmtId="3" fontId="107" fillId="5" borderId="16" xfId="0" applyNumberFormat="1" applyFont="1" applyFill="1" applyBorder="1" applyAlignment="1">
      <alignment horizontal="right" vertical="center" indent="1"/>
    </xf>
    <xf numFmtId="3" fontId="107" fillId="5" borderId="48" xfId="0" applyNumberFormat="1" applyFont="1" applyFill="1" applyBorder="1" applyAlignment="1">
      <alignment horizontal="right" vertical="center" indent="1"/>
    </xf>
    <xf numFmtId="3" fontId="107" fillId="5" borderId="0" xfId="0" applyNumberFormat="1" applyFont="1" applyFill="1" applyBorder="1" applyAlignment="1">
      <alignment horizontal="right" vertical="center" indent="1"/>
    </xf>
    <xf numFmtId="3" fontId="107" fillId="5" borderId="25" xfId="0" applyNumberFormat="1" applyFont="1" applyFill="1" applyBorder="1" applyAlignment="1">
      <alignment horizontal="right" vertical="center" indent="1"/>
    </xf>
    <xf numFmtId="3" fontId="107" fillId="5" borderId="155" xfId="0" applyNumberFormat="1" applyFont="1" applyFill="1" applyBorder="1" applyAlignment="1">
      <alignment horizontal="right" vertical="center" indent="1"/>
    </xf>
    <xf numFmtId="3" fontId="116" fillId="6" borderId="65" xfId="0" applyNumberFormat="1" applyFont="1" applyFill="1" applyBorder="1" applyAlignment="1">
      <alignment horizontal="right" vertical="center" wrapText="1" indent="1"/>
    </xf>
    <xf numFmtId="3" fontId="116" fillId="6" borderId="33" xfId="0" applyNumberFormat="1" applyFont="1" applyFill="1" applyBorder="1" applyAlignment="1">
      <alignment horizontal="right" vertical="center" wrapText="1" indent="1"/>
    </xf>
    <xf numFmtId="3" fontId="116" fillId="6" borderId="34" xfId="0" applyNumberFormat="1" applyFont="1" applyFill="1" applyBorder="1" applyAlignment="1">
      <alignment horizontal="right" vertical="center" wrapText="1" indent="1"/>
    </xf>
    <xf numFmtId="3" fontId="116" fillId="6" borderId="35" xfId="0" applyNumberFormat="1" applyFont="1" applyFill="1" applyBorder="1" applyAlignment="1">
      <alignment horizontal="right" vertical="center" wrapText="1" indent="1"/>
    </xf>
    <xf numFmtId="3" fontId="116" fillId="6" borderId="36" xfId="0" applyNumberFormat="1" applyFont="1" applyFill="1" applyBorder="1" applyAlignment="1">
      <alignment horizontal="right" vertical="center" wrapText="1" indent="1"/>
    </xf>
    <xf numFmtId="3" fontId="124" fillId="3" borderId="16" xfId="0" applyNumberFormat="1" applyFont="1" applyFill="1" applyBorder="1" applyAlignment="1">
      <alignment horizontal="right" vertical="center" indent="1"/>
    </xf>
    <xf numFmtId="3" fontId="124" fillId="3" borderId="0" xfId="0" applyNumberFormat="1" applyFont="1" applyFill="1" applyBorder="1" applyAlignment="1">
      <alignment horizontal="right" vertical="center" indent="1"/>
    </xf>
    <xf numFmtId="3" fontId="124" fillId="3" borderId="25" xfId="0" applyNumberFormat="1" applyFont="1" applyFill="1" applyBorder="1" applyAlignment="1">
      <alignment horizontal="right" vertical="center" indent="1"/>
    </xf>
    <xf numFmtId="3" fontId="109" fillId="3" borderId="63" xfId="0" applyNumberFormat="1" applyFont="1" applyFill="1" applyBorder="1" applyAlignment="1">
      <alignment horizontal="right" vertical="center" indent="1"/>
    </xf>
    <xf numFmtId="3" fontId="109" fillId="3" borderId="57" xfId="0" applyNumberFormat="1" applyFont="1" applyFill="1" applyBorder="1" applyAlignment="1">
      <alignment horizontal="right" vertical="center" indent="1"/>
    </xf>
    <xf numFmtId="3" fontId="109" fillId="3" borderId="56" xfId="0" applyNumberFormat="1" applyFont="1" applyFill="1" applyBorder="1" applyAlignment="1">
      <alignment horizontal="right" vertical="center" indent="1"/>
    </xf>
    <xf numFmtId="3" fontId="109" fillId="3" borderId="58" xfId="0" applyNumberFormat="1" applyFont="1" applyFill="1" applyBorder="1" applyAlignment="1">
      <alignment horizontal="right" vertical="center" indent="1"/>
    </xf>
    <xf numFmtId="3" fontId="109" fillId="5" borderId="64" xfId="0" applyNumberFormat="1" applyFont="1" applyFill="1" applyBorder="1" applyAlignment="1">
      <alignment horizontal="right" vertical="center" indent="1"/>
    </xf>
    <xf numFmtId="3" fontId="109" fillId="5" borderId="60" xfId="0" applyNumberFormat="1" applyFont="1" applyFill="1" applyBorder="1" applyAlignment="1">
      <alignment horizontal="right" vertical="center" indent="1"/>
    </xf>
    <xf numFmtId="3" fontId="109" fillId="5" borderId="59" xfId="0" applyNumberFormat="1" applyFont="1" applyFill="1" applyBorder="1" applyAlignment="1">
      <alignment horizontal="right" vertical="center" indent="1"/>
    </xf>
    <xf numFmtId="3" fontId="109" fillId="5" borderId="61" xfId="0" applyNumberFormat="1" applyFont="1" applyFill="1" applyBorder="1" applyAlignment="1">
      <alignment horizontal="right" vertical="center" indent="1"/>
    </xf>
    <xf numFmtId="3" fontId="109" fillId="5" borderId="77" xfId="0" applyNumberFormat="1" applyFont="1" applyFill="1" applyBorder="1" applyAlignment="1">
      <alignment horizontal="right" vertical="center" indent="1"/>
    </xf>
    <xf numFmtId="3" fontId="109" fillId="0" borderId="16" xfId="0" applyNumberFormat="1" applyFont="1" applyBorder="1" applyAlignment="1">
      <alignment horizontal="right" vertical="center" indent="1"/>
    </xf>
    <xf numFmtId="3" fontId="109" fillId="0" borderId="48" xfId="0" applyNumberFormat="1" applyFont="1" applyBorder="1" applyAlignment="1">
      <alignment horizontal="right" vertical="center" indent="1"/>
    </xf>
    <xf numFmtId="3" fontId="109" fillId="0" borderId="0" xfId="0" applyNumberFormat="1" applyFont="1" applyBorder="1" applyAlignment="1">
      <alignment horizontal="right" vertical="center" indent="1"/>
    </xf>
    <xf numFmtId="3" fontId="109" fillId="0" borderId="25" xfId="0" applyNumberFormat="1" applyFont="1" applyBorder="1" applyAlignment="1">
      <alignment horizontal="right" vertical="center" indent="1"/>
    </xf>
    <xf numFmtId="3" fontId="109" fillId="3" borderId="29" xfId="0" applyNumberFormat="1" applyFont="1" applyFill="1" applyBorder="1" applyAlignment="1">
      <alignment horizontal="right" vertical="center" indent="1"/>
    </xf>
    <xf numFmtId="3" fontId="109" fillId="5" borderId="25" xfId="0" applyNumberFormat="1" applyFont="1" applyFill="1" applyBorder="1" applyAlignment="1">
      <alignment horizontal="right" vertical="center" indent="1"/>
    </xf>
    <xf numFmtId="0" fontId="125" fillId="0" borderId="0" xfId="0" applyFont="1" applyBorder="1"/>
    <xf numFmtId="3" fontId="113" fillId="3" borderId="16" xfId="0" applyNumberFormat="1" applyFont="1" applyFill="1" applyBorder="1" applyAlignment="1">
      <alignment horizontal="right" vertical="center"/>
    </xf>
    <xf numFmtId="3" fontId="113" fillId="3" borderId="0" xfId="0" applyNumberFormat="1" applyFont="1" applyFill="1" applyBorder="1" applyAlignment="1">
      <alignment horizontal="right" vertical="center"/>
    </xf>
    <xf numFmtId="0" fontId="113" fillId="3" borderId="0" xfId="0" applyFont="1" applyFill="1" applyBorder="1" applyAlignment="1">
      <alignment horizontal="left" vertical="center"/>
    </xf>
    <xf numFmtId="0" fontId="108" fillId="0" borderId="0" xfId="0" applyFont="1"/>
    <xf numFmtId="0" fontId="108" fillId="0" borderId="25" xfId="0" applyFont="1" applyBorder="1"/>
    <xf numFmtId="1" fontId="46" fillId="3" borderId="0" xfId="2" applyNumberFormat="1" applyFont="1" applyFill="1" applyBorder="1" applyAlignment="1" applyProtection="1">
      <alignment vertical="center"/>
    </xf>
    <xf numFmtId="1" fontId="46" fillId="3" borderId="0" xfId="2" applyNumberFormat="1" applyFont="1" applyFill="1" applyBorder="1" applyAlignment="1" applyProtection="1">
      <alignment horizontal="left" vertical="center"/>
    </xf>
    <xf numFmtId="0" fontId="126" fillId="0" borderId="0" xfId="0" applyFont="1" applyBorder="1"/>
    <xf numFmtId="0" fontId="127" fillId="0" borderId="0" xfId="0" applyFont="1" applyBorder="1" applyAlignment="1">
      <alignment vertical="top"/>
    </xf>
    <xf numFmtId="0" fontId="127" fillId="0" borderId="0" xfId="0" applyFont="1" applyBorder="1" applyAlignment="1">
      <alignment horizontal="right" vertical="top" indent="1"/>
    </xf>
    <xf numFmtId="3" fontId="126" fillId="0" borderId="0" xfId="0" applyNumberFormat="1" applyFont="1" applyAlignment="1">
      <alignment horizontal="right" indent="1"/>
    </xf>
    <xf numFmtId="3" fontId="128" fillId="0" borderId="0" xfId="0" applyNumberFormat="1" applyFont="1" applyAlignment="1">
      <alignment horizontal="right" indent="1"/>
    </xf>
    <xf numFmtId="0" fontId="126" fillId="0" borderId="0" xfId="0" applyFont="1"/>
    <xf numFmtId="3" fontId="113" fillId="3" borderId="0" xfId="2" applyNumberFormat="1" applyFont="1" applyFill="1" applyBorder="1" applyAlignment="1" applyProtection="1">
      <alignment horizontal="left"/>
    </xf>
    <xf numFmtId="3" fontId="116" fillId="6" borderId="17" xfId="2" applyNumberFormat="1" applyFont="1" applyFill="1" applyBorder="1" applyAlignment="1" applyProtection="1">
      <alignment horizontal="center" vertical="center" wrapText="1"/>
    </xf>
    <xf numFmtId="3" fontId="116" fillId="6" borderId="6" xfId="2" applyNumberFormat="1" applyFont="1" applyFill="1" applyBorder="1" applyAlignment="1" applyProtection="1">
      <alignment horizontal="center" vertical="center" wrapText="1"/>
    </xf>
    <xf numFmtId="3" fontId="116" fillId="3" borderId="0" xfId="2" applyNumberFormat="1" applyFont="1" applyFill="1" applyBorder="1" applyAlignment="1" applyProtection="1">
      <alignment horizontal="center" vertical="center"/>
    </xf>
    <xf numFmtId="3" fontId="111" fillId="6" borderId="100" xfId="2" applyNumberFormat="1" applyFont="1" applyFill="1" applyBorder="1" applyAlignment="1" applyProtection="1">
      <alignment horizontal="right" vertical="center" indent="1"/>
    </xf>
    <xf numFmtId="3" fontId="111" fillId="6" borderId="101" xfId="2" applyNumberFormat="1" applyFont="1" applyFill="1" applyBorder="1" applyAlignment="1" applyProtection="1">
      <alignment horizontal="right" vertical="center" indent="1"/>
    </xf>
    <xf numFmtId="3" fontId="113" fillId="3" borderId="0" xfId="0" applyNumberFormat="1" applyFont="1" applyFill="1" applyBorder="1" applyAlignment="1">
      <alignment horizontal="right" vertical="center" indent="1"/>
    </xf>
    <xf numFmtId="3" fontId="108" fillId="0" borderId="0" xfId="0" applyNumberFormat="1" applyFont="1"/>
    <xf numFmtId="3" fontId="118" fillId="3" borderId="0" xfId="2" applyNumberFormat="1" applyFont="1" applyFill="1" applyBorder="1" applyAlignment="1" applyProtection="1">
      <alignment horizontal="left"/>
    </xf>
    <xf numFmtId="3" fontId="121" fillId="6" borderId="50" xfId="2" applyNumberFormat="1" applyFont="1" applyFill="1" applyBorder="1" applyAlignment="1" applyProtection="1">
      <alignment horizontal="center" vertical="center" wrapText="1"/>
    </xf>
    <xf numFmtId="3" fontId="121" fillId="6" borderId="5" xfId="2" applyNumberFormat="1" applyFont="1" applyFill="1" applyBorder="1" applyAlignment="1" applyProtection="1">
      <alignment horizontal="center" vertical="center" wrapText="1"/>
    </xf>
    <xf numFmtId="3" fontId="121" fillId="3" borderId="25" xfId="2" applyNumberFormat="1" applyFont="1" applyFill="1" applyBorder="1" applyAlignment="1" applyProtection="1">
      <alignment horizontal="center" vertical="center"/>
    </xf>
    <xf numFmtId="3" fontId="121" fillId="3" borderId="0" xfId="2" applyNumberFormat="1" applyFont="1" applyFill="1" applyBorder="1" applyAlignment="1" applyProtection="1">
      <alignment horizontal="center" vertical="center"/>
    </xf>
    <xf numFmtId="3" fontId="85" fillId="3" borderId="58" xfId="2" applyNumberFormat="1" applyFont="1" applyFill="1" applyBorder="1" applyAlignment="1" applyProtection="1">
      <alignment horizontal="right" vertical="center" indent="1"/>
    </xf>
    <xf numFmtId="3" fontId="85" fillId="3" borderId="91" xfId="2" applyNumberFormat="1" applyFont="1" applyFill="1" applyBorder="1" applyAlignment="1" applyProtection="1">
      <alignment horizontal="right" vertical="center" indent="1"/>
    </xf>
    <xf numFmtId="3" fontId="85" fillId="3" borderId="29" xfId="2" applyNumberFormat="1" applyFont="1" applyFill="1" applyBorder="1" applyAlignment="1" applyProtection="1">
      <alignment horizontal="right" vertical="center" indent="1"/>
    </xf>
    <xf numFmtId="3" fontId="85" fillId="3" borderId="92" xfId="2" applyNumberFormat="1" applyFont="1" applyFill="1" applyBorder="1" applyAlignment="1" applyProtection="1">
      <alignment horizontal="right" vertical="center" indent="1"/>
    </xf>
    <xf numFmtId="3" fontId="85" fillId="5" borderId="61" xfId="2" applyNumberFormat="1" applyFont="1" applyFill="1" applyBorder="1" applyAlignment="1" applyProtection="1">
      <alignment horizontal="right" vertical="center" indent="1"/>
    </xf>
    <xf numFmtId="3" fontId="85" fillId="5" borderId="93" xfId="2" applyNumberFormat="1" applyFont="1" applyFill="1" applyBorder="1" applyAlignment="1" applyProtection="1">
      <alignment horizontal="right" vertical="center" indent="1"/>
    </xf>
    <xf numFmtId="3" fontId="85" fillId="5" borderId="25" xfId="2" applyNumberFormat="1" applyFont="1" applyFill="1" applyBorder="1" applyAlignment="1" applyProtection="1">
      <alignment horizontal="right" vertical="center" indent="1"/>
    </xf>
    <xf numFmtId="3" fontId="85" fillId="5" borderId="18" xfId="2" applyNumberFormat="1" applyFont="1" applyFill="1" applyBorder="1" applyAlignment="1" applyProtection="1">
      <alignment horizontal="right" vertical="center" indent="1"/>
    </xf>
    <xf numFmtId="3" fontId="118" fillId="3" borderId="25" xfId="2" applyNumberFormat="1" applyFont="1" applyFill="1" applyBorder="1" applyAlignment="1" applyProtection="1">
      <alignment horizontal="left"/>
    </xf>
    <xf numFmtId="3" fontId="110" fillId="6" borderId="99" xfId="2" applyNumberFormat="1" applyFont="1" applyFill="1" applyBorder="1" applyAlignment="1" applyProtection="1">
      <alignment horizontal="right" vertical="center" indent="1"/>
    </xf>
    <xf numFmtId="3" fontId="118" fillId="3" borderId="0" xfId="0" applyNumberFormat="1" applyFont="1" applyFill="1" applyBorder="1" applyAlignment="1">
      <alignment horizontal="right" vertical="center" indent="1"/>
    </xf>
    <xf numFmtId="0" fontId="118" fillId="3" borderId="0" xfId="0" applyFont="1" applyFill="1" applyBorder="1" applyAlignment="1">
      <alignment horizontal="left"/>
    </xf>
    <xf numFmtId="3" fontId="105" fillId="0" borderId="0" xfId="0" applyNumberFormat="1" applyFont="1"/>
    <xf numFmtId="1" fontId="46" fillId="3" borderId="0" xfId="0" applyNumberFormat="1" applyFont="1" applyFill="1" applyAlignment="1">
      <alignment vertical="center"/>
    </xf>
    <xf numFmtId="49" fontId="102" fillId="3" borderId="0" xfId="0" applyNumberFormat="1" applyFont="1" applyFill="1" applyAlignment="1">
      <alignment vertical="center"/>
    </xf>
    <xf numFmtId="49" fontId="102" fillId="3" borderId="0" xfId="0" applyNumberFormat="1" applyFont="1" applyFill="1" applyBorder="1" applyAlignment="1">
      <alignment vertical="center"/>
    </xf>
    <xf numFmtId="171" fontId="46" fillId="3" borderId="0" xfId="0" applyNumberFormat="1" applyFont="1" applyFill="1" applyAlignment="1">
      <alignment horizontal="left" vertical="top"/>
    </xf>
    <xf numFmtId="171" fontId="46" fillId="3" borderId="0" xfId="0" applyNumberFormat="1" applyFont="1" applyFill="1" applyAlignment="1">
      <alignment horizontal="left" vertical="center"/>
    </xf>
    <xf numFmtId="171" fontId="46" fillId="3" borderId="0" xfId="0" applyNumberFormat="1" applyFont="1" applyFill="1" applyAlignment="1">
      <alignment vertical="center"/>
    </xf>
    <xf numFmtId="49" fontId="103" fillId="3" borderId="0" xfId="0" applyNumberFormat="1" applyFont="1" applyFill="1" applyBorder="1" applyAlignment="1">
      <alignment horizontal="right" vertical="top" wrapText="1"/>
    </xf>
    <xf numFmtId="3" fontId="121" fillId="9" borderId="17" xfId="0" applyNumberFormat="1" applyFont="1" applyFill="1" applyBorder="1" applyAlignment="1">
      <alignment vertical="center"/>
    </xf>
    <xf numFmtId="3" fontId="22" fillId="6" borderId="159" xfId="0" applyNumberFormat="1" applyFont="1" applyFill="1" applyBorder="1" applyAlignment="1">
      <alignment horizontal="right" vertical="center" indent="1"/>
    </xf>
    <xf numFmtId="3" fontId="22" fillId="6" borderId="160" xfId="0" applyNumberFormat="1" applyFont="1" applyFill="1" applyBorder="1" applyAlignment="1">
      <alignment horizontal="right" vertical="center" indent="1"/>
    </xf>
    <xf numFmtId="3" fontId="34" fillId="6" borderId="161" xfId="0" applyNumberFormat="1" applyFont="1" applyFill="1" applyBorder="1" applyAlignment="1">
      <alignment horizontal="right" vertical="center" indent="1"/>
    </xf>
    <xf numFmtId="3" fontId="22" fillId="6" borderId="162" xfId="0" applyNumberFormat="1" applyFont="1" applyFill="1" applyBorder="1" applyAlignment="1">
      <alignment horizontal="right" vertical="center" indent="1"/>
    </xf>
    <xf numFmtId="3" fontId="34" fillId="6" borderId="163" xfId="0" applyNumberFormat="1" applyFont="1" applyFill="1" applyBorder="1" applyAlignment="1">
      <alignment horizontal="right" vertical="center" indent="1"/>
    </xf>
    <xf numFmtId="3" fontId="34" fillId="6" borderId="160" xfId="0" applyNumberFormat="1" applyFont="1" applyFill="1" applyBorder="1" applyAlignment="1">
      <alignment horizontal="right" vertical="center" indent="1"/>
    </xf>
    <xf numFmtId="3" fontId="22" fillId="6" borderId="161" xfId="0" applyNumberFormat="1" applyFont="1" applyFill="1" applyBorder="1" applyAlignment="1">
      <alignment horizontal="right" vertical="center" indent="1"/>
    </xf>
    <xf numFmtId="3" fontId="48" fillId="6" borderId="16" xfId="0" applyNumberFormat="1" applyFont="1" applyFill="1" applyBorder="1" applyAlignment="1">
      <alignment horizontal="right" vertical="center" indent="1"/>
    </xf>
    <xf numFmtId="3" fontId="48" fillId="6" borderId="48" xfId="0" applyNumberFormat="1" applyFont="1" applyFill="1" applyBorder="1" applyAlignment="1">
      <alignment horizontal="right" vertical="center" indent="1"/>
    </xf>
    <xf numFmtId="3" fontId="49" fillId="6" borderId="0" xfId="0" applyNumberFormat="1" applyFont="1" applyFill="1" applyBorder="1" applyAlignment="1">
      <alignment horizontal="right" vertical="center" indent="1"/>
    </xf>
    <xf numFmtId="3" fontId="48" fillId="6" borderId="25" xfId="0" applyNumberFormat="1" applyFont="1" applyFill="1" applyBorder="1" applyAlignment="1">
      <alignment horizontal="right" vertical="center" indent="1"/>
    </xf>
    <xf numFmtId="3" fontId="49" fillId="6" borderId="48" xfId="0" applyNumberFormat="1" applyFont="1" applyFill="1" applyBorder="1" applyAlignment="1">
      <alignment horizontal="right" vertical="center" indent="1"/>
    </xf>
    <xf numFmtId="3" fontId="48" fillId="6" borderId="0" xfId="0" applyNumberFormat="1" applyFont="1" applyFill="1" applyBorder="1" applyAlignment="1">
      <alignment horizontal="right" vertical="center" indent="1"/>
    </xf>
    <xf numFmtId="0" fontId="37" fillId="5" borderId="48" xfId="0" applyFont="1" applyFill="1" applyBorder="1" applyAlignment="1">
      <alignment horizontal="right" vertical="center" indent="1"/>
    </xf>
    <xf numFmtId="0" fontId="38" fillId="5" borderId="0" xfId="0" applyFont="1" applyFill="1" applyBorder="1" applyAlignment="1">
      <alignment horizontal="right" vertical="center" indent="1"/>
    </xf>
    <xf numFmtId="0" fontId="37" fillId="5" borderId="25" xfId="0" applyFont="1" applyFill="1" applyBorder="1" applyAlignment="1">
      <alignment horizontal="right" vertical="center" indent="1"/>
    </xf>
    <xf numFmtId="0" fontId="38" fillId="5" borderId="48" xfId="0" applyFont="1" applyFill="1" applyBorder="1" applyAlignment="1">
      <alignment horizontal="right" vertical="center" indent="1"/>
    </xf>
    <xf numFmtId="0" fontId="37" fillId="5" borderId="0" xfId="0" applyFont="1" applyFill="1" applyBorder="1" applyAlignment="1">
      <alignment horizontal="right" vertical="center" indent="1"/>
    </xf>
    <xf numFmtId="0" fontId="38" fillId="5" borderId="25" xfId="0" applyFont="1" applyFill="1" applyBorder="1" applyAlignment="1">
      <alignment horizontal="right" vertical="center" indent="1"/>
    </xf>
    <xf numFmtId="3" fontId="22" fillId="6" borderId="166" xfId="2" applyNumberFormat="1" applyFont="1" applyFill="1" applyBorder="1" applyAlignment="1" applyProtection="1">
      <alignment horizontal="center" vertical="center" wrapText="1"/>
    </xf>
    <xf numFmtId="3" fontId="34" fillId="6" borderId="20" xfId="2" applyNumberFormat="1" applyFont="1" applyFill="1" applyBorder="1" applyAlignment="1" applyProtection="1">
      <alignment horizontal="center" vertical="center" wrapText="1"/>
    </xf>
    <xf numFmtId="3" fontId="116" fillId="6" borderId="14" xfId="2" applyNumberFormat="1" applyFont="1" applyFill="1" applyBorder="1" applyAlignment="1" applyProtection="1">
      <alignment horizontal="center" vertical="center" wrapText="1"/>
    </xf>
    <xf numFmtId="3" fontId="22" fillId="6" borderId="14" xfId="2" applyNumberFormat="1" applyFont="1" applyFill="1" applyBorder="1" applyAlignment="1" applyProtection="1">
      <alignment horizontal="center" vertical="center" wrapText="1"/>
    </xf>
    <xf numFmtId="3" fontId="34" fillId="6" borderId="166" xfId="2" applyNumberFormat="1" applyFont="1" applyFill="1" applyBorder="1" applyAlignment="1" applyProtection="1">
      <alignment horizontal="center" vertical="center" wrapText="1"/>
    </xf>
    <xf numFmtId="3" fontId="34" fillId="6" borderId="14" xfId="2" applyNumberFormat="1" applyFont="1" applyFill="1" applyBorder="1" applyAlignment="1" applyProtection="1">
      <alignment horizontal="center" vertical="center" wrapText="1"/>
    </xf>
    <xf numFmtId="0" fontId="32" fillId="3" borderId="25" xfId="2" applyNumberFormat="1" applyFont="1" applyFill="1" applyBorder="1" applyAlignment="1" applyProtection="1">
      <alignment horizontal="left"/>
    </xf>
    <xf numFmtId="3" fontId="49" fillId="6" borderId="95" xfId="2" applyNumberFormat="1" applyFont="1" applyFill="1" applyBorder="1" applyAlignment="1" applyProtection="1">
      <alignment horizontal="right" vertical="center" indent="1"/>
    </xf>
    <xf numFmtId="3" fontId="49" fillId="6" borderId="96" xfId="2" applyNumberFormat="1" applyFont="1" applyFill="1" applyBorder="1" applyAlignment="1" applyProtection="1">
      <alignment horizontal="right" vertical="center" indent="1"/>
    </xf>
    <xf numFmtId="3" fontId="49" fillId="6" borderId="97" xfId="2" applyNumberFormat="1" applyFont="1" applyFill="1" applyBorder="1" applyAlignment="1" applyProtection="1">
      <alignment horizontal="right" vertical="center" indent="1"/>
    </xf>
    <xf numFmtId="3" fontId="49" fillId="6" borderId="167" xfId="2" applyNumberFormat="1" applyFont="1" applyFill="1" applyBorder="1" applyAlignment="1" applyProtection="1">
      <alignment horizontal="right" vertical="center" indent="1"/>
    </xf>
    <xf numFmtId="3" fontId="49" fillId="6" borderId="168" xfId="2" applyNumberFormat="1" applyFont="1" applyFill="1" applyBorder="1" applyAlignment="1" applyProtection="1">
      <alignment horizontal="right" vertical="center" indent="1"/>
    </xf>
    <xf numFmtId="3" fontId="49" fillId="6" borderId="169" xfId="2" applyNumberFormat="1" applyFont="1" applyFill="1" applyBorder="1" applyAlignment="1" applyProtection="1">
      <alignment horizontal="right" vertical="center" indent="1"/>
    </xf>
    <xf numFmtId="3" fontId="49" fillId="6" borderId="104" xfId="2" applyNumberFormat="1" applyFont="1" applyFill="1" applyBorder="1" applyAlignment="1" applyProtection="1">
      <alignment horizontal="right" vertical="center" indent="1"/>
    </xf>
    <xf numFmtId="3" fontId="49" fillId="6" borderId="105" xfId="2" applyNumberFormat="1" applyFont="1" applyFill="1" applyBorder="1" applyAlignment="1" applyProtection="1">
      <alignment horizontal="right" vertical="center" indent="1"/>
    </xf>
    <xf numFmtId="3" fontId="49" fillId="6" borderId="170" xfId="2" applyNumberFormat="1" applyFont="1" applyFill="1" applyBorder="1" applyAlignment="1" applyProtection="1">
      <alignment horizontal="right" vertical="center" indent="1"/>
    </xf>
    <xf numFmtId="3" fontId="48" fillId="6" borderId="95" xfId="2" applyNumberFormat="1" applyFont="1" applyFill="1" applyBorder="1" applyAlignment="1" applyProtection="1">
      <alignment horizontal="right" vertical="center" indent="1"/>
    </xf>
    <xf numFmtId="3" fontId="111" fillId="6" borderId="97" xfId="2" applyNumberFormat="1" applyFont="1" applyFill="1" applyBorder="1" applyAlignment="1" applyProtection="1">
      <alignment horizontal="right" vertical="center" indent="1"/>
    </xf>
    <xf numFmtId="3" fontId="48" fillId="6" borderId="167" xfId="2" applyNumberFormat="1" applyFont="1" applyFill="1" applyBorder="1" applyAlignment="1" applyProtection="1">
      <alignment horizontal="right" vertical="center" indent="1"/>
    </xf>
    <xf numFmtId="3" fontId="48" fillId="6" borderId="168" xfId="2" applyNumberFormat="1" applyFont="1" applyFill="1" applyBorder="1" applyAlignment="1" applyProtection="1">
      <alignment horizontal="right" vertical="center" indent="1"/>
    </xf>
    <xf numFmtId="3" fontId="48" fillId="6" borderId="169" xfId="2" applyNumberFormat="1" applyFont="1" applyFill="1" applyBorder="1" applyAlignment="1" applyProtection="1">
      <alignment horizontal="right" vertical="center" indent="1"/>
    </xf>
    <xf numFmtId="3" fontId="111" fillId="6" borderId="105" xfId="2" applyNumberFormat="1" applyFont="1" applyFill="1" applyBorder="1" applyAlignment="1" applyProtection="1">
      <alignment horizontal="right" vertical="center" indent="1"/>
    </xf>
    <xf numFmtId="3" fontId="48" fillId="6" borderId="170" xfId="2" applyNumberFormat="1" applyFont="1" applyFill="1" applyBorder="1" applyAlignment="1" applyProtection="1">
      <alignment horizontal="right" vertical="center" indent="1"/>
    </xf>
    <xf numFmtId="3" fontId="110" fillId="6" borderId="95" xfId="2" applyNumberFormat="1" applyFont="1" applyFill="1" applyBorder="1" applyAlignment="1" applyProtection="1">
      <alignment horizontal="right" vertical="center" indent="1"/>
    </xf>
    <xf numFmtId="3" fontId="111" fillId="6" borderId="96" xfId="2" applyNumberFormat="1" applyFont="1" applyFill="1" applyBorder="1" applyAlignment="1" applyProtection="1">
      <alignment horizontal="right" vertical="center" indent="1"/>
    </xf>
    <xf numFmtId="3" fontId="110" fillId="6" borderId="167" xfId="2" applyNumberFormat="1" applyFont="1" applyFill="1" applyBorder="1" applyAlignment="1" applyProtection="1">
      <alignment horizontal="right" vertical="center" indent="1"/>
    </xf>
    <xf numFmtId="3" fontId="110" fillId="6" borderId="168" xfId="2" applyNumberFormat="1" applyFont="1" applyFill="1" applyBorder="1" applyAlignment="1" applyProtection="1">
      <alignment horizontal="right" vertical="center" indent="1"/>
    </xf>
    <xf numFmtId="3" fontId="110" fillId="6" borderId="169" xfId="2" applyNumberFormat="1" applyFont="1" applyFill="1" applyBorder="1" applyAlignment="1" applyProtection="1">
      <alignment horizontal="right" vertical="center" indent="1"/>
    </xf>
    <xf numFmtId="3" fontId="111" fillId="6" borderId="104" xfId="2" applyNumberFormat="1" applyFont="1" applyFill="1" applyBorder="1" applyAlignment="1" applyProtection="1">
      <alignment horizontal="right" vertical="center" indent="1"/>
    </xf>
    <xf numFmtId="3" fontId="110" fillId="6" borderId="170" xfId="2" applyNumberFormat="1" applyFont="1" applyFill="1" applyBorder="1" applyAlignment="1" applyProtection="1">
      <alignment horizontal="right" vertical="center" indent="1"/>
    </xf>
    <xf numFmtId="3" fontId="34" fillId="6" borderId="13" xfId="2" applyNumberFormat="1" applyFont="1" applyFill="1" applyBorder="1" applyAlignment="1" applyProtection="1">
      <alignment horizontal="center" vertical="center" wrapText="1"/>
    </xf>
    <xf numFmtId="3" fontId="49" fillId="6" borderId="94" xfId="2" applyNumberFormat="1" applyFont="1" applyFill="1" applyBorder="1" applyAlignment="1" applyProtection="1">
      <alignment horizontal="right" vertical="center" indent="1"/>
    </xf>
    <xf numFmtId="3" fontId="49" fillId="6" borderId="102" xfId="2" applyNumberFormat="1" applyFont="1" applyFill="1" applyBorder="1" applyAlignment="1" applyProtection="1">
      <alignment horizontal="right" vertical="center" indent="1"/>
    </xf>
    <xf numFmtId="3" fontId="49" fillId="6" borderId="171" xfId="2" applyNumberFormat="1" applyFont="1" applyFill="1" applyBorder="1" applyAlignment="1" applyProtection="1">
      <alignment horizontal="right" vertical="center" indent="1"/>
    </xf>
    <xf numFmtId="3" fontId="49" fillId="6" borderId="172" xfId="2" applyNumberFormat="1" applyFont="1" applyFill="1" applyBorder="1" applyAlignment="1" applyProtection="1">
      <alignment horizontal="right" vertical="center" indent="1"/>
    </xf>
    <xf numFmtId="3" fontId="49" fillId="6" borderId="173" xfId="2" applyNumberFormat="1" applyFont="1" applyFill="1" applyBorder="1" applyAlignment="1" applyProtection="1">
      <alignment horizontal="right" vertical="center" indent="1"/>
    </xf>
    <xf numFmtId="3" fontId="48" fillId="6" borderId="174" xfId="2" applyNumberFormat="1" applyFont="1" applyFill="1" applyBorder="1" applyAlignment="1" applyProtection="1">
      <alignment horizontal="right" vertical="center" indent="1"/>
    </xf>
    <xf numFmtId="3" fontId="48" fillId="6" borderId="103" xfId="2" applyNumberFormat="1" applyFont="1" applyFill="1" applyBorder="1" applyAlignment="1" applyProtection="1">
      <alignment horizontal="right" vertical="center" indent="1"/>
    </xf>
    <xf numFmtId="49" fontId="22" fillId="6" borderId="19" xfId="0" applyNumberFormat="1" applyFont="1" applyFill="1" applyBorder="1" applyAlignment="1">
      <alignment horizontal="left"/>
    </xf>
    <xf numFmtId="49" fontId="22" fillId="6" borderId="175" xfId="0" applyNumberFormat="1" applyFont="1" applyFill="1" applyBorder="1" applyAlignment="1">
      <alignment horizontal="left" vertical="center"/>
    </xf>
    <xf numFmtId="3" fontId="48" fillId="6" borderId="175" xfId="0" applyNumberFormat="1" applyFont="1" applyFill="1" applyBorder="1" applyAlignment="1">
      <alignment horizontal="center" vertical="center"/>
    </xf>
    <xf numFmtId="3" fontId="49" fillId="6" borderId="158" xfId="0" applyNumberFormat="1" applyFont="1" applyFill="1" applyBorder="1" applyAlignment="1">
      <alignment horizontal="center" vertical="center"/>
    </xf>
    <xf numFmtId="3" fontId="49" fillId="6" borderId="165" xfId="0" applyNumberFormat="1" applyFont="1" applyFill="1" applyBorder="1" applyAlignment="1">
      <alignment horizontal="center" vertical="center"/>
    </xf>
    <xf numFmtId="3" fontId="48" fillId="6" borderId="158" xfId="0" applyNumberFormat="1" applyFont="1" applyFill="1" applyBorder="1" applyAlignment="1">
      <alignment horizontal="center" vertical="center"/>
    </xf>
    <xf numFmtId="3" fontId="49" fillId="6" borderId="162" xfId="0" applyNumberFormat="1" applyFont="1" applyFill="1" applyBorder="1" applyAlignment="1">
      <alignment horizontal="center" vertical="center"/>
    </xf>
    <xf numFmtId="3" fontId="49" fillId="6" borderId="176" xfId="0" applyNumberFormat="1" applyFont="1" applyFill="1" applyBorder="1" applyAlignment="1">
      <alignment horizontal="center" vertical="center"/>
    </xf>
    <xf numFmtId="49" fontId="33" fillId="6" borderId="178" xfId="0" applyNumberFormat="1" applyFont="1" applyFill="1" applyBorder="1" applyAlignment="1">
      <alignment horizontal="left" vertical="top"/>
    </xf>
    <xf numFmtId="3" fontId="33" fillId="6" borderId="179" xfId="0" applyNumberFormat="1" applyFont="1" applyFill="1" applyBorder="1" applyAlignment="1">
      <alignment horizontal="right" indent="1"/>
    </xf>
    <xf numFmtId="3" fontId="33" fillId="6" borderId="177" xfId="0" applyNumberFormat="1" applyFont="1" applyFill="1" applyBorder="1" applyAlignment="1">
      <alignment horizontal="right" indent="1"/>
    </xf>
    <xf numFmtId="3" fontId="66" fillId="6" borderId="180" xfId="0" applyNumberFormat="1" applyFont="1" applyFill="1" applyBorder="1" applyAlignment="1">
      <alignment horizontal="right" indent="1"/>
    </xf>
    <xf numFmtId="3" fontId="33" fillId="6" borderId="162" xfId="0" applyNumberFormat="1" applyFont="1" applyFill="1" applyBorder="1" applyAlignment="1">
      <alignment horizontal="right" indent="1"/>
    </xf>
    <xf numFmtId="3" fontId="66" fillId="6" borderId="179" xfId="0" applyNumberFormat="1" applyFont="1" applyFill="1" applyBorder="1" applyAlignment="1">
      <alignment horizontal="right" indent="1"/>
    </xf>
    <xf numFmtId="3" fontId="66" fillId="6" borderId="177" xfId="0" applyNumberFormat="1" applyFont="1" applyFill="1" applyBorder="1" applyAlignment="1">
      <alignment horizontal="right" indent="1"/>
    </xf>
    <xf numFmtId="49" fontId="70" fillId="6" borderId="181" xfId="0" applyNumberFormat="1" applyFont="1" applyFill="1" applyBorder="1" applyAlignment="1">
      <alignment horizontal="left" vertical="center"/>
    </xf>
    <xf numFmtId="3" fontId="70" fillId="6" borderId="182" xfId="0" applyNumberFormat="1" applyFont="1" applyFill="1" applyBorder="1" applyAlignment="1">
      <alignment horizontal="right" indent="1"/>
    </xf>
    <xf numFmtId="3" fontId="70" fillId="6" borderId="183" xfId="0" applyNumberFormat="1" applyFont="1" applyFill="1" applyBorder="1" applyAlignment="1">
      <alignment horizontal="right" indent="1"/>
    </xf>
    <xf numFmtId="3" fontId="71" fillId="6" borderId="184" xfId="0" applyNumberFormat="1" applyFont="1" applyFill="1" applyBorder="1" applyAlignment="1">
      <alignment horizontal="right" indent="1"/>
    </xf>
    <xf numFmtId="3" fontId="70" fillId="6" borderId="181" xfId="0" applyNumberFormat="1" applyFont="1" applyFill="1" applyBorder="1" applyAlignment="1">
      <alignment horizontal="right" indent="1"/>
    </xf>
    <xf numFmtId="3" fontId="71" fillId="6" borderId="182" xfId="0" applyNumberFormat="1" applyFont="1" applyFill="1" applyBorder="1" applyAlignment="1">
      <alignment horizontal="right" indent="1"/>
    </xf>
    <xf numFmtId="3" fontId="71" fillId="6" borderId="183" xfId="0" applyNumberFormat="1" applyFont="1" applyFill="1" applyBorder="1" applyAlignment="1">
      <alignment horizontal="right" indent="1"/>
    </xf>
    <xf numFmtId="0" fontId="70" fillId="6" borderId="185" xfId="0" applyFont="1" applyFill="1" applyBorder="1" applyAlignment="1">
      <alignment horizontal="left" vertical="center" wrapText="1"/>
    </xf>
    <xf numFmtId="3" fontId="70" fillId="6" borderId="186" xfId="0" applyNumberFormat="1" applyFont="1" applyFill="1" applyBorder="1" applyAlignment="1">
      <alignment horizontal="right" indent="1"/>
    </xf>
    <xf numFmtId="3" fontId="70" fillId="6" borderId="187" xfId="0" applyNumberFormat="1" applyFont="1" applyFill="1" applyBorder="1" applyAlignment="1">
      <alignment horizontal="right" indent="1"/>
    </xf>
    <xf numFmtId="3" fontId="71" fillId="6" borderId="188" xfId="0" applyNumberFormat="1" applyFont="1" applyFill="1" applyBorder="1" applyAlignment="1">
      <alignment horizontal="right" indent="1"/>
    </xf>
    <xf numFmtId="3" fontId="70" fillId="6" borderId="185" xfId="0" applyNumberFormat="1" applyFont="1" applyFill="1" applyBorder="1" applyAlignment="1">
      <alignment horizontal="right" indent="1"/>
    </xf>
    <xf numFmtId="3" fontId="71" fillId="6" borderId="186" xfId="0" applyNumberFormat="1" applyFont="1" applyFill="1" applyBorder="1" applyAlignment="1">
      <alignment horizontal="right" indent="1"/>
    </xf>
    <xf numFmtId="3" fontId="71" fillId="6" borderId="187" xfId="0" applyNumberFormat="1" applyFont="1" applyFill="1" applyBorder="1" applyAlignment="1">
      <alignment horizontal="right" indent="1"/>
    </xf>
    <xf numFmtId="49" fontId="33" fillId="6" borderId="181" xfId="0" applyNumberFormat="1" applyFont="1" applyFill="1" applyBorder="1" applyAlignment="1">
      <alignment horizontal="left" vertical="center"/>
    </xf>
    <xf numFmtId="3" fontId="33" fillId="6" borderId="182" xfId="0" applyNumberFormat="1" applyFont="1" applyFill="1" applyBorder="1" applyAlignment="1">
      <alignment horizontal="right" indent="1"/>
    </xf>
    <xf numFmtId="3" fontId="33" fillId="6" borderId="183" xfId="0" applyNumberFormat="1" applyFont="1" applyFill="1" applyBorder="1" applyAlignment="1">
      <alignment horizontal="right" indent="1"/>
    </xf>
    <xf numFmtId="3" fontId="66" fillId="6" borderId="184" xfId="0" applyNumberFormat="1" applyFont="1" applyFill="1" applyBorder="1" applyAlignment="1">
      <alignment horizontal="right" indent="1"/>
    </xf>
    <xf numFmtId="3" fontId="33" fillId="6" borderId="181" xfId="0" applyNumberFormat="1" applyFont="1" applyFill="1" applyBorder="1" applyAlignment="1">
      <alignment horizontal="right" indent="1"/>
    </xf>
    <xf numFmtId="3" fontId="66" fillId="6" borderId="182" xfId="0" applyNumberFormat="1" applyFont="1" applyFill="1" applyBorder="1" applyAlignment="1">
      <alignment horizontal="right" indent="1"/>
    </xf>
    <xf numFmtId="3" fontId="66" fillId="6" borderId="183" xfId="0" applyNumberFormat="1" applyFont="1" applyFill="1" applyBorder="1" applyAlignment="1">
      <alignment horizontal="right" indent="1"/>
    </xf>
    <xf numFmtId="0" fontId="33" fillId="6" borderId="181" xfId="0" applyFont="1" applyFill="1" applyBorder="1" applyAlignment="1">
      <alignment horizontal="left" vertical="center" wrapText="1"/>
    </xf>
    <xf numFmtId="0" fontId="45" fillId="3" borderId="0" xfId="0" applyFont="1" applyFill="1" applyAlignment="1">
      <alignment horizontal="center" vertical="center" wrapText="1"/>
    </xf>
    <xf numFmtId="0" fontId="47" fillId="3" borderId="0" xfId="0" applyFont="1" applyFill="1" applyAlignment="1">
      <alignment horizontal="center" vertical="center" wrapText="1"/>
    </xf>
    <xf numFmtId="49" fontId="22" fillId="6" borderId="180" xfId="0" applyNumberFormat="1" applyFont="1" applyFill="1" applyBorder="1" applyAlignment="1">
      <alignment horizontal="left" vertical="center"/>
    </xf>
    <xf numFmtId="3" fontId="22" fillId="6" borderId="189" xfId="0" applyNumberFormat="1" applyFont="1" applyFill="1" applyBorder="1" applyAlignment="1">
      <alignment horizontal="right" vertical="center" indent="1"/>
    </xf>
    <xf numFmtId="3" fontId="22" fillId="6" borderId="177" xfId="0" applyNumberFormat="1" applyFont="1" applyFill="1" applyBorder="1" applyAlignment="1">
      <alignment horizontal="right" vertical="center" indent="1"/>
    </xf>
    <xf numFmtId="3" fontId="34" fillId="6" borderId="180" xfId="0" applyNumberFormat="1" applyFont="1" applyFill="1" applyBorder="1" applyAlignment="1">
      <alignment horizontal="right" vertical="center" indent="1"/>
    </xf>
    <xf numFmtId="3" fontId="34" fillId="6" borderId="179" xfId="0" applyNumberFormat="1" applyFont="1" applyFill="1" applyBorder="1" applyAlignment="1">
      <alignment horizontal="right" vertical="center" indent="1"/>
    </xf>
    <xf numFmtId="3" fontId="34" fillId="6" borderId="177" xfId="0" applyNumberFormat="1" applyFont="1" applyFill="1" applyBorder="1" applyAlignment="1">
      <alignment horizontal="right" vertical="center" indent="1"/>
    </xf>
    <xf numFmtId="3" fontId="22" fillId="6" borderId="190" xfId="0" applyNumberFormat="1" applyFont="1" applyFill="1" applyBorder="1" applyAlignment="1">
      <alignment horizontal="right" indent="1"/>
    </xf>
    <xf numFmtId="3" fontId="22" fillId="6" borderId="191" xfId="0" applyNumberFormat="1" applyFont="1" applyFill="1" applyBorder="1" applyAlignment="1">
      <alignment horizontal="right" indent="1"/>
    </xf>
    <xf numFmtId="49" fontId="134" fillId="3" borderId="0" xfId="0" applyNumberFormat="1" applyFont="1" applyFill="1" applyBorder="1" applyAlignment="1"/>
    <xf numFmtId="3" fontId="113" fillId="0" borderId="26" xfId="0" applyNumberFormat="1" applyFont="1" applyBorder="1" applyAlignment="1">
      <alignment horizontal="right" indent="1"/>
    </xf>
    <xf numFmtId="3" fontId="109" fillId="0" borderId="0" xfId="2" applyNumberFormat="1" applyFont="1" applyBorder="1" applyAlignment="1" applyProtection="1">
      <alignment horizontal="right" indent="1"/>
    </xf>
    <xf numFmtId="3" fontId="111" fillId="6" borderId="0" xfId="0" applyNumberFormat="1" applyFont="1" applyFill="1" applyBorder="1" applyAlignment="1">
      <alignment horizontal="right" vertical="center" wrapText="1" indent="1"/>
    </xf>
    <xf numFmtId="3" fontId="135" fillId="3" borderId="0" xfId="0" applyNumberFormat="1" applyFont="1" applyFill="1" applyBorder="1" applyAlignment="1">
      <alignment horizontal="right" indent="1"/>
    </xf>
    <xf numFmtId="3" fontId="108" fillId="0" borderId="0" xfId="0" applyNumberFormat="1" applyFont="1" applyAlignment="1">
      <alignment horizontal="right" indent="1"/>
    </xf>
    <xf numFmtId="49" fontId="134" fillId="3" borderId="25" xfId="0" applyNumberFormat="1" applyFont="1" applyFill="1" applyBorder="1" applyAlignment="1"/>
    <xf numFmtId="3" fontId="113" fillId="5" borderId="29" xfId="0" applyNumberFormat="1" applyFont="1" applyFill="1" applyBorder="1" applyAlignment="1">
      <alignment horizontal="right" indent="1"/>
    </xf>
    <xf numFmtId="3" fontId="113" fillId="0" borderId="118" xfId="0" applyNumberFormat="1" applyFont="1" applyBorder="1" applyAlignment="1">
      <alignment horizontal="right" indent="1"/>
    </xf>
    <xf numFmtId="3" fontId="113" fillId="0" borderId="29" xfId="0" applyNumberFormat="1" applyFont="1" applyBorder="1" applyAlignment="1">
      <alignment horizontal="right" indent="1"/>
    </xf>
    <xf numFmtId="3" fontId="109" fillId="0" borderId="25" xfId="2" applyNumberFormat="1" applyFont="1" applyBorder="1" applyAlignment="1" applyProtection="1">
      <alignment horizontal="right" indent="1"/>
    </xf>
    <xf numFmtId="3" fontId="111" fillId="6" borderId="18" xfId="0" applyNumberFormat="1" applyFont="1" applyFill="1" applyBorder="1" applyAlignment="1">
      <alignment horizontal="right" vertical="center" wrapText="1" indent="1"/>
    </xf>
    <xf numFmtId="3" fontId="111" fillId="6" borderId="25" xfId="0" applyNumberFormat="1" applyFont="1" applyFill="1" applyBorder="1" applyAlignment="1">
      <alignment horizontal="right" vertical="center" wrapText="1" indent="1"/>
    </xf>
    <xf numFmtId="3" fontId="135" fillId="3" borderId="25" xfId="0" applyNumberFormat="1" applyFont="1" applyFill="1" applyBorder="1" applyAlignment="1">
      <alignment horizontal="right" indent="1"/>
    </xf>
    <xf numFmtId="3" fontId="108" fillId="0" borderId="25" xfId="0" applyNumberFormat="1" applyFont="1" applyBorder="1" applyAlignment="1">
      <alignment horizontal="right" indent="1"/>
    </xf>
    <xf numFmtId="3" fontId="136" fillId="3" borderId="0" xfId="0" applyNumberFormat="1" applyFont="1" applyFill="1" applyBorder="1" applyAlignment="1">
      <alignment horizontal="right" vertical="center" indent="1"/>
    </xf>
    <xf numFmtId="0" fontId="113" fillId="3" borderId="0" xfId="0" applyFont="1" applyFill="1" applyBorder="1" applyAlignment="1">
      <alignment horizontal="left"/>
    </xf>
    <xf numFmtId="3" fontId="112" fillId="3" borderId="0" xfId="0" applyNumberFormat="1" applyFont="1" applyFill="1" applyAlignment="1">
      <alignment horizontal="right" vertical="center" wrapText="1" indent="1"/>
    </xf>
    <xf numFmtId="3" fontId="114" fillId="3" borderId="0" xfId="0" applyNumberFormat="1" applyFont="1" applyFill="1" applyAlignment="1">
      <alignment horizontal="right" vertical="center" wrapText="1" indent="1"/>
    </xf>
    <xf numFmtId="3" fontId="134" fillId="3" borderId="0" xfId="0" applyNumberFormat="1" applyFont="1" applyFill="1" applyAlignment="1">
      <alignment horizontal="right" vertical="center" indent="1"/>
    </xf>
    <xf numFmtId="3" fontId="109" fillId="0" borderId="0" xfId="2" applyNumberFormat="1" applyFont="1" applyBorder="1" applyAlignment="1" applyProtection="1">
      <alignment horizontal="right" vertical="center" indent="1"/>
    </xf>
    <xf numFmtId="3" fontId="113" fillId="5" borderId="26" xfId="0" applyNumberFormat="1" applyFont="1" applyFill="1" applyBorder="1" applyAlignment="1">
      <alignment horizontal="right" vertical="center" indent="1"/>
    </xf>
    <xf numFmtId="3" fontId="113" fillId="3" borderId="26" xfId="0" applyNumberFormat="1" applyFont="1" applyFill="1" applyBorder="1" applyAlignment="1">
      <alignment horizontal="right" vertical="center" indent="1"/>
    </xf>
    <xf numFmtId="3" fontId="137" fillId="5" borderId="26" xfId="0" applyNumberFormat="1" applyFont="1" applyFill="1" applyBorder="1" applyAlignment="1">
      <alignment horizontal="right" vertical="center" indent="1"/>
    </xf>
    <xf numFmtId="3" fontId="137" fillId="3" borderId="26" xfId="0" applyNumberFormat="1" applyFont="1" applyFill="1" applyBorder="1" applyAlignment="1">
      <alignment horizontal="right" vertical="center" indent="1"/>
    </xf>
    <xf numFmtId="3" fontId="113" fillId="3" borderId="0" xfId="0" applyNumberFormat="1" applyFont="1" applyFill="1" applyAlignment="1">
      <alignment horizontal="right" vertical="center" indent="1"/>
    </xf>
    <xf numFmtId="3" fontId="134" fillId="3" borderId="25" xfId="0" applyNumberFormat="1" applyFont="1" applyFill="1" applyBorder="1" applyAlignment="1">
      <alignment horizontal="right" vertical="center" indent="1"/>
    </xf>
    <xf numFmtId="3" fontId="113" fillId="5" borderId="118" xfId="0" applyNumberFormat="1" applyFont="1" applyFill="1" applyBorder="1" applyAlignment="1">
      <alignment horizontal="right" vertical="center" indent="1"/>
    </xf>
    <xf numFmtId="3" fontId="113" fillId="3" borderId="118" xfId="0" applyNumberFormat="1" applyFont="1" applyFill="1" applyBorder="1" applyAlignment="1">
      <alignment horizontal="right" vertical="center" indent="1"/>
    </xf>
    <xf numFmtId="3" fontId="137" fillId="5" borderId="118" xfId="0" applyNumberFormat="1" applyFont="1" applyFill="1" applyBorder="1" applyAlignment="1">
      <alignment horizontal="right" vertical="center" indent="1"/>
    </xf>
    <xf numFmtId="3" fontId="137" fillId="3" borderId="118" xfId="0" applyNumberFormat="1" applyFont="1" applyFill="1" applyBorder="1" applyAlignment="1">
      <alignment horizontal="right" vertical="center" indent="1"/>
    </xf>
    <xf numFmtId="3" fontId="49" fillId="6" borderId="140" xfId="0" applyNumberFormat="1" applyFont="1" applyFill="1" applyBorder="1" applyAlignment="1">
      <alignment horizontal="right" wrapText="1" indent="1"/>
    </xf>
    <xf numFmtId="3" fontId="49" fillId="6" borderId="141" xfId="0" applyNumberFormat="1" applyFont="1" applyFill="1" applyBorder="1" applyAlignment="1">
      <alignment horizontal="right" wrapText="1" indent="1"/>
    </xf>
    <xf numFmtId="3" fontId="49" fillId="6" borderId="139" xfId="0" applyNumberFormat="1" applyFont="1" applyFill="1" applyBorder="1" applyAlignment="1">
      <alignment horizontal="right" wrapText="1" indent="1"/>
    </xf>
    <xf numFmtId="0" fontId="1" fillId="0" borderId="0" xfId="2" applyNumberFormat="1" applyFont="1" applyBorder="1" applyAlignment="1" applyProtection="1">
      <alignment horizontal="center" vertical="center"/>
    </xf>
    <xf numFmtId="0" fontId="108" fillId="0" borderId="0" xfId="0" applyFont="1" applyAlignment="1">
      <alignment horizontal="left" vertical="center"/>
    </xf>
    <xf numFmtId="0" fontId="108" fillId="0" borderId="0" xfId="0" applyFont="1" applyAlignment="1">
      <alignment vertical="center"/>
    </xf>
    <xf numFmtId="0" fontId="107" fillId="5" borderId="37" xfId="2" applyNumberFormat="1" applyFont="1" applyFill="1" applyBorder="1" applyAlignment="1" applyProtection="1">
      <alignment horizontal="right" indent="1"/>
    </xf>
    <xf numFmtId="0" fontId="107" fillId="5" borderId="38" xfId="2" applyNumberFormat="1" applyFont="1" applyFill="1" applyBorder="1" applyAlignment="1" applyProtection="1">
      <alignment horizontal="right" indent="1"/>
    </xf>
    <xf numFmtId="0" fontId="107" fillId="5" borderId="26" xfId="2" applyNumberFormat="1" applyFont="1" applyFill="1" applyBorder="1" applyAlignment="1" applyProtection="1">
      <alignment horizontal="right" indent="1"/>
    </xf>
    <xf numFmtId="0" fontId="107" fillId="5" borderId="29" xfId="2" applyNumberFormat="1" applyFont="1" applyFill="1" applyBorder="1" applyAlignment="1" applyProtection="1">
      <alignment horizontal="right" indent="1"/>
    </xf>
    <xf numFmtId="0" fontId="107" fillId="3" borderId="37" xfId="2" applyNumberFormat="1" applyFont="1" applyFill="1" applyBorder="1" applyAlignment="1" applyProtection="1">
      <alignment horizontal="right" indent="1"/>
    </xf>
    <xf numFmtId="0" fontId="107" fillId="3" borderId="38" xfId="2" applyNumberFormat="1" applyFont="1" applyFill="1" applyBorder="1" applyAlignment="1" applyProtection="1">
      <alignment horizontal="right" indent="1"/>
    </xf>
    <xf numFmtId="0" fontId="107" fillId="3" borderId="26" xfId="2" applyNumberFormat="1" applyFont="1" applyFill="1" applyBorder="1" applyAlignment="1" applyProtection="1">
      <alignment horizontal="right" indent="1"/>
    </xf>
    <xf numFmtId="0" fontId="107" fillId="3" borderId="49" xfId="2" applyNumberFormat="1" applyFont="1" applyFill="1" applyBorder="1" applyAlignment="1" applyProtection="1">
      <alignment horizontal="right" indent="1"/>
    </xf>
    <xf numFmtId="0" fontId="107" fillId="5" borderId="49" xfId="2" applyNumberFormat="1" applyFont="1" applyFill="1" applyBorder="1" applyAlignment="1" applyProtection="1">
      <alignment horizontal="right" indent="1"/>
    </xf>
    <xf numFmtId="3" fontId="111" fillId="6" borderId="164" xfId="0" applyNumberFormat="1" applyFont="1" applyFill="1" applyBorder="1" applyAlignment="1">
      <alignment horizontal="right" vertical="center" indent="1"/>
    </xf>
    <xf numFmtId="3" fontId="111" fillId="6" borderId="165" xfId="0" applyNumberFormat="1" applyFont="1" applyFill="1" applyBorder="1" applyAlignment="1">
      <alignment horizontal="right" vertical="center" indent="1"/>
    </xf>
    <xf numFmtId="3" fontId="111" fillId="6" borderId="158" xfId="0" applyNumberFormat="1" applyFont="1" applyFill="1" applyBorder="1" applyAlignment="1">
      <alignment horizontal="right" vertical="center" indent="1"/>
    </xf>
    <xf numFmtId="3" fontId="111" fillId="6" borderId="162" xfId="0" applyNumberFormat="1" applyFont="1" applyFill="1" applyBorder="1" applyAlignment="1">
      <alignment horizontal="right" vertical="center" indent="1"/>
    </xf>
    <xf numFmtId="3" fontId="108" fillId="0" borderId="16" xfId="0" applyNumberFormat="1" applyFont="1" applyBorder="1" applyAlignment="1">
      <alignment vertical="center"/>
    </xf>
    <xf numFmtId="3" fontId="108" fillId="0" borderId="0" xfId="0" applyNumberFormat="1" applyFont="1" applyAlignment="1">
      <alignment vertical="center"/>
    </xf>
    <xf numFmtId="3" fontId="108" fillId="0" borderId="25" xfId="0" applyNumberFormat="1" applyFont="1" applyBorder="1" applyAlignment="1">
      <alignment vertical="center"/>
    </xf>
    <xf numFmtId="3" fontId="111" fillId="6" borderId="16" xfId="0" applyNumberFormat="1" applyFont="1" applyFill="1" applyBorder="1" applyAlignment="1">
      <alignment horizontal="right" vertical="center" indent="1"/>
    </xf>
    <xf numFmtId="3" fontId="111" fillId="6" borderId="48" xfId="0" applyNumberFormat="1" applyFont="1" applyFill="1" applyBorder="1" applyAlignment="1">
      <alignment horizontal="right" vertical="center" indent="1"/>
    </xf>
    <xf numFmtId="3" fontId="111" fillId="6" borderId="0" xfId="0" applyNumberFormat="1" applyFont="1" applyFill="1" applyBorder="1" applyAlignment="1">
      <alignment horizontal="right" vertical="center" indent="1"/>
    </xf>
    <xf numFmtId="3" fontId="111" fillId="6" borderId="25" xfId="0" applyNumberFormat="1" applyFont="1" applyFill="1" applyBorder="1" applyAlignment="1">
      <alignment horizontal="right" vertical="center" indent="1"/>
    </xf>
    <xf numFmtId="49" fontId="117" fillId="3" borderId="0" xfId="2" applyNumberFormat="1" applyFont="1" applyFill="1" applyBorder="1" applyAlignment="1" applyProtection="1">
      <alignment vertical="center"/>
    </xf>
    <xf numFmtId="3" fontId="38" fillId="5" borderId="118" xfId="0" applyNumberFormat="1" applyFont="1" applyFill="1" applyBorder="1" applyAlignment="1">
      <alignment horizontal="right" vertical="center" indent="1"/>
    </xf>
    <xf numFmtId="3" fontId="38" fillId="3" borderId="118" xfId="0" applyNumberFormat="1" applyFont="1" applyFill="1" applyBorder="1" applyAlignment="1">
      <alignment horizontal="right" vertical="center" indent="1"/>
    </xf>
    <xf numFmtId="3" fontId="138" fillId="3" borderId="0" xfId="0" applyNumberFormat="1" applyFont="1" applyFill="1" applyAlignment="1">
      <alignment horizontal="right" vertical="center" indent="1"/>
    </xf>
    <xf numFmtId="3" fontId="138" fillId="3" borderId="25" xfId="0" applyNumberFormat="1" applyFont="1" applyFill="1" applyBorder="1" applyAlignment="1">
      <alignment horizontal="right" vertical="center" indent="1"/>
    </xf>
    <xf numFmtId="0" fontId="38" fillId="3" borderId="0" xfId="0" applyFont="1" applyFill="1" applyAlignment="1">
      <alignment horizontal="center" vertical="center"/>
    </xf>
    <xf numFmtId="3" fontId="13" fillId="5" borderId="118" xfId="0" applyNumberFormat="1" applyFont="1" applyFill="1" applyBorder="1" applyAlignment="1">
      <alignment horizontal="right" vertical="center" indent="1"/>
    </xf>
    <xf numFmtId="3" fontId="13" fillId="5" borderId="26" xfId="0" applyNumberFormat="1" applyFont="1" applyFill="1" applyBorder="1" applyAlignment="1">
      <alignment horizontal="right" vertical="center" indent="1"/>
    </xf>
    <xf numFmtId="3" fontId="13" fillId="5" borderId="29" xfId="0" applyNumberFormat="1" applyFont="1" applyFill="1" applyBorder="1" applyAlignment="1">
      <alignment horizontal="right" vertical="center" indent="1"/>
    </xf>
    <xf numFmtId="3" fontId="38" fillId="3" borderId="120" xfId="0" applyNumberFormat="1" applyFont="1" applyFill="1" applyBorder="1" applyAlignment="1">
      <alignment horizontal="right" vertical="center" indent="1"/>
    </xf>
    <xf numFmtId="49" fontId="38" fillId="3" borderId="0" xfId="0" applyNumberFormat="1" applyFont="1" applyFill="1" applyBorder="1" applyAlignment="1">
      <alignment vertical="top" wrapText="1"/>
    </xf>
    <xf numFmtId="49" fontId="54" fillId="3" borderId="0" xfId="0" applyNumberFormat="1" applyFont="1" applyFill="1" applyBorder="1" applyAlignment="1">
      <alignment horizontal="center" vertical="top"/>
    </xf>
    <xf numFmtId="3" fontId="32" fillId="3" borderId="0" xfId="0" applyNumberFormat="1" applyFont="1" applyFill="1" applyAlignment="1">
      <alignment horizontal="center"/>
    </xf>
    <xf numFmtId="3" fontId="38" fillId="3" borderId="0" xfId="0" applyNumberFormat="1" applyFont="1" applyFill="1" applyBorder="1" applyAlignment="1">
      <alignment horizontal="center" vertical="center"/>
    </xf>
    <xf numFmtId="3" fontId="0" fillId="0" borderId="25" xfId="0" applyNumberFormat="1" applyBorder="1" applyAlignment="1">
      <alignment horizontal="center"/>
    </xf>
    <xf numFmtId="3" fontId="1" fillId="11" borderId="26" xfId="0" applyNumberFormat="1" applyFont="1" applyFill="1" applyBorder="1" applyAlignment="1">
      <alignment horizontal="right" indent="1"/>
    </xf>
    <xf numFmtId="3" fontId="13" fillId="11" borderId="118" xfId="0" applyNumberFormat="1" applyFont="1" applyFill="1" applyBorder="1" applyAlignment="1">
      <alignment horizontal="right" indent="1"/>
    </xf>
    <xf numFmtId="3" fontId="13" fillId="5" borderId="26" xfId="0" applyNumberFormat="1" applyFont="1" applyFill="1" applyBorder="1" applyAlignment="1">
      <alignment horizontal="right" indent="1"/>
    </xf>
    <xf numFmtId="3" fontId="13" fillId="5" borderId="29" xfId="0" applyNumberFormat="1" applyFont="1" applyFill="1" applyBorder="1" applyAlignment="1">
      <alignment horizontal="right" indent="1"/>
    </xf>
    <xf numFmtId="3" fontId="13" fillId="5" borderId="118" xfId="0" applyNumberFormat="1" applyFont="1" applyFill="1" applyBorder="1" applyAlignment="1">
      <alignment horizontal="right" indent="1"/>
    </xf>
    <xf numFmtId="0" fontId="37" fillId="3" borderId="0" xfId="0" applyFont="1" applyFill="1" applyBorder="1" applyAlignment="1">
      <alignment horizontal="left"/>
    </xf>
    <xf numFmtId="0" fontId="13" fillId="3" borderId="0" xfId="0" applyFont="1" applyFill="1" applyAlignment="1">
      <alignment horizontal="left"/>
    </xf>
    <xf numFmtId="3" fontId="7" fillId="0" borderId="0" xfId="0" applyNumberFormat="1" applyFont="1" applyAlignment="1">
      <alignment horizontal="center"/>
    </xf>
    <xf numFmtId="3" fontId="7" fillId="0" borderId="25" xfId="0" applyNumberFormat="1" applyFont="1" applyBorder="1" applyAlignment="1">
      <alignment horizontal="center"/>
    </xf>
    <xf numFmtId="3" fontId="141" fillId="3" borderId="16" xfId="0" applyNumberFormat="1" applyFont="1" applyFill="1" applyBorder="1" applyAlignment="1">
      <alignment horizontal="right"/>
    </xf>
    <xf numFmtId="3" fontId="141" fillId="3" borderId="0" xfId="0" applyNumberFormat="1" applyFont="1" applyFill="1" applyBorder="1" applyAlignment="1">
      <alignment horizontal="right"/>
    </xf>
    <xf numFmtId="3" fontId="141" fillId="3" borderId="25" xfId="0" applyNumberFormat="1" applyFont="1" applyFill="1" applyBorder="1" applyAlignment="1">
      <alignment horizontal="right"/>
    </xf>
    <xf numFmtId="3" fontId="113" fillId="3" borderId="0" xfId="0" applyNumberFormat="1" applyFont="1" applyFill="1" applyAlignment="1">
      <alignment horizontal="right"/>
    </xf>
    <xf numFmtId="3" fontId="107" fillId="5" borderId="27" xfId="0" applyNumberFormat="1" applyFont="1" applyFill="1" applyBorder="1" applyAlignment="1">
      <alignment horizontal="right" vertical="center" indent="1"/>
    </xf>
    <xf numFmtId="3" fontId="107" fillId="5" borderId="28" xfId="0" applyNumberFormat="1" applyFont="1" applyFill="1" applyBorder="1" applyAlignment="1">
      <alignment horizontal="right" vertical="center" indent="1"/>
    </xf>
    <xf numFmtId="3" fontId="107" fillId="5" borderId="26" xfId="0" applyNumberFormat="1" applyFont="1" applyFill="1" applyBorder="1" applyAlignment="1">
      <alignment horizontal="right" vertical="center" indent="1"/>
    </xf>
    <xf numFmtId="3" fontId="107" fillId="5" borderId="29" xfId="0" applyNumberFormat="1" applyFont="1" applyFill="1" applyBorder="1" applyAlignment="1">
      <alignment horizontal="right" vertical="center" indent="1"/>
    </xf>
    <xf numFmtId="3" fontId="107" fillId="3" borderId="27" xfId="0" applyNumberFormat="1" applyFont="1" applyFill="1" applyBorder="1" applyAlignment="1">
      <alignment horizontal="right" vertical="center" indent="1"/>
    </xf>
    <xf numFmtId="3" fontId="107" fillId="3" borderId="28" xfId="0" applyNumberFormat="1" applyFont="1" applyFill="1" applyBorder="1" applyAlignment="1">
      <alignment horizontal="right" vertical="center" indent="1"/>
    </xf>
    <xf numFmtId="3" fontId="116" fillId="6" borderId="21" xfId="0" applyNumberFormat="1" applyFont="1" applyFill="1" applyBorder="1" applyAlignment="1">
      <alignment horizontal="center" vertical="center" wrapText="1"/>
    </xf>
    <xf numFmtId="3" fontId="116" fillId="6" borderId="10" xfId="0" applyNumberFormat="1" applyFont="1" applyFill="1" applyBorder="1" applyAlignment="1">
      <alignment horizontal="center" vertical="center" wrapText="1"/>
    </xf>
    <xf numFmtId="3" fontId="116" fillId="6" borderId="22" xfId="0" applyNumberFormat="1" applyFont="1" applyFill="1" applyBorder="1" applyAlignment="1">
      <alignment horizontal="center" vertical="center" wrapText="1"/>
    </xf>
    <xf numFmtId="3" fontId="116" fillId="6" borderId="23" xfId="0" applyNumberFormat="1" applyFont="1" applyFill="1" applyBorder="1" applyAlignment="1">
      <alignment horizontal="center" vertical="center" wrapText="1"/>
    </xf>
    <xf numFmtId="3" fontId="116" fillId="6" borderId="24" xfId="0" applyNumberFormat="1" applyFont="1" applyFill="1" applyBorder="1" applyAlignment="1">
      <alignment horizontal="center" vertical="center" wrapText="1"/>
    </xf>
    <xf numFmtId="3" fontId="142" fillId="3" borderId="16" xfId="0" applyNumberFormat="1" applyFont="1" applyFill="1" applyBorder="1" applyAlignment="1">
      <alignment horizontal="right"/>
    </xf>
    <xf numFmtId="49" fontId="37" fillId="3" borderId="0" xfId="0" applyNumberFormat="1" applyFont="1" applyFill="1" applyBorder="1" applyAlignment="1">
      <alignment horizontal="left" vertical="center"/>
    </xf>
    <xf numFmtId="0" fontId="38" fillId="3" borderId="48" xfId="0" applyFont="1" applyFill="1" applyBorder="1" applyAlignment="1">
      <alignment horizontal="right" vertical="center" indent="1"/>
    </xf>
    <xf numFmtId="0" fontId="38" fillId="3" borderId="0" xfId="0" applyFont="1" applyFill="1" applyBorder="1" applyAlignment="1">
      <alignment horizontal="right" vertical="center" indent="1"/>
    </xf>
    <xf numFmtId="0" fontId="38" fillId="3" borderId="25" xfId="0" applyFont="1" applyFill="1" applyBorder="1" applyAlignment="1">
      <alignment horizontal="right" vertical="center" indent="1"/>
    </xf>
    <xf numFmtId="3" fontId="34" fillId="6" borderId="8" xfId="0" applyNumberFormat="1" applyFont="1" applyFill="1" applyBorder="1" applyAlignment="1">
      <alignment horizontal="right" vertical="center" wrapText="1" indent="1"/>
    </xf>
    <xf numFmtId="3" fontId="34" fillId="6" borderId="74" xfId="0" applyNumberFormat="1" applyFont="1" applyFill="1" applyBorder="1" applyAlignment="1">
      <alignment horizontal="right" vertical="center" wrapText="1" indent="1"/>
    </xf>
    <xf numFmtId="3" fontId="34" fillId="6" borderId="75" xfId="0" applyNumberFormat="1" applyFont="1" applyFill="1" applyBorder="1" applyAlignment="1">
      <alignment horizontal="right" vertical="center" wrapText="1" indent="1"/>
    </xf>
    <xf numFmtId="3" fontId="34" fillId="6" borderId="76" xfId="0" applyNumberFormat="1" applyFont="1" applyFill="1" applyBorder="1" applyAlignment="1">
      <alignment horizontal="right" vertical="center" wrapText="1" indent="1"/>
    </xf>
    <xf numFmtId="0" fontId="37" fillId="3" borderId="48" xfId="0" applyFont="1" applyFill="1" applyBorder="1" applyAlignment="1">
      <alignment horizontal="right" vertical="center" indent="1"/>
    </xf>
    <xf numFmtId="0" fontId="37" fillId="3" borderId="25" xfId="0" applyFont="1" applyFill="1" applyBorder="1" applyAlignment="1">
      <alignment horizontal="right" vertical="center" indent="1"/>
    </xf>
    <xf numFmtId="0" fontId="37" fillId="3" borderId="0" xfId="0" applyFont="1" applyFill="1" applyBorder="1" applyAlignment="1">
      <alignment horizontal="right" vertical="center" indent="1"/>
    </xf>
    <xf numFmtId="49" fontId="22" fillId="6" borderId="33" xfId="0" applyNumberFormat="1" applyFont="1" applyFill="1" applyBorder="1" applyAlignment="1">
      <alignment horizontal="center" vertical="center" wrapText="1"/>
    </xf>
    <xf numFmtId="3" fontId="143" fillId="0" borderId="61" xfId="0" applyNumberFormat="1" applyFont="1" applyBorder="1" applyAlignment="1">
      <alignment horizontal="right" vertical="center" indent="1"/>
    </xf>
    <xf numFmtId="3" fontId="143" fillId="0" borderId="59" xfId="0" applyNumberFormat="1" applyFont="1" applyBorder="1" applyAlignment="1">
      <alignment horizontal="right" vertical="center" indent="1"/>
    </xf>
    <xf numFmtId="3" fontId="143" fillId="0" borderId="60" xfId="0" applyNumberFormat="1" applyFont="1" applyBorder="1" applyAlignment="1">
      <alignment horizontal="right" vertical="center" indent="1"/>
    </xf>
    <xf numFmtId="3" fontId="144" fillId="3" borderId="121" xfId="2" applyNumberFormat="1" applyFont="1" applyFill="1" applyBorder="1" applyAlignment="1" applyProtection="1">
      <alignment horizontal="right" vertical="center" indent="1"/>
    </xf>
    <xf numFmtId="3" fontId="145" fillId="3" borderId="122" xfId="2" applyNumberFormat="1" applyFont="1" applyFill="1" applyBorder="1" applyAlignment="1" applyProtection="1">
      <alignment horizontal="right" vertical="center" indent="1"/>
    </xf>
    <xf numFmtId="3" fontId="145" fillId="0" borderId="123" xfId="2" applyNumberFormat="1" applyFont="1" applyBorder="1" applyAlignment="1" applyProtection="1">
      <alignment horizontal="right" vertical="center" indent="1"/>
    </xf>
    <xf numFmtId="3" fontId="144" fillId="3" borderId="124" xfId="2" applyNumberFormat="1" applyFont="1" applyFill="1" applyBorder="1" applyAlignment="1" applyProtection="1">
      <alignment horizontal="right" vertical="center" indent="1"/>
    </xf>
    <xf numFmtId="3" fontId="144" fillId="3" borderId="29" xfId="2" applyNumberFormat="1" applyFont="1" applyFill="1" applyBorder="1" applyAlignment="1" applyProtection="1">
      <alignment horizontal="right" vertical="center" indent="1"/>
    </xf>
    <xf numFmtId="3" fontId="145" fillId="3" borderId="118" xfId="2" applyNumberFormat="1" applyFont="1" applyFill="1" applyBorder="1" applyAlignment="1" applyProtection="1">
      <alignment horizontal="right" vertical="center" indent="1"/>
    </xf>
    <xf numFmtId="3" fontId="145" fillId="3" borderId="38" xfId="2" applyNumberFormat="1" applyFont="1" applyFill="1" applyBorder="1" applyAlignment="1" applyProtection="1">
      <alignment horizontal="right" vertical="center" indent="1"/>
    </xf>
    <xf numFmtId="3" fontId="144" fillId="3" borderId="92" xfId="2" applyNumberFormat="1" applyFont="1" applyFill="1" applyBorder="1" applyAlignment="1" applyProtection="1">
      <alignment horizontal="right" vertical="center" indent="1"/>
    </xf>
    <xf numFmtId="3" fontId="144" fillId="5" borderId="61" xfId="2" applyNumberFormat="1" applyFont="1" applyFill="1" applyBorder="1" applyAlignment="1" applyProtection="1">
      <alignment horizontal="right" vertical="center" indent="1"/>
    </xf>
    <xf numFmtId="3" fontId="145" fillId="5" borderId="119" xfId="2" applyNumberFormat="1" applyFont="1" applyFill="1" applyBorder="1" applyAlignment="1" applyProtection="1">
      <alignment horizontal="right" vertical="center" indent="1"/>
    </xf>
    <xf numFmtId="3" fontId="145" fillId="5" borderId="60" xfId="2" applyNumberFormat="1" applyFont="1" applyFill="1" applyBorder="1" applyAlignment="1" applyProtection="1">
      <alignment horizontal="right" vertical="center" indent="1"/>
    </xf>
    <xf numFmtId="3" fontId="144" fillId="5" borderId="93" xfId="2" applyNumberFormat="1" applyFont="1" applyFill="1" applyBorder="1" applyAlignment="1" applyProtection="1">
      <alignment horizontal="right" vertical="center" indent="1"/>
    </xf>
    <xf numFmtId="3" fontId="146" fillId="3" borderId="121" xfId="2" applyNumberFormat="1" applyFont="1" applyFill="1" applyBorder="1" applyAlignment="1" applyProtection="1">
      <alignment horizontal="right" vertical="center" indent="1"/>
    </xf>
    <xf numFmtId="3" fontId="143" fillId="3" borderId="122" xfId="2" applyNumberFormat="1" applyFont="1" applyFill="1" applyBorder="1" applyAlignment="1" applyProtection="1">
      <alignment horizontal="right" vertical="center" indent="1"/>
    </xf>
    <xf numFmtId="3" fontId="143" fillId="0" borderId="123" xfId="2" applyNumberFormat="1" applyFont="1" applyBorder="1" applyAlignment="1" applyProtection="1">
      <alignment horizontal="right" vertical="center" indent="1"/>
    </xf>
    <xf numFmtId="3" fontId="146" fillId="3" borderId="124" xfId="2" applyNumberFormat="1" applyFont="1" applyFill="1" applyBorder="1" applyAlignment="1" applyProtection="1">
      <alignment horizontal="right" vertical="center" indent="1"/>
    </xf>
    <xf numFmtId="3" fontId="146" fillId="3" borderId="29" xfId="2" applyNumberFormat="1" applyFont="1" applyFill="1" applyBorder="1" applyAlignment="1" applyProtection="1">
      <alignment horizontal="right" vertical="center" indent="1"/>
    </xf>
    <xf numFmtId="3" fontId="143" fillId="3" borderId="118" xfId="2" applyNumberFormat="1" applyFont="1" applyFill="1" applyBorder="1" applyAlignment="1" applyProtection="1">
      <alignment horizontal="right" vertical="center" indent="1"/>
    </xf>
    <xf numFmtId="3" fontId="143" fillId="3" borderId="38" xfId="2" applyNumberFormat="1" applyFont="1" applyFill="1" applyBorder="1" applyAlignment="1" applyProtection="1">
      <alignment horizontal="right" vertical="center" indent="1"/>
    </xf>
    <xf numFmtId="3" fontId="146" fillId="3" borderId="92" xfId="2" applyNumberFormat="1" applyFont="1" applyFill="1" applyBorder="1" applyAlignment="1" applyProtection="1">
      <alignment horizontal="right" vertical="center" indent="1"/>
    </xf>
    <xf numFmtId="3" fontId="146" fillId="5" borderId="61" xfId="2" applyNumberFormat="1" applyFont="1" applyFill="1" applyBorder="1" applyAlignment="1" applyProtection="1">
      <alignment horizontal="right" vertical="center" indent="1"/>
    </xf>
    <xf numFmtId="3" fontId="143" fillId="5" borderId="119" xfId="2" applyNumberFormat="1" applyFont="1" applyFill="1" applyBorder="1" applyAlignment="1" applyProtection="1">
      <alignment horizontal="right" vertical="center" indent="1"/>
    </xf>
    <xf numFmtId="3" fontId="143" fillId="5" borderId="60" xfId="2" applyNumberFormat="1" applyFont="1" applyFill="1" applyBorder="1" applyAlignment="1" applyProtection="1">
      <alignment horizontal="right" vertical="center" indent="1"/>
    </xf>
    <xf numFmtId="3" fontId="146" fillId="5" borderId="93" xfId="2" applyNumberFormat="1" applyFont="1" applyFill="1" applyBorder="1" applyAlignment="1" applyProtection="1">
      <alignment horizontal="right" vertical="center" indent="1"/>
    </xf>
    <xf numFmtId="3" fontId="143" fillId="3" borderId="121" xfId="2" applyNumberFormat="1" applyFont="1" applyFill="1" applyBorder="1" applyAlignment="1" applyProtection="1">
      <alignment horizontal="right" vertical="center" indent="1"/>
    </xf>
    <xf numFmtId="3" fontId="143" fillId="3" borderId="124" xfId="2" applyNumberFormat="1" applyFont="1" applyFill="1" applyBorder="1" applyAlignment="1" applyProtection="1">
      <alignment horizontal="right" vertical="center" indent="1"/>
    </xf>
    <xf numFmtId="3" fontId="143" fillId="3" borderId="29" xfId="2" applyNumberFormat="1" applyFont="1" applyFill="1" applyBorder="1" applyAlignment="1" applyProtection="1">
      <alignment horizontal="right" vertical="center" indent="1"/>
    </xf>
    <xf numFmtId="3" fontId="143" fillId="3" borderId="92" xfId="2" applyNumberFormat="1" applyFont="1" applyFill="1" applyBorder="1" applyAlignment="1" applyProtection="1">
      <alignment horizontal="right" vertical="center" indent="1"/>
    </xf>
    <xf numFmtId="3" fontId="143" fillId="5" borderId="61" xfId="2" applyNumberFormat="1" applyFont="1" applyFill="1" applyBorder="1" applyAlignment="1" applyProtection="1">
      <alignment horizontal="right" vertical="center" indent="1"/>
    </xf>
    <xf numFmtId="3" fontId="143" fillId="5" borderId="93" xfId="2" applyNumberFormat="1" applyFont="1" applyFill="1" applyBorder="1" applyAlignment="1" applyProtection="1">
      <alignment horizontal="right" vertical="center" indent="1"/>
    </xf>
    <xf numFmtId="49" fontId="1" fillId="3" borderId="58" xfId="2" applyNumberFormat="1" applyFont="1" applyFill="1" applyBorder="1" applyAlignment="1" applyProtection="1">
      <alignment horizontal="left" vertical="center"/>
    </xf>
    <xf numFmtId="49" fontId="1" fillId="3" borderId="29" xfId="2" applyNumberFormat="1" applyFont="1" applyFill="1" applyBorder="1" applyAlignment="1" applyProtection="1">
      <alignment horizontal="left" vertical="center"/>
    </xf>
    <xf numFmtId="49" fontId="1" fillId="3" borderId="121" xfId="2" applyNumberFormat="1" applyFont="1" applyFill="1" applyBorder="1" applyAlignment="1" applyProtection="1">
      <alignment horizontal="left" vertical="center"/>
    </xf>
    <xf numFmtId="49" fontId="85" fillId="3" borderId="58" xfId="2" applyNumberFormat="1" applyFont="1" applyFill="1" applyBorder="1" applyAlignment="1" applyProtection="1">
      <alignment horizontal="left" vertical="center"/>
    </xf>
    <xf numFmtId="49" fontId="85" fillId="3" borderId="29" xfId="2" applyNumberFormat="1" applyFont="1" applyFill="1" applyBorder="1" applyAlignment="1" applyProtection="1">
      <alignment horizontal="left" vertical="center"/>
    </xf>
    <xf numFmtId="49" fontId="85" fillId="3" borderId="121" xfId="2" applyNumberFormat="1" applyFont="1" applyFill="1" applyBorder="1" applyAlignment="1" applyProtection="1">
      <alignment horizontal="left" vertical="center"/>
    </xf>
    <xf numFmtId="0" fontId="42" fillId="3" borderId="0" xfId="0" applyFont="1" applyFill="1" applyAlignment="1">
      <alignment horizontal="center" vertical="center"/>
    </xf>
    <xf numFmtId="8" fontId="32" fillId="3" borderId="29" xfId="0" applyNumberFormat="1" applyFont="1" applyFill="1" applyBorder="1" applyAlignment="1">
      <alignment horizontal="left"/>
    </xf>
    <xf numFmtId="0" fontId="7" fillId="12" borderId="36" xfId="0" applyFont="1" applyFill="1" applyBorder="1"/>
    <xf numFmtId="3" fontId="13" fillId="3" borderId="192" xfId="2" applyNumberFormat="1" applyFont="1" applyFill="1" applyBorder="1" applyAlignment="1" applyProtection="1">
      <alignment horizontal="right" vertical="center" indent="1"/>
    </xf>
    <xf numFmtId="0" fontId="7" fillId="0" borderId="36" xfId="0" applyFont="1" applyBorder="1"/>
    <xf numFmtId="3" fontId="109" fillId="3" borderId="192" xfId="2" applyNumberFormat="1" applyFont="1" applyFill="1" applyBorder="1" applyAlignment="1" applyProtection="1">
      <alignment horizontal="right" vertical="center" indent="1"/>
    </xf>
    <xf numFmtId="0" fontId="13" fillId="0" borderId="0" xfId="2" applyNumberFormat="1" applyFont="1" applyBorder="1" applyAlignment="1" applyProtection="1">
      <alignment horizontal="right" indent="1"/>
    </xf>
    <xf numFmtId="0" fontId="1" fillId="0" borderId="0" xfId="2" applyNumberFormat="1" applyFont="1" applyBorder="1" applyAlignment="1" applyProtection="1">
      <alignment horizontal="center" vertical="center"/>
    </xf>
    <xf numFmtId="49" fontId="8" fillId="3" borderId="33" xfId="0" applyNumberFormat="1" applyFont="1" applyFill="1" applyBorder="1" applyAlignment="1">
      <alignment horizontal="left"/>
    </xf>
    <xf numFmtId="3" fontId="1" fillId="11" borderId="193" xfId="0" applyNumberFormat="1" applyFont="1" applyFill="1" applyBorder="1" applyAlignment="1">
      <alignment horizontal="right" indent="1"/>
    </xf>
    <xf numFmtId="3" fontId="1" fillId="11" borderId="194" xfId="0" applyNumberFormat="1" applyFont="1" applyFill="1" applyBorder="1" applyAlignment="1">
      <alignment horizontal="right" indent="1"/>
    </xf>
    <xf numFmtId="3" fontId="13" fillId="11" borderId="195" xfId="0" applyNumberFormat="1" applyFont="1" applyFill="1" applyBorder="1" applyAlignment="1">
      <alignment horizontal="right" indent="1"/>
    </xf>
    <xf numFmtId="3" fontId="79" fillId="3" borderId="0" xfId="0" applyNumberFormat="1" applyFont="1" applyFill="1" applyBorder="1" applyAlignment="1">
      <alignment horizontal="right" vertical="top" wrapText="1" indent="1"/>
    </xf>
    <xf numFmtId="3" fontId="79" fillId="3" borderId="25" xfId="0" applyNumberFormat="1" applyFont="1" applyFill="1" applyBorder="1" applyAlignment="1">
      <alignment horizontal="right" vertical="top" wrapText="1" indent="1"/>
    </xf>
    <xf numFmtId="3" fontId="50" fillId="3" borderId="0" xfId="0" applyNumberFormat="1" applyFont="1" applyFill="1" applyAlignment="1">
      <alignment horizontal="right" indent="1"/>
    </xf>
    <xf numFmtId="0" fontId="50" fillId="3" borderId="0" xfId="0" applyFont="1" applyFill="1" applyAlignment="1">
      <alignment horizontal="right" indent="1"/>
    </xf>
    <xf numFmtId="0" fontId="13" fillId="0" borderId="25" xfId="2" applyNumberFormat="1" applyFont="1" applyBorder="1" applyAlignment="1" applyProtection="1">
      <alignment horizontal="right" indent="1"/>
    </xf>
    <xf numFmtId="3" fontId="147" fillId="3" borderId="0" xfId="0" applyNumberFormat="1" applyFont="1" applyFill="1" applyBorder="1" applyAlignment="1">
      <alignment horizontal="left" vertical="top" wrapText="1"/>
    </xf>
    <xf numFmtId="3" fontId="147" fillId="3" borderId="25" xfId="0" applyNumberFormat="1" applyFont="1" applyFill="1" applyBorder="1" applyAlignment="1">
      <alignment horizontal="left" vertical="top" wrapText="1"/>
    </xf>
    <xf numFmtId="3" fontId="148" fillId="3" borderId="0" xfId="0" applyNumberFormat="1" applyFont="1" applyFill="1" applyAlignment="1">
      <alignment horizontal="left"/>
    </xf>
    <xf numFmtId="49" fontId="32" fillId="5" borderId="144" xfId="0" applyNumberFormat="1" applyFont="1" applyFill="1" applyBorder="1" applyAlignment="1"/>
    <xf numFmtId="49" fontId="32" fillId="3" borderId="145" xfId="0" applyNumberFormat="1" applyFont="1" applyFill="1" applyBorder="1" applyAlignment="1"/>
    <xf numFmtId="3" fontId="1" fillId="0" borderId="29" xfId="2" applyNumberFormat="1" applyFont="1" applyBorder="1" applyAlignment="1" applyProtection="1">
      <alignment horizontal="right" indent="1"/>
    </xf>
    <xf numFmtId="0" fontId="27" fillId="3" borderId="0" xfId="2" applyNumberFormat="1" applyFont="1" applyFill="1" applyBorder="1" applyAlignment="1" applyProtection="1">
      <alignment vertical="center"/>
    </xf>
    <xf numFmtId="3" fontId="20" fillId="9" borderId="0" xfId="2" applyNumberFormat="1" applyFont="1" applyFill="1" applyBorder="1" applyAlignment="1" applyProtection="1">
      <alignment horizontal="right" vertical="center" indent="4"/>
    </xf>
    <xf numFmtId="165" fontId="20" fillId="9" borderId="0" xfId="2" applyNumberFormat="1" applyFont="1" applyFill="1" applyBorder="1" applyAlignment="1" applyProtection="1">
      <alignment horizontal="right" vertical="center" indent="4"/>
    </xf>
    <xf numFmtId="167" fontId="20" fillId="9" borderId="0" xfId="2" applyNumberFormat="1" applyFont="1" applyFill="1" applyBorder="1" applyAlignment="1" applyProtection="1">
      <alignment horizontal="right" vertical="center" wrapText="1" indent="4"/>
    </xf>
    <xf numFmtId="1" fontId="20" fillId="9" borderId="0" xfId="2" applyNumberFormat="1" applyFont="1" applyFill="1" applyBorder="1" applyAlignment="1" applyProtection="1">
      <alignment horizontal="right" vertical="center" wrapText="1" indent="4"/>
    </xf>
    <xf numFmtId="3" fontId="20" fillId="8" borderId="12" xfId="2" applyNumberFormat="1" applyFont="1" applyFill="1" applyBorder="1" applyAlignment="1" applyProtection="1">
      <alignment horizontal="right" vertical="center" indent="2"/>
    </xf>
    <xf numFmtId="0" fontId="83" fillId="8" borderId="12" xfId="2" applyNumberFormat="1" applyFont="1" applyFill="1" applyBorder="1" applyAlignment="1" applyProtection="1">
      <alignment horizontal="right" vertical="center" indent="2"/>
    </xf>
    <xf numFmtId="165" fontId="83" fillId="8" borderId="13" xfId="2" applyNumberFormat="1" applyFont="1" applyFill="1" applyBorder="1" applyAlignment="1" applyProtection="1">
      <alignment horizontal="center" vertical="center"/>
    </xf>
    <xf numFmtId="167" fontId="83" fillId="8" borderId="14" xfId="0" applyNumberFormat="1" applyFont="1" applyFill="1" applyBorder="1" applyAlignment="1">
      <alignment horizontal="right" vertical="center" wrapText="1" indent="2"/>
    </xf>
    <xf numFmtId="3" fontId="83" fillId="8" borderId="12" xfId="2" applyNumberFormat="1" applyFont="1" applyFill="1" applyBorder="1" applyAlignment="1" applyProtection="1">
      <alignment horizontal="right" vertical="center" wrapText="1" indent="2"/>
    </xf>
    <xf numFmtId="164" fontId="83" fillId="8" borderId="13" xfId="2" applyFont="1" applyFill="1" applyBorder="1" applyAlignment="1" applyProtection="1">
      <alignment horizontal="center" vertical="center" wrapText="1"/>
    </xf>
    <xf numFmtId="0" fontId="83" fillId="8" borderId="20" xfId="2" applyNumberFormat="1" applyFont="1" applyFill="1" applyBorder="1" applyAlignment="1" applyProtection="1">
      <alignment horizontal="right" vertical="center" indent="1"/>
    </xf>
    <xf numFmtId="165" fontId="83" fillId="8" borderId="13" xfId="2" applyNumberFormat="1" applyFont="1" applyFill="1" applyBorder="1" applyAlignment="1" applyProtection="1">
      <alignment horizontal="right" vertical="center" indent="1"/>
    </xf>
    <xf numFmtId="49" fontId="83" fillId="8" borderId="14" xfId="0" applyNumberFormat="1" applyFont="1" applyFill="1" applyBorder="1" applyAlignment="1">
      <alignment horizontal="right" vertical="center" wrapText="1" indent="2"/>
    </xf>
    <xf numFmtId="167" fontId="83" fillId="8" borderId="15" xfId="2" applyNumberFormat="1" applyFont="1" applyFill="1" applyBorder="1" applyAlignment="1" applyProtection="1">
      <alignment horizontal="right" vertical="center" indent="2"/>
    </xf>
    <xf numFmtId="1" fontId="83" fillId="8" borderId="13" xfId="2" applyNumberFormat="1" applyFont="1" applyFill="1" applyBorder="1" applyAlignment="1" applyProtection="1">
      <alignment horizontal="right" vertical="center" indent="2"/>
    </xf>
    <xf numFmtId="3" fontId="83" fillId="8" borderId="20" xfId="2" applyNumberFormat="1" applyFont="1" applyFill="1" applyBorder="1" applyAlignment="1" applyProtection="1">
      <alignment horizontal="right" vertical="center" wrapText="1" indent="1"/>
    </xf>
    <xf numFmtId="164" fontId="83" fillId="8" borderId="13" xfId="2" applyFont="1" applyFill="1" applyBorder="1" applyAlignment="1" applyProtection="1">
      <alignment horizontal="right" vertical="center" wrapText="1" indent="1"/>
    </xf>
    <xf numFmtId="167" fontId="83" fillId="8" borderId="15" xfId="2" applyNumberFormat="1" applyFont="1" applyFill="1" applyBorder="1" applyAlignment="1" applyProtection="1">
      <alignment horizontal="right" vertical="center" wrapText="1" indent="2"/>
    </xf>
    <xf numFmtId="1" fontId="83" fillId="8" borderId="13" xfId="2" applyNumberFormat="1" applyFont="1" applyFill="1" applyBorder="1" applyAlignment="1" applyProtection="1">
      <alignment horizontal="right" vertical="center" wrapText="1" indent="2"/>
    </xf>
    <xf numFmtId="167" fontId="83" fillId="8" borderId="150" xfId="2" applyNumberFormat="1" applyFont="1" applyFill="1" applyBorder="1" applyAlignment="1" applyProtection="1">
      <alignment horizontal="center" vertical="center"/>
    </xf>
    <xf numFmtId="167" fontId="83" fillId="8" borderId="150" xfId="2" applyNumberFormat="1" applyFont="1" applyFill="1" applyBorder="1" applyAlignment="1" applyProtection="1">
      <alignment horizontal="center" vertical="center" wrapText="1"/>
    </xf>
    <xf numFmtId="49" fontId="20" fillId="8" borderId="14" xfId="0" quotePrefix="1" applyNumberFormat="1" applyFont="1" applyFill="1" applyBorder="1" applyAlignment="1">
      <alignment horizontal="center" vertical="center"/>
    </xf>
    <xf numFmtId="1" fontId="1" fillId="5" borderId="5" xfId="0" applyNumberFormat="1" applyFont="1" applyFill="1" applyBorder="1" applyAlignment="1">
      <alignment horizontal="right" vertical="center" wrapText="1" indent="2"/>
    </xf>
    <xf numFmtId="1" fontId="1" fillId="0" borderId="5" xfId="0" applyNumberFormat="1" applyFont="1" applyBorder="1" applyAlignment="1">
      <alignment horizontal="right" vertical="center" wrapText="1" indent="2"/>
    </xf>
    <xf numFmtId="3" fontId="22" fillId="9" borderId="16" xfId="0" applyNumberFormat="1" applyFont="1" applyFill="1" applyBorder="1" applyAlignment="1">
      <alignment horizontal="right" vertical="center" indent="2"/>
    </xf>
    <xf numFmtId="0" fontId="1" fillId="0" borderId="33" xfId="0" applyFont="1" applyBorder="1"/>
    <xf numFmtId="0" fontId="1" fillId="0" borderId="0" xfId="0" applyFont="1"/>
    <xf numFmtId="0" fontId="150" fillId="3" borderId="0" xfId="0" applyFont="1" applyFill="1" applyAlignment="1">
      <alignment horizontal="left"/>
    </xf>
    <xf numFmtId="0" fontId="149" fillId="0" borderId="8" xfId="0" applyFont="1" applyBorder="1"/>
    <xf numFmtId="3" fontId="149" fillId="3" borderId="106" xfId="0" applyNumberFormat="1" applyFont="1" applyFill="1" applyBorder="1" applyAlignment="1">
      <alignment horizontal="right" vertical="center" indent="1"/>
    </xf>
    <xf numFmtId="3" fontId="151" fillId="3" borderId="56" xfId="0" applyNumberFormat="1" applyFont="1" applyFill="1" applyBorder="1" applyAlignment="1">
      <alignment horizontal="right" vertical="center" indent="1"/>
    </xf>
    <xf numFmtId="3" fontId="151" fillId="3" borderId="57" xfId="0" applyNumberFormat="1" applyFont="1" applyFill="1" applyBorder="1" applyAlignment="1">
      <alignment horizontal="right" vertical="center" indent="1"/>
    </xf>
    <xf numFmtId="3" fontId="149" fillId="3" borderId="91" xfId="0" applyNumberFormat="1" applyFont="1" applyFill="1" applyBorder="1" applyAlignment="1">
      <alignment horizontal="right" vertical="center" indent="1"/>
    </xf>
    <xf numFmtId="0" fontId="149" fillId="0" borderId="0" xfId="0" applyFont="1"/>
    <xf numFmtId="0" fontId="149" fillId="0" borderId="33" xfId="0" applyFont="1" applyBorder="1"/>
    <xf numFmtId="3" fontId="149" fillId="3" borderId="107" xfId="0" applyNumberFormat="1" applyFont="1" applyFill="1" applyBorder="1" applyAlignment="1">
      <alignment horizontal="right" vertical="center" indent="1"/>
    </xf>
    <xf numFmtId="3" fontId="151" fillId="3" borderId="26" xfId="0" applyNumberFormat="1" applyFont="1" applyFill="1" applyBorder="1" applyAlignment="1">
      <alignment horizontal="right" vertical="center" indent="1"/>
    </xf>
    <xf numFmtId="3" fontId="151" fillId="3" borderId="38" xfId="0" applyNumberFormat="1" applyFont="1" applyFill="1" applyBorder="1" applyAlignment="1">
      <alignment horizontal="right" vertical="center" indent="1"/>
    </xf>
    <xf numFmtId="3" fontId="149" fillId="3" borderId="92" xfId="0" applyNumberFormat="1" applyFont="1" applyFill="1" applyBorder="1" applyAlignment="1">
      <alignment horizontal="right" vertical="center" indent="1"/>
    </xf>
    <xf numFmtId="3" fontId="152" fillId="5" borderId="108" xfId="0" applyNumberFormat="1" applyFont="1" applyFill="1" applyBorder="1" applyAlignment="1">
      <alignment horizontal="right" vertical="center" indent="1"/>
    </xf>
    <xf numFmtId="3" fontId="150" fillId="5" borderId="59" xfId="0" applyNumberFormat="1" applyFont="1" applyFill="1" applyBorder="1" applyAlignment="1">
      <alignment horizontal="right" vertical="center" indent="1"/>
    </xf>
    <xf numFmtId="3" fontId="150" fillId="5" borderId="60" xfId="0" applyNumberFormat="1" applyFont="1" applyFill="1" applyBorder="1" applyAlignment="1">
      <alignment horizontal="right" vertical="center" indent="1"/>
    </xf>
    <xf numFmtId="3" fontId="152" fillId="5" borderId="93" xfId="0" applyNumberFormat="1" applyFont="1" applyFill="1" applyBorder="1" applyAlignment="1">
      <alignment horizontal="right" vertical="center" indent="1"/>
    </xf>
    <xf numFmtId="49" fontId="149" fillId="0" borderId="56" xfId="0" applyNumberFormat="1" applyFont="1" applyBorder="1" applyAlignment="1">
      <alignment horizontal="left" vertical="center"/>
    </xf>
    <xf numFmtId="49" fontId="149" fillId="0" borderId="59" xfId="0" applyNumberFormat="1" applyFont="1" applyBorder="1" applyAlignment="1">
      <alignment horizontal="left" vertical="center"/>
    </xf>
    <xf numFmtId="49" fontId="149" fillId="0" borderId="110" xfId="0" applyNumberFormat="1" applyFont="1" applyBorder="1" applyAlignment="1">
      <alignment horizontal="left" vertical="center"/>
    </xf>
    <xf numFmtId="3" fontId="151" fillId="0" borderId="58" xfId="0" applyNumberFormat="1" applyFont="1" applyBorder="1" applyAlignment="1">
      <alignment horizontal="right" vertical="center" indent="1"/>
    </xf>
    <xf numFmtId="3" fontId="151" fillId="0" borderId="56" xfId="0" applyNumberFormat="1" applyFont="1" applyBorder="1" applyAlignment="1">
      <alignment horizontal="right" vertical="center" indent="1"/>
    </xf>
    <xf numFmtId="3" fontId="151" fillId="0" borderId="57" xfId="0" applyNumberFormat="1" applyFont="1" applyBorder="1" applyAlignment="1">
      <alignment horizontal="right" vertical="center" indent="1"/>
    </xf>
    <xf numFmtId="3" fontId="151" fillId="0" borderId="109" xfId="0" applyNumberFormat="1" applyFont="1" applyBorder="1" applyAlignment="1">
      <alignment horizontal="right" vertical="center" indent="1"/>
    </xf>
    <xf numFmtId="3" fontId="151" fillId="0" borderId="110" xfId="0" applyNumberFormat="1" applyFont="1" applyBorder="1" applyAlignment="1">
      <alignment horizontal="right" vertical="center" indent="1"/>
    </xf>
    <xf numFmtId="3" fontId="151" fillId="0" borderId="111" xfId="0" applyNumberFormat="1" applyFont="1" applyBorder="1" applyAlignment="1">
      <alignment horizontal="right" vertical="center" indent="1"/>
    </xf>
    <xf numFmtId="3" fontId="149" fillId="3" borderId="58" xfId="2" applyNumberFormat="1" applyFont="1" applyFill="1" applyBorder="1" applyAlignment="1" applyProtection="1">
      <alignment horizontal="right" vertical="center" indent="1"/>
    </xf>
    <xf numFmtId="3" fontId="151" fillId="3" borderId="117" xfId="2" applyNumberFormat="1" applyFont="1" applyFill="1" applyBorder="1" applyAlignment="1" applyProtection="1">
      <alignment horizontal="right" vertical="center" indent="1"/>
    </xf>
    <xf numFmtId="3" fontId="151" fillId="3" borderId="57" xfId="2" applyNumberFormat="1" applyFont="1" applyFill="1" applyBorder="1" applyAlignment="1" applyProtection="1">
      <alignment horizontal="right" vertical="center" indent="1"/>
    </xf>
    <xf numFmtId="3" fontId="149" fillId="3" borderId="91" xfId="2" applyNumberFormat="1" applyFont="1" applyFill="1" applyBorder="1" applyAlignment="1" applyProtection="1">
      <alignment horizontal="right" vertical="center" indent="1"/>
    </xf>
    <xf numFmtId="3" fontId="149" fillId="3" borderId="29" xfId="2" applyNumberFormat="1" applyFont="1" applyFill="1" applyBorder="1" applyAlignment="1" applyProtection="1">
      <alignment horizontal="right" vertical="center" indent="1"/>
    </xf>
    <xf numFmtId="3" fontId="151" fillId="3" borderId="118" xfId="2" applyNumberFormat="1" applyFont="1" applyFill="1" applyBorder="1" applyAlignment="1" applyProtection="1">
      <alignment horizontal="right" vertical="center" indent="1"/>
    </xf>
    <xf numFmtId="3" fontId="151" fillId="3" borderId="38" xfId="2" applyNumberFormat="1" applyFont="1" applyFill="1" applyBorder="1" applyAlignment="1" applyProtection="1">
      <alignment horizontal="right" vertical="center" indent="1"/>
    </xf>
    <xf numFmtId="3" fontId="149" fillId="3" borderId="92" xfId="2" applyNumberFormat="1" applyFont="1" applyFill="1" applyBorder="1" applyAlignment="1" applyProtection="1">
      <alignment horizontal="right" vertical="center" indent="1"/>
    </xf>
    <xf numFmtId="3" fontId="149" fillId="5" borderId="61" xfId="2" applyNumberFormat="1" applyFont="1" applyFill="1" applyBorder="1" applyAlignment="1" applyProtection="1">
      <alignment horizontal="right" vertical="center" indent="1"/>
    </xf>
    <xf numFmtId="3" fontId="151" fillId="5" borderId="119" xfId="2" applyNumberFormat="1" applyFont="1" applyFill="1" applyBorder="1" applyAlignment="1" applyProtection="1">
      <alignment horizontal="right" vertical="center" indent="1"/>
    </xf>
    <xf numFmtId="3" fontId="151" fillId="5" borderId="60" xfId="2" applyNumberFormat="1" applyFont="1" applyFill="1" applyBorder="1" applyAlignment="1" applyProtection="1">
      <alignment horizontal="right" vertical="center" indent="1"/>
    </xf>
    <xf numFmtId="3" fontId="149" fillId="5" borderId="93" xfId="2" applyNumberFormat="1" applyFont="1" applyFill="1" applyBorder="1" applyAlignment="1" applyProtection="1">
      <alignment horizontal="right" vertical="center" indent="1"/>
    </xf>
    <xf numFmtId="49" fontId="153" fillId="3" borderId="0" xfId="2" applyNumberFormat="1" applyFont="1" applyFill="1" applyBorder="1" applyAlignment="1" applyProtection="1">
      <alignment vertical="center"/>
    </xf>
    <xf numFmtId="0" fontId="59" fillId="2" borderId="33" xfId="2" applyNumberFormat="1" applyFont="1" applyFill="1" applyBorder="1" applyAlignment="1" applyProtection="1">
      <alignment horizontal="center" vertical="center" wrapText="1"/>
    </xf>
    <xf numFmtId="0" fontId="155" fillId="0" borderId="0" xfId="2" applyNumberFormat="1" applyFont="1" applyBorder="1" applyAlignment="1" applyProtection="1">
      <alignment horizontal="left" vertical="center" wrapText="1" indent="1"/>
    </xf>
    <xf numFmtId="0" fontId="85" fillId="0" borderId="0" xfId="0" applyFont="1"/>
    <xf numFmtId="3" fontId="156" fillId="6" borderId="131" xfId="0" applyNumberFormat="1" applyFont="1" applyFill="1" applyBorder="1" applyAlignment="1">
      <alignment horizontal="center" vertical="center" wrapText="1"/>
    </xf>
    <xf numFmtId="3" fontId="157" fillId="6" borderId="24" xfId="0" applyNumberFormat="1" applyFont="1" applyFill="1" applyBorder="1" applyAlignment="1">
      <alignment horizontal="center" vertical="center" wrapText="1"/>
    </xf>
    <xf numFmtId="3" fontId="157" fillId="6" borderId="10" xfId="0" applyNumberFormat="1" applyFont="1" applyFill="1" applyBorder="1" applyAlignment="1">
      <alignment horizontal="center" vertical="center" wrapText="1"/>
    </xf>
    <xf numFmtId="3" fontId="156" fillId="6" borderId="22" xfId="0" applyNumberFormat="1" applyFont="1" applyFill="1" applyBorder="1" applyAlignment="1">
      <alignment horizontal="center" vertical="center" wrapText="1"/>
    </xf>
    <xf numFmtId="3" fontId="156" fillId="6" borderId="23" xfId="0" applyNumberFormat="1" applyFont="1" applyFill="1" applyBorder="1" applyAlignment="1">
      <alignment horizontal="center" vertical="center" wrapText="1"/>
    </xf>
    <xf numFmtId="0" fontId="27" fillId="0" borderId="0" xfId="2" applyNumberFormat="1" applyFont="1" applyBorder="1" applyProtection="1"/>
    <xf numFmtId="49" fontId="27" fillId="0" borderId="0" xfId="2" applyNumberFormat="1" applyFont="1" applyBorder="1" applyAlignment="1" applyProtection="1">
      <alignment horizontal="justify"/>
    </xf>
    <xf numFmtId="0" fontId="158" fillId="0" borderId="0" xfId="0" applyFont="1"/>
    <xf numFmtId="49" fontId="27" fillId="0" borderId="0" xfId="2" applyNumberFormat="1" applyFont="1" applyBorder="1" applyAlignment="1" applyProtection="1">
      <alignment horizontal="left" indent="6"/>
    </xf>
    <xf numFmtId="49" fontId="27" fillId="0" borderId="0" xfId="2" applyNumberFormat="1" applyFont="1" applyBorder="1" applyAlignment="1" applyProtection="1">
      <alignment horizontal="left" vertical="top" wrapText="1" indent="6"/>
    </xf>
    <xf numFmtId="49" fontId="27" fillId="0" borderId="0" xfId="2" applyNumberFormat="1" applyFont="1" applyBorder="1" applyAlignment="1" applyProtection="1">
      <alignment horizontal="left" wrapText="1" indent="6"/>
    </xf>
    <xf numFmtId="49" fontId="27" fillId="0" borderId="0" xfId="2" applyNumberFormat="1" applyFont="1" applyBorder="1" applyProtection="1"/>
    <xf numFmtId="0" fontId="158" fillId="0" borderId="0" xfId="0" applyFont="1" applyAlignment="1">
      <alignment vertical="center"/>
    </xf>
    <xf numFmtId="0" fontId="160" fillId="0" borderId="0" xfId="0" applyFont="1"/>
    <xf numFmtId="0" fontId="2" fillId="2" borderId="0" xfId="2" applyNumberFormat="1" applyFont="1" applyFill="1" applyBorder="1" applyAlignment="1" applyProtection="1">
      <alignment vertical="center"/>
    </xf>
    <xf numFmtId="0" fontId="163" fillId="0" borderId="0" xfId="0" applyFont="1" applyAlignment="1">
      <alignment horizontal="justify" vertical="center"/>
    </xf>
    <xf numFmtId="0" fontId="164" fillId="0" borderId="0" xfId="0" applyFont="1" applyAlignment="1">
      <alignment vertical="center"/>
    </xf>
    <xf numFmtId="0" fontId="158" fillId="0" borderId="0" xfId="0" applyFont="1" applyAlignment="1">
      <alignment wrapText="1"/>
    </xf>
    <xf numFmtId="0" fontId="27" fillId="0" borderId="0" xfId="2" applyNumberFormat="1" applyFont="1" applyBorder="1" applyAlignment="1" applyProtection="1">
      <alignment horizontal="justify"/>
    </xf>
    <xf numFmtId="0" fontId="23" fillId="0" borderId="0" xfId="2" applyNumberFormat="1" applyFont="1" applyBorder="1" applyAlignment="1" applyProtection="1">
      <alignment horizontal="justify" vertical="top" wrapText="1"/>
    </xf>
    <xf numFmtId="0" fontId="27" fillId="0" borderId="0" xfId="2" applyNumberFormat="1" applyFont="1" applyBorder="1" applyAlignment="1" applyProtection="1">
      <alignment horizontal="justify" vertical="top" wrapText="1"/>
    </xf>
    <xf numFmtId="49" fontId="8" fillId="3" borderId="25" xfId="0" applyNumberFormat="1" applyFont="1" applyFill="1" applyBorder="1" applyAlignment="1"/>
    <xf numFmtId="1" fontId="1" fillId="5" borderId="79" xfId="2" applyNumberFormat="1" applyFont="1" applyFill="1" applyBorder="1" applyAlignment="1" applyProtection="1">
      <alignment horizontal="right" vertical="top" wrapText="1" indent="2"/>
    </xf>
    <xf numFmtId="1" fontId="1" fillId="0" borderId="0" xfId="2" applyNumberFormat="1" applyFont="1" applyBorder="1" applyAlignment="1" applyProtection="1">
      <alignment horizontal="right" vertical="top" wrapText="1" indent="2"/>
    </xf>
    <xf numFmtId="1" fontId="1" fillId="5" borderId="81" xfId="2" applyNumberFormat="1" applyFont="1" applyFill="1" applyBorder="1" applyAlignment="1" applyProtection="1">
      <alignment horizontal="right" vertical="top" wrapText="1" indent="2"/>
    </xf>
    <xf numFmtId="1" fontId="1" fillId="0" borderId="83" xfId="2" applyNumberFormat="1" applyFont="1" applyBorder="1" applyAlignment="1" applyProtection="1">
      <alignment horizontal="right" vertical="top" wrapText="1" indent="2"/>
    </xf>
    <xf numFmtId="169" fontId="7" fillId="5" borderId="16" xfId="2" applyNumberFormat="1" applyFont="1" applyFill="1" applyBorder="1" applyAlignment="1" applyProtection="1">
      <alignment horizontal="right" vertical="center" wrapText="1" indent="2"/>
    </xf>
    <xf numFmtId="0" fontId="1" fillId="5" borderId="81" xfId="2" applyNumberFormat="1" applyFont="1" applyFill="1" applyBorder="1" applyAlignment="1" applyProtection="1">
      <alignment horizontal="right" vertical="top" wrapText="1" indent="2"/>
    </xf>
    <xf numFmtId="170" fontId="7" fillId="5" borderId="81" xfId="2" applyNumberFormat="1" applyFont="1" applyFill="1" applyBorder="1" applyAlignment="1" applyProtection="1">
      <alignment horizontal="right" vertical="center" wrapText="1" indent="2"/>
    </xf>
    <xf numFmtId="170" fontId="7" fillId="0" borderId="16" xfId="2" applyNumberFormat="1" applyFont="1" applyBorder="1" applyAlignment="1" applyProtection="1">
      <alignment horizontal="right" vertical="center" wrapText="1" indent="2"/>
    </xf>
    <xf numFmtId="0" fontId="1" fillId="0" borderId="83" xfId="2" applyNumberFormat="1" applyFont="1" applyBorder="1" applyAlignment="1" applyProtection="1">
      <alignment horizontal="right" vertical="top" wrapText="1" indent="2"/>
    </xf>
    <xf numFmtId="169" fontId="7" fillId="0" borderId="83" xfId="2" applyNumberFormat="1" applyFont="1" applyBorder="1" applyAlignment="1" applyProtection="1">
      <alignment horizontal="right" vertical="center" wrapText="1" indent="2"/>
    </xf>
    <xf numFmtId="170" fontId="7" fillId="0" borderId="83" xfId="2" applyNumberFormat="1" applyFont="1" applyBorder="1" applyAlignment="1" applyProtection="1">
      <alignment horizontal="right" vertical="center" wrapText="1" indent="2"/>
    </xf>
    <xf numFmtId="169" fontId="7" fillId="0" borderId="16" xfId="2" applyNumberFormat="1" applyFont="1" applyBorder="1" applyAlignment="1" applyProtection="1">
      <alignment horizontal="right" vertical="center" wrapText="1" indent="2"/>
    </xf>
    <xf numFmtId="0" fontId="30" fillId="0" borderId="0" xfId="2" applyNumberFormat="1" applyFont="1" applyBorder="1" applyAlignment="1" applyProtection="1">
      <alignment horizontal="left" vertical="top"/>
    </xf>
    <xf numFmtId="0" fontId="166" fillId="0" borderId="0" xfId="0" applyFont="1"/>
    <xf numFmtId="0" fontId="167" fillId="0" borderId="0" xfId="2" applyNumberFormat="1" applyFont="1" applyBorder="1" applyAlignment="1" applyProtection="1">
      <alignment horizontal="left" vertical="top"/>
    </xf>
    <xf numFmtId="0" fontId="169" fillId="0" borderId="0" xfId="2" applyNumberFormat="1" applyFont="1" applyBorder="1" applyProtection="1"/>
    <xf numFmtId="49" fontId="30" fillId="0" borderId="0" xfId="2" applyNumberFormat="1" applyFont="1" applyBorder="1" applyAlignment="1" applyProtection="1">
      <alignment horizontal="center"/>
    </xf>
    <xf numFmtId="0" fontId="30" fillId="3" borderId="0" xfId="2" applyNumberFormat="1" applyFont="1" applyFill="1" applyBorder="1" applyAlignment="1" applyProtection="1">
      <alignment vertical="center" wrapText="1"/>
    </xf>
    <xf numFmtId="0" fontId="31" fillId="3" borderId="0" xfId="2" applyNumberFormat="1" applyFont="1" applyFill="1" applyBorder="1" applyAlignment="1" applyProtection="1">
      <alignment vertical="center"/>
    </xf>
    <xf numFmtId="0" fontId="31" fillId="0" borderId="0" xfId="2" applyNumberFormat="1" applyFont="1" applyBorder="1" applyAlignment="1" applyProtection="1">
      <alignment vertical="center"/>
    </xf>
    <xf numFmtId="1" fontId="30" fillId="3" borderId="0" xfId="2" applyNumberFormat="1" applyFont="1" applyFill="1" applyBorder="1" applyAlignment="1" applyProtection="1">
      <alignment vertical="center" wrapText="1"/>
    </xf>
    <xf numFmtId="0" fontId="31" fillId="3" borderId="0" xfId="0" applyFont="1" applyFill="1" applyAlignment="1">
      <alignment horizontal="left"/>
    </xf>
    <xf numFmtId="49" fontId="30" fillId="3" borderId="0" xfId="0" applyNumberFormat="1" applyFont="1" applyFill="1" applyAlignment="1">
      <alignment vertical="center"/>
    </xf>
    <xf numFmtId="3" fontId="30" fillId="3" borderId="0" xfId="0" applyNumberFormat="1" applyFont="1" applyFill="1" applyAlignment="1">
      <alignment horizontal="right" vertical="center" indent="1"/>
    </xf>
    <xf numFmtId="3" fontId="44" fillId="3" borderId="0" xfId="0" applyNumberFormat="1" applyFont="1" applyFill="1" applyAlignment="1">
      <alignment horizontal="right" vertical="center" indent="1"/>
    </xf>
    <xf numFmtId="3" fontId="30" fillId="3" borderId="25" xfId="0" applyNumberFormat="1" applyFont="1" applyFill="1" applyBorder="1" applyAlignment="1">
      <alignment horizontal="right" vertical="center" indent="1"/>
    </xf>
    <xf numFmtId="0" fontId="31" fillId="0" borderId="0" xfId="0" applyFont="1" applyBorder="1"/>
    <xf numFmtId="0" fontId="31" fillId="0" borderId="0" xfId="0" applyFont="1"/>
    <xf numFmtId="3" fontId="30" fillId="3" borderId="0" xfId="0" applyNumberFormat="1" applyFont="1" applyFill="1" applyAlignment="1">
      <alignment vertical="center"/>
    </xf>
    <xf numFmtId="0" fontId="31" fillId="3" borderId="0" xfId="0" applyFont="1" applyFill="1" applyAlignment="1">
      <alignment horizontal="left" vertical="center"/>
    </xf>
    <xf numFmtId="49" fontId="30" fillId="3" borderId="0" xfId="0" applyNumberFormat="1" applyFont="1" applyFill="1" applyAlignment="1">
      <alignment horizontal="left" vertical="center"/>
    </xf>
    <xf numFmtId="3" fontId="31" fillId="0" borderId="0" xfId="0" applyNumberFormat="1" applyFont="1" applyAlignment="1">
      <alignment horizontal="right" vertical="center" indent="1"/>
    </xf>
    <xf numFmtId="0" fontId="169" fillId="0" borderId="0" xfId="0" applyFont="1" applyBorder="1"/>
    <xf numFmtId="0" fontId="169" fillId="0" borderId="0" xfId="0" applyFont="1"/>
    <xf numFmtId="0" fontId="167" fillId="0" borderId="0" xfId="0" applyFont="1" applyAlignment="1">
      <alignment vertical="center"/>
    </xf>
    <xf numFmtId="3" fontId="169" fillId="0" borderId="0" xfId="0" applyNumberFormat="1" applyFont="1" applyAlignment="1">
      <alignment vertical="center"/>
    </xf>
    <xf numFmtId="3" fontId="169" fillId="0" borderId="25" xfId="0" applyNumberFormat="1" applyFont="1" applyBorder="1" applyAlignment="1">
      <alignment vertical="center"/>
    </xf>
    <xf numFmtId="3" fontId="31" fillId="0" borderId="0" xfId="0" applyNumberFormat="1" applyFont="1" applyAlignment="1">
      <alignment horizontal="right" indent="1"/>
    </xf>
    <xf numFmtId="3" fontId="170" fillId="0" borderId="0" xfId="0" applyNumberFormat="1" applyFont="1" applyAlignment="1">
      <alignment horizontal="right" indent="1"/>
    </xf>
    <xf numFmtId="0" fontId="31" fillId="3" borderId="0" xfId="2" applyNumberFormat="1" applyFont="1" applyFill="1" applyBorder="1" applyAlignment="1" applyProtection="1">
      <alignment horizontal="left" vertical="center"/>
    </xf>
    <xf numFmtId="0" fontId="16" fillId="3" borderId="0" xfId="2" applyNumberFormat="1" applyFont="1" applyFill="1" applyBorder="1" applyAlignment="1" applyProtection="1">
      <alignment horizontal="left" vertical="center" wrapText="1"/>
    </xf>
    <xf numFmtId="3" fontId="51" fillId="3" borderId="0" xfId="0" applyNumberFormat="1" applyFont="1" applyFill="1" applyBorder="1" applyAlignment="1">
      <alignment horizontal="right"/>
    </xf>
    <xf numFmtId="0" fontId="65" fillId="3" borderId="0" xfId="0" applyFont="1" applyFill="1" applyAlignment="1">
      <alignment horizontal="left"/>
    </xf>
    <xf numFmtId="0" fontId="0" fillId="12" borderId="0" xfId="0" applyFill="1"/>
    <xf numFmtId="49" fontId="23" fillId="0" borderId="0" xfId="2" applyNumberFormat="1" applyFont="1" applyBorder="1" applyAlignment="1" applyProtection="1">
      <alignment horizontal="justify"/>
    </xf>
    <xf numFmtId="0" fontId="23" fillId="0" borderId="0" xfId="2" applyNumberFormat="1" applyFont="1" applyBorder="1" applyAlignment="1" applyProtection="1">
      <alignment horizontal="center"/>
    </xf>
    <xf numFmtId="0" fontId="27" fillId="0" borderId="0" xfId="2" applyNumberFormat="1" applyFont="1" applyBorder="1" applyAlignment="1" applyProtection="1">
      <alignment horizontal="center"/>
    </xf>
    <xf numFmtId="0" fontId="23" fillId="0" borderId="0" xfId="2" applyNumberFormat="1" applyFont="1" applyBorder="1" applyAlignment="1" applyProtection="1">
      <alignment horizontal="justify" wrapText="1"/>
    </xf>
    <xf numFmtId="0" fontId="158" fillId="0" borderId="0" xfId="2" applyNumberFormat="1" applyFont="1" applyBorder="1" applyAlignment="1" applyProtection="1">
      <alignment horizontal="justify" wrapText="1"/>
    </xf>
    <xf numFmtId="0" fontId="27" fillId="0" borderId="0" xfId="2" applyNumberFormat="1" applyFont="1" applyBorder="1" applyAlignment="1" applyProtection="1">
      <alignment horizontal="justify" wrapText="1"/>
    </xf>
    <xf numFmtId="49" fontId="23" fillId="0" borderId="0" xfId="2" applyNumberFormat="1" applyFont="1" applyBorder="1" applyProtection="1"/>
    <xf numFmtId="0" fontId="172" fillId="3" borderId="0" xfId="0" applyFont="1" applyFill="1" applyAlignment="1">
      <alignment horizontal="left"/>
    </xf>
    <xf numFmtId="49" fontId="48" fillId="6" borderId="116" xfId="0" applyNumberFormat="1" applyFont="1" applyFill="1" applyBorder="1" applyAlignment="1">
      <alignment horizontal="left" vertical="center"/>
    </xf>
    <xf numFmtId="0" fontId="174" fillId="3" borderId="0" xfId="0" applyFont="1" applyFill="1" applyAlignment="1">
      <alignment horizontal="left"/>
    </xf>
    <xf numFmtId="3" fontId="102" fillId="3" borderId="0" xfId="0" applyNumberFormat="1" applyFont="1" applyFill="1" applyAlignment="1">
      <alignment vertical="center"/>
    </xf>
    <xf numFmtId="3" fontId="174" fillId="3" borderId="0" xfId="0" applyNumberFormat="1" applyFont="1" applyFill="1" applyAlignment="1">
      <alignment horizontal="left"/>
    </xf>
    <xf numFmtId="3" fontId="172" fillId="3" borderId="0" xfId="0" applyNumberFormat="1" applyFont="1" applyFill="1" applyAlignment="1">
      <alignment horizontal="right"/>
    </xf>
    <xf numFmtId="3" fontId="172" fillId="3" borderId="25" xfId="0" applyNumberFormat="1" applyFont="1" applyFill="1" applyBorder="1" applyAlignment="1">
      <alignment horizontal="right"/>
    </xf>
    <xf numFmtId="0" fontId="173" fillId="0" borderId="0" xfId="0" applyFont="1" applyAlignment="1"/>
    <xf numFmtId="3" fontId="67" fillId="3" borderId="0" xfId="0" applyNumberFormat="1" applyFont="1" applyFill="1" applyBorder="1" applyAlignment="1">
      <alignment horizontal="right"/>
    </xf>
    <xf numFmtId="3" fontId="32" fillId="3" borderId="0" xfId="0" applyNumberFormat="1" applyFont="1" applyFill="1" applyBorder="1" applyAlignment="1">
      <alignment horizontal="right"/>
    </xf>
    <xf numFmtId="3" fontId="42" fillId="3" borderId="0" xfId="0" applyNumberFormat="1" applyFont="1" applyFill="1" applyBorder="1" applyAlignment="1">
      <alignment horizontal="right"/>
    </xf>
    <xf numFmtId="3" fontId="32" fillId="3" borderId="25" xfId="0" applyNumberFormat="1" applyFont="1" applyFill="1" applyBorder="1" applyAlignment="1">
      <alignment horizontal="right"/>
    </xf>
    <xf numFmtId="0" fontId="7" fillId="0" borderId="0" xfId="0" applyFont="1" applyAlignment="1"/>
    <xf numFmtId="0" fontId="57" fillId="0" borderId="0" xfId="0" applyFont="1" applyAlignment="1">
      <alignment vertical="center"/>
    </xf>
    <xf numFmtId="3" fontId="109" fillId="0" borderId="17" xfId="0" applyNumberFormat="1" applyFont="1" applyBorder="1" applyAlignment="1">
      <alignment horizontal="right" vertical="center" wrapText="1" indent="1"/>
    </xf>
    <xf numFmtId="165" fontId="109" fillId="0" borderId="6" xfId="0" applyNumberFormat="1" applyFont="1" applyBorder="1" applyAlignment="1">
      <alignment horizontal="right" vertical="center" wrapText="1" indent="1"/>
    </xf>
    <xf numFmtId="166" fontId="109" fillId="0" borderId="6" xfId="0" applyNumberFormat="1" applyFont="1" applyBorder="1" applyAlignment="1">
      <alignment horizontal="right" vertical="center" indent="1"/>
    </xf>
    <xf numFmtId="167" fontId="109" fillId="0" borderId="18" xfId="0" applyNumberFormat="1" applyFont="1" applyBorder="1" applyAlignment="1">
      <alignment horizontal="right" vertical="center" indent="1"/>
    </xf>
    <xf numFmtId="167" fontId="109" fillId="0" borderId="0" xfId="0" applyNumberFormat="1" applyFont="1" applyBorder="1" applyAlignment="1">
      <alignment horizontal="center" vertical="center"/>
    </xf>
    <xf numFmtId="3" fontId="109" fillId="5" borderId="17" xfId="0" applyNumberFormat="1" applyFont="1" applyFill="1" applyBorder="1" applyAlignment="1">
      <alignment horizontal="right" vertical="center" wrapText="1" indent="1"/>
    </xf>
    <xf numFmtId="165" fontId="109" fillId="5" borderId="6" xfId="0" applyNumberFormat="1" applyFont="1" applyFill="1" applyBorder="1" applyAlignment="1">
      <alignment horizontal="right" vertical="center" wrapText="1" indent="1"/>
    </xf>
    <xf numFmtId="166" fontId="109" fillId="5" borderId="6" xfId="0" applyNumberFormat="1" applyFont="1" applyFill="1" applyBorder="1" applyAlignment="1">
      <alignment horizontal="right" vertical="center" indent="1"/>
    </xf>
    <xf numFmtId="167" fontId="109" fillId="5" borderId="18" xfId="0" applyNumberFormat="1" applyFont="1" applyFill="1" applyBorder="1" applyAlignment="1">
      <alignment horizontal="right" vertical="center" indent="1"/>
    </xf>
    <xf numFmtId="167" fontId="109" fillId="5" borderId="0" xfId="0" applyNumberFormat="1" applyFont="1" applyFill="1" applyBorder="1" applyAlignment="1">
      <alignment horizontal="center" vertical="center"/>
    </xf>
    <xf numFmtId="1" fontId="109" fillId="0" borderId="5" xfId="0" applyNumberFormat="1" applyFont="1" applyBorder="1" applyAlignment="1">
      <alignment horizontal="right" vertical="center" wrapText="1" indent="2"/>
    </xf>
    <xf numFmtId="164" fontId="109" fillId="5" borderId="0" xfId="2" applyFont="1" applyFill="1" applyBorder="1" applyAlignment="1" applyProtection="1">
      <alignment horizontal="center"/>
    </xf>
    <xf numFmtId="164" fontId="109" fillId="0" borderId="0" xfId="2" applyFont="1" applyBorder="1" applyAlignment="1" applyProtection="1">
      <alignment horizontal="center"/>
    </xf>
    <xf numFmtId="164" fontId="108" fillId="5" borderId="16" xfId="2" applyFont="1" applyFill="1" applyBorder="1" applyAlignment="1" applyProtection="1">
      <alignment horizontal="right" vertical="center" wrapText="1" indent="1"/>
    </xf>
    <xf numFmtId="0" fontId="109" fillId="5" borderId="83" xfId="2" applyNumberFormat="1" applyFont="1" applyFill="1" applyBorder="1" applyAlignment="1" applyProtection="1">
      <alignment horizontal="center" vertical="top" wrapText="1"/>
    </xf>
    <xf numFmtId="1" fontId="109" fillId="5" borderId="83" xfId="2" applyNumberFormat="1" applyFont="1" applyFill="1" applyBorder="1" applyAlignment="1" applyProtection="1">
      <alignment horizontal="center" vertical="top" wrapText="1"/>
    </xf>
    <xf numFmtId="1" fontId="109" fillId="5" borderId="0" xfId="2" applyNumberFormat="1" applyFont="1" applyFill="1" applyBorder="1" applyAlignment="1" applyProtection="1">
      <alignment horizontal="center"/>
    </xf>
    <xf numFmtId="170" fontId="108" fillId="0" borderId="16" xfId="2" applyNumberFormat="1" applyFont="1" applyBorder="1" applyAlignment="1" applyProtection="1">
      <alignment horizontal="right" vertical="center" wrapText="1" indent="1"/>
    </xf>
    <xf numFmtId="0" fontId="109" fillId="0" borderId="83" xfId="2" applyNumberFormat="1" applyFont="1" applyBorder="1" applyAlignment="1" applyProtection="1">
      <alignment horizontal="center" vertical="top" wrapText="1"/>
    </xf>
    <xf numFmtId="1" fontId="109" fillId="0" borderId="83" xfId="2" applyNumberFormat="1" applyFont="1" applyBorder="1" applyAlignment="1" applyProtection="1">
      <alignment horizontal="center" vertical="top" wrapText="1"/>
    </xf>
    <xf numFmtId="1" fontId="109" fillId="0" borderId="0" xfId="2" applyNumberFormat="1" applyFont="1" applyBorder="1" applyAlignment="1" applyProtection="1">
      <alignment horizontal="center"/>
    </xf>
    <xf numFmtId="1" fontId="109" fillId="0" borderId="85" xfId="2" applyNumberFormat="1" applyFont="1" applyBorder="1" applyAlignment="1" applyProtection="1">
      <alignment horizontal="center"/>
    </xf>
    <xf numFmtId="1" fontId="109" fillId="5" borderId="85" xfId="2" applyNumberFormat="1" applyFont="1" applyFill="1" applyBorder="1" applyAlignment="1" applyProtection="1">
      <alignment horizontal="center"/>
    </xf>
    <xf numFmtId="170" fontId="108" fillId="5" borderId="16" xfId="2" applyNumberFormat="1" applyFont="1" applyFill="1" applyBorder="1" applyAlignment="1" applyProtection="1">
      <alignment horizontal="right" vertical="center" wrapText="1" indent="1"/>
    </xf>
    <xf numFmtId="1" fontId="109" fillId="5" borderId="86" xfId="2" applyNumberFormat="1" applyFont="1" applyFill="1" applyBorder="1" applyAlignment="1" applyProtection="1">
      <alignment horizontal="center"/>
    </xf>
    <xf numFmtId="170" fontId="116" fillId="4" borderId="65" xfId="2" applyNumberFormat="1" applyFont="1" applyFill="1" applyBorder="1" applyAlignment="1" applyProtection="1">
      <alignment horizontal="right" vertical="center" wrapText="1" indent="1"/>
    </xf>
    <xf numFmtId="3" fontId="116" fillId="4" borderId="33" xfId="2" applyNumberFormat="1" applyFont="1" applyFill="1" applyBorder="1" applyAlignment="1" applyProtection="1">
      <alignment horizontal="center" vertical="center" wrapText="1"/>
    </xf>
    <xf numFmtId="1" fontId="116" fillId="4" borderId="33" xfId="2" applyNumberFormat="1" applyFont="1" applyFill="1" applyBorder="1" applyAlignment="1" applyProtection="1">
      <alignment horizontal="center"/>
    </xf>
    <xf numFmtId="164" fontId="116" fillId="4" borderId="33" xfId="2" applyFont="1" applyFill="1" applyBorder="1" applyAlignment="1" applyProtection="1">
      <alignment horizontal="center"/>
    </xf>
    <xf numFmtId="164" fontId="109" fillId="5" borderId="84" xfId="2" applyFont="1" applyFill="1" applyBorder="1" applyAlignment="1" applyProtection="1">
      <alignment horizontal="center"/>
    </xf>
    <xf numFmtId="164" fontId="109" fillId="0" borderId="85" xfId="2" applyFont="1" applyBorder="1" applyAlignment="1" applyProtection="1">
      <alignment horizontal="center"/>
    </xf>
    <xf numFmtId="164" fontId="109" fillId="5" borderId="85" xfId="2" applyFont="1" applyFill="1" applyBorder="1" applyAlignment="1" applyProtection="1">
      <alignment horizontal="center"/>
    </xf>
    <xf numFmtId="164" fontId="109" fillId="5" borderId="86" xfId="2" applyFont="1" applyFill="1" applyBorder="1" applyAlignment="1" applyProtection="1">
      <alignment horizontal="center"/>
    </xf>
    <xf numFmtId="164" fontId="116" fillId="4" borderId="10" xfId="2" applyFont="1" applyFill="1" applyBorder="1" applyAlignment="1" applyProtection="1">
      <alignment horizontal="center"/>
    </xf>
    <xf numFmtId="164" fontId="109" fillId="5" borderId="80" xfId="2" applyFont="1" applyFill="1" applyBorder="1" applyAlignment="1" applyProtection="1">
      <alignment horizontal="center"/>
    </xf>
    <xf numFmtId="164" fontId="109" fillId="5" borderId="83" xfId="2" applyFont="1" applyFill="1" applyBorder="1" applyAlignment="1" applyProtection="1">
      <alignment horizontal="center"/>
    </xf>
    <xf numFmtId="164" fontId="109" fillId="0" borderId="82" xfId="2" applyFont="1" applyBorder="1" applyAlignment="1" applyProtection="1">
      <alignment horizontal="center"/>
    </xf>
    <xf numFmtId="164" fontId="109" fillId="0" borderId="83" xfId="2" applyFont="1" applyBorder="1" applyAlignment="1" applyProtection="1">
      <alignment horizontal="center"/>
    </xf>
    <xf numFmtId="164" fontId="109" fillId="5" borderId="82" xfId="2" applyFont="1" applyFill="1" applyBorder="1" applyAlignment="1" applyProtection="1">
      <alignment horizontal="center"/>
    </xf>
    <xf numFmtId="164" fontId="109" fillId="5" borderId="87" xfId="2" applyFont="1" applyFill="1" applyBorder="1" applyAlignment="1" applyProtection="1">
      <alignment horizontal="center"/>
    </xf>
    <xf numFmtId="164" fontId="109" fillId="5" borderId="88" xfId="2" applyFont="1" applyFill="1" applyBorder="1" applyAlignment="1" applyProtection="1">
      <alignment horizontal="center"/>
    </xf>
    <xf numFmtId="164" fontId="116" fillId="4" borderId="65" xfId="2" applyFont="1" applyFill="1" applyBorder="1" applyAlignment="1" applyProtection="1">
      <alignment horizontal="center"/>
    </xf>
    <xf numFmtId="164" fontId="116" fillId="4" borderId="21" xfId="2" applyFont="1" applyFill="1" applyBorder="1" applyAlignment="1" applyProtection="1">
      <alignment horizontal="center"/>
    </xf>
    <xf numFmtId="3" fontId="116" fillId="9" borderId="5" xfId="0" applyNumberFormat="1" applyFont="1" applyFill="1" applyBorder="1" applyAlignment="1">
      <alignment horizontal="right" vertical="center" indent="1"/>
    </xf>
    <xf numFmtId="3" fontId="116" fillId="9" borderId="6" xfId="0" applyNumberFormat="1" applyFont="1" applyFill="1" applyBorder="1" applyAlignment="1">
      <alignment horizontal="right" vertical="center" indent="1"/>
    </xf>
    <xf numFmtId="3" fontId="116" fillId="9" borderId="18" xfId="0" applyNumberFormat="1" applyFont="1" applyFill="1" applyBorder="1" applyAlignment="1">
      <alignment horizontal="right" vertical="center" indent="1"/>
    </xf>
    <xf numFmtId="3" fontId="116" fillId="9" borderId="25" xfId="0" applyNumberFormat="1" applyFont="1" applyFill="1" applyBorder="1" applyAlignment="1">
      <alignment horizontal="right" vertical="center" indent="1"/>
    </xf>
    <xf numFmtId="3" fontId="116" fillId="9" borderId="17" xfId="0" applyNumberFormat="1" applyFont="1" applyFill="1" applyBorder="1" applyAlignment="1">
      <alignment horizontal="right" vertical="center" indent="1"/>
    </xf>
    <xf numFmtId="3" fontId="113" fillId="3" borderId="0" xfId="0" applyNumberFormat="1" applyFont="1" applyFill="1" applyBorder="1" applyAlignment="1">
      <alignment horizontal="right"/>
    </xf>
    <xf numFmtId="0" fontId="108" fillId="0" borderId="0" xfId="0" applyFont="1" applyAlignment="1"/>
    <xf numFmtId="0" fontId="108" fillId="0" borderId="16" xfId="0" applyFont="1" applyBorder="1" applyAlignment="1"/>
    <xf numFmtId="0" fontId="175" fillId="0" borderId="0" xfId="0" applyFont="1"/>
    <xf numFmtId="3" fontId="176" fillId="0" borderId="0" xfId="0" applyNumberFormat="1" applyFont="1" applyAlignment="1">
      <alignment horizontal="right" indent="1"/>
    </xf>
    <xf numFmtId="3" fontId="176" fillId="0" borderId="0" xfId="0" applyNumberFormat="1" applyFont="1" applyAlignment="1"/>
    <xf numFmtId="3" fontId="177" fillId="0" borderId="0" xfId="0" applyNumberFormat="1" applyFont="1" applyAlignment="1">
      <alignment horizontal="right" indent="1"/>
    </xf>
    <xf numFmtId="0" fontId="167" fillId="0" borderId="0" xfId="0" applyFont="1" applyAlignment="1">
      <alignment vertical="top"/>
    </xf>
    <xf numFmtId="0" fontId="178" fillId="0" borderId="0" xfId="0" applyFont="1"/>
    <xf numFmtId="49" fontId="33" fillId="3" borderId="0" xfId="0" applyNumberFormat="1" applyFont="1" applyFill="1" applyBorder="1" applyAlignment="1">
      <alignment horizontal="center" vertical="center"/>
    </xf>
    <xf numFmtId="0" fontId="179" fillId="0" borderId="0" xfId="2" applyNumberFormat="1" applyFont="1" applyBorder="1" applyAlignment="1" applyProtection="1">
      <alignment horizontal="left"/>
    </xf>
    <xf numFmtId="49" fontId="33" fillId="3" borderId="0" xfId="0" applyNumberFormat="1" applyFont="1" applyFill="1" applyBorder="1" applyAlignment="1">
      <alignment horizontal="center" vertical="center"/>
    </xf>
    <xf numFmtId="0" fontId="1" fillId="0" borderId="3" xfId="2" applyNumberFormat="1" applyFont="1" applyBorder="1" applyAlignment="1" applyProtection="1">
      <alignment horizontal="left" vertical="top" wrapText="1" indent="2"/>
    </xf>
    <xf numFmtId="0" fontId="1" fillId="0" borderId="4" xfId="2" applyNumberFormat="1" applyFont="1" applyBorder="1" applyAlignment="1" applyProtection="1">
      <alignment horizontal="left" vertical="top" wrapText="1" indent="2"/>
    </xf>
    <xf numFmtId="0" fontId="1" fillId="0" borderId="2" xfId="2" applyNumberFormat="1" applyFont="1" applyBorder="1" applyAlignment="1" applyProtection="1">
      <alignment horizontal="left" vertical="top" wrapText="1" indent="2"/>
    </xf>
    <xf numFmtId="1" fontId="139" fillId="0" borderId="0" xfId="2" applyNumberFormat="1" applyFont="1" applyBorder="1" applyAlignment="1" applyProtection="1">
      <alignment horizontal="right" vertical="top" wrapText="1"/>
    </xf>
    <xf numFmtId="0" fontId="139" fillId="0" borderId="3" xfId="1" applyFont="1" applyBorder="1" applyAlignment="1" applyProtection="1">
      <alignment horizontal="right" vertical="top" wrapText="1"/>
    </xf>
    <xf numFmtId="0" fontId="139" fillId="0" borderId="2" xfId="1" applyFont="1" applyBorder="1" applyAlignment="1" applyProtection="1">
      <alignment horizontal="right"/>
    </xf>
    <xf numFmtId="1" fontId="139" fillId="0" borderId="3" xfId="2" applyNumberFormat="1" applyFont="1" applyBorder="1" applyAlignment="1" applyProtection="1">
      <alignment horizontal="right" vertical="top" wrapText="1"/>
    </xf>
    <xf numFmtId="0" fontId="139" fillId="0" borderId="4" xfId="1" applyFont="1" applyBorder="1" applyAlignment="1" applyProtection="1">
      <alignment horizontal="right"/>
    </xf>
    <xf numFmtId="1" fontId="139" fillId="0" borderId="4" xfId="2" applyNumberFormat="1" applyFont="1" applyBorder="1" applyAlignment="1" applyProtection="1">
      <alignment horizontal="right" vertical="top" wrapText="1"/>
    </xf>
    <xf numFmtId="1" fontId="139" fillId="0" borderId="2" xfId="2" applyNumberFormat="1" applyFont="1" applyBorder="1" applyAlignment="1" applyProtection="1">
      <alignment horizontal="right" vertical="top" wrapText="1"/>
    </xf>
    <xf numFmtId="1" fontId="11" fillId="0" borderId="0" xfId="2" applyNumberFormat="1" applyFont="1" applyBorder="1" applyAlignment="1" applyProtection="1">
      <alignment horizontal="right" vertical="top" wrapText="1"/>
    </xf>
    <xf numFmtId="0" fontId="139" fillId="0" borderId="3" xfId="1" applyFont="1" applyBorder="1" applyAlignment="1" applyProtection="1">
      <alignment horizontal="right"/>
    </xf>
    <xf numFmtId="0" fontId="139" fillId="0" borderId="0" xfId="1" applyFont="1" applyBorder="1" applyAlignment="1" applyProtection="1">
      <alignment horizontal="right"/>
    </xf>
    <xf numFmtId="49" fontId="140" fillId="0" borderId="0" xfId="2" applyNumberFormat="1" applyFont="1" applyBorder="1" applyAlignment="1" applyProtection="1">
      <alignment horizontal="right"/>
    </xf>
    <xf numFmtId="0" fontId="13" fillId="0" borderId="4" xfId="2" applyNumberFormat="1" applyFont="1" applyBorder="1" applyAlignment="1" applyProtection="1">
      <alignment horizontal="left" vertical="top" wrapText="1" indent="6"/>
    </xf>
    <xf numFmtId="49" fontId="46" fillId="3" borderId="0" xfId="0" applyNumberFormat="1" applyFont="1" applyFill="1" applyAlignment="1">
      <alignment horizontal="left" vertical="center"/>
    </xf>
    <xf numFmtId="0" fontId="33" fillId="3" borderId="0" xfId="0" applyFont="1" applyFill="1" applyAlignment="1">
      <alignment horizontal="right" vertical="center"/>
    </xf>
    <xf numFmtId="0" fontId="33" fillId="3" borderId="0" xfId="0" applyFont="1" applyFill="1" applyBorder="1" applyAlignment="1">
      <alignment horizontal="right"/>
    </xf>
    <xf numFmtId="49" fontId="37" fillId="3" borderId="55" xfId="0" applyNumberFormat="1" applyFont="1" applyFill="1" applyBorder="1" applyAlignment="1">
      <alignment horizontal="right" vertical="center"/>
    </xf>
    <xf numFmtId="0" fontId="37" fillId="3" borderId="0" xfId="0" applyFont="1" applyFill="1" applyBorder="1" applyAlignment="1">
      <alignment horizontal="right" vertical="center"/>
    </xf>
    <xf numFmtId="49" fontId="32" fillId="3" borderId="59" xfId="0" applyNumberFormat="1" applyFont="1" applyFill="1" applyBorder="1" applyAlignment="1">
      <alignment horizontal="right" vertical="center"/>
    </xf>
    <xf numFmtId="0" fontId="0" fillId="0" borderId="0" xfId="0" applyAlignment="1">
      <alignment horizontal="right"/>
    </xf>
    <xf numFmtId="49" fontId="37" fillId="3" borderId="55" xfId="0" applyNumberFormat="1" applyFont="1" applyFill="1" applyBorder="1" applyAlignment="1">
      <alignment horizontal="center" vertical="center"/>
    </xf>
    <xf numFmtId="49" fontId="37" fillId="3" borderId="0" xfId="0" applyNumberFormat="1" applyFont="1" applyFill="1" applyBorder="1" applyAlignment="1">
      <alignment horizontal="center" vertical="center"/>
    </xf>
    <xf numFmtId="49" fontId="32" fillId="3" borderId="59" xfId="0" applyNumberFormat="1" applyFont="1" applyFill="1" applyBorder="1" applyAlignment="1">
      <alignment horizontal="center" vertical="center"/>
    </xf>
    <xf numFmtId="49" fontId="37" fillId="3" borderId="55" xfId="0" applyNumberFormat="1" applyFont="1" applyFill="1" applyBorder="1" applyAlignment="1">
      <alignment horizontal="center"/>
    </xf>
    <xf numFmtId="49" fontId="43" fillId="3" borderId="0" xfId="0" applyNumberFormat="1" applyFont="1" applyFill="1" applyAlignment="1">
      <alignment horizontal="center" vertical="center"/>
    </xf>
    <xf numFmtId="49" fontId="0" fillId="0" borderId="0" xfId="0" applyNumberFormat="1" applyAlignment="1">
      <alignment horizontal="center" vertical="center"/>
    </xf>
    <xf numFmtId="49" fontId="30" fillId="3" borderId="0" xfId="0" applyNumberFormat="1" applyFont="1" applyFill="1" applyAlignment="1">
      <alignment horizontal="right"/>
    </xf>
    <xf numFmtId="0" fontId="33" fillId="3" borderId="0" xfId="0" applyFont="1" applyFill="1" applyAlignment="1">
      <alignment horizontal="right"/>
    </xf>
    <xf numFmtId="49" fontId="37" fillId="5" borderId="26" xfId="0" applyNumberFormat="1" applyFont="1" applyFill="1" applyBorder="1" applyAlignment="1">
      <alignment horizontal="right"/>
    </xf>
    <xf numFmtId="49" fontId="37" fillId="3" borderId="26" xfId="0" applyNumberFormat="1" applyFont="1" applyFill="1" applyBorder="1" applyAlignment="1">
      <alignment horizontal="right"/>
    </xf>
    <xf numFmtId="49" fontId="32" fillId="3" borderId="0" xfId="0" applyNumberFormat="1" applyFont="1" applyFill="1" applyAlignment="1">
      <alignment horizontal="right"/>
    </xf>
    <xf numFmtId="49" fontId="46" fillId="3" borderId="0" xfId="0" applyNumberFormat="1" applyFont="1" applyFill="1" applyAlignment="1">
      <alignment horizontal="right"/>
    </xf>
    <xf numFmtId="49" fontId="13" fillId="3" borderId="0" xfId="2" applyNumberFormat="1" applyFont="1" applyFill="1" applyBorder="1" applyAlignment="1" applyProtection="1">
      <alignment horizontal="right"/>
    </xf>
    <xf numFmtId="49" fontId="33" fillId="3" borderId="0" xfId="0" applyNumberFormat="1" applyFont="1" applyFill="1" applyAlignment="1">
      <alignment horizontal="right"/>
    </xf>
    <xf numFmtId="49" fontId="43" fillId="3" borderId="0" xfId="0" applyNumberFormat="1" applyFont="1" applyFill="1" applyAlignment="1">
      <alignment horizontal="right"/>
    </xf>
    <xf numFmtId="49" fontId="0" fillId="0" borderId="0" xfId="0" applyNumberFormat="1" applyAlignment="1">
      <alignment horizontal="right"/>
    </xf>
    <xf numFmtId="49" fontId="30" fillId="3" borderId="0" xfId="0" applyNumberFormat="1" applyFont="1" applyFill="1" applyAlignment="1">
      <alignment horizontal="left"/>
    </xf>
    <xf numFmtId="1" fontId="46" fillId="3" borderId="0" xfId="0" applyNumberFormat="1" applyFont="1" applyFill="1" applyAlignment="1">
      <alignment horizontal="left"/>
    </xf>
    <xf numFmtId="0" fontId="13" fillId="3" borderId="0" xfId="2" applyNumberFormat="1" applyFont="1" applyFill="1" applyBorder="1" applyAlignment="1" applyProtection="1">
      <alignment horizontal="left"/>
    </xf>
    <xf numFmtId="3" fontId="30" fillId="3" borderId="0" xfId="0" applyNumberFormat="1" applyFont="1" applyFill="1" applyAlignment="1">
      <alignment horizontal="left" vertical="center" indent="1"/>
    </xf>
    <xf numFmtId="49" fontId="45" fillId="3" borderId="0" xfId="0" applyNumberFormat="1" applyFont="1" applyFill="1" applyAlignment="1">
      <alignment horizontal="left" vertical="center"/>
    </xf>
    <xf numFmtId="3" fontId="45" fillId="3" borderId="0" xfId="0" applyNumberFormat="1" applyFont="1" applyFill="1" applyAlignment="1">
      <alignment horizontal="left" vertical="center" indent="1"/>
    </xf>
    <xf numFmtId="49" fontId="47" fillId="3" borderId="0" xfId="0" applyNumberFormat="1" applyFont="1" applyFill="1" applyAlignment="1">
      <alignment horizontal="left" vertical="center"/>
    </xf>
    <xf numFmtId="3" fontId="47" fillId="3" borderId="0" xfId="0" applyNumberFormat="1" applyFont="1" applyFill="1" applyAlignment="1">
      <alignment horizontal="left" vertical="center" indent="1"/>
    </xf>
    <xf numFmtId="0" fontId="30" fillId="3" borderId="0" xfId="2" applyNumberFormat="1" applyFont="1" applyFill="1" applyBorder="1" applyAlignment="1" applyProtection="1">
      <alignment horizontal="center" vertical="center"/>
    </xf>
    <xf numFmtId="0" fontId="17" fillId="3" borderId="0" xfId="2" applyNumberFormat="1" applyFont="1" applyFill="1" applyBorder="1" applyAlignment="1" applyProtection="1">
      <alignment horizontal="center" vertical="center"/>
    </xf>
    <xf numFmtId="0" fontId="57" fillId="0" borderId="0" xfId="2" applyNumberFormat="1" applyFont="1" applyBorder="1" applyAlignment="1" applyProtection="1">
      <alignment horizontal="center" vertical="center"/>
    </xf>
    <xf numFmtId="0" fontId="57" fillId="0" borderId="0" xfId="2" applyNumberFormat="1" applyFont="1" applyBorder="1" applyAlignment="1" applyProtection="1">
      <alignment vertical="center"/>
    </xf>
    <xf numFmtId="0" fontId="60" fillId="0" borderId="0" xfId="2" applyNumberFormat="1" applyFont="1" applyBorder="1" applyAlignment="1" applyProtection="1">
      <alignment vertical="center"/>
    </xf>
    <xf numFmtId="0" fontId="22" fillId="0" borderId="0" xfId="2" applyNumberFormat="1" applyFont="1" applyBorder="1" applyAlignment="1" applyProtection="1">
      <alignment vertical="center"/>
    </xf>
    <xf numFmtId="0" fontId="21" fillId="5" borderId="0" xfId="2" applyNumberFormat="1" applyFont="1" applyFill="1" applyBorder="1" applyAlignment="1" applyProtection="1">
      <alignment vertical="center" wrapText="1"/>
    </xf>
    <xf numFmtId="0" fontId="21" fillId="0" borderId="0" xfId="2" applyNumberFormat="1" applyFont="1" applyBorder="1" applyAlignment="1" applyProtection="1">
      <alignment vertical="center" wrapText="1"/>
    </xf>
    <xf numFmtId="0" fontId="61" fillId="0" borderId="0" xfId="2" applyNumberFormat="1" applyFont="1" applyBorder="1" applyAlignment="1" applyProtection="1">
      <alignment vertical="center" wrapText="1"/>
    </xf>
    <xf numFmtId="0" fontId="30" fillId="3" borderId="0" xfId="2" applyNumberFormat="1" applyFont="1" applyFill="1" applyBorder="1" applyAlignment="1" applyProtection="1">
      <alignment horizontal="left" vertical="center" wrapText="1"/>
    </xf>
    <xf numFmtId="0" fontId="17" fillId="3" borderId="0" xfId="2" applyNumberFormat="1" applyFont="1" applyFill="1" applyBorder="1" applyAlignment="1" applyProtection="1">
      <alignment horizontal="left" vertical="center" wrapText="1"/>
    </xf>
    <xf numFmtId="0" fontId="58" fillId="0" borderId="0" xfId="2" applyNumberFormat="1" applyFont="1" applyBorder="1" applyAlignment="1" applyProtection="1">
      <alignment horizontal="left" vertical="center"/>
    </xf>
    <xf numFmtId="0" fontId="33" fillId="0" borderId="0" xfId="2" applyNumberFormat="1" applyFont="1" applyBorder="1" applyAlignment="1" applyProtection="1">
      <alignment horizontal="left" vertical="center"/>
    </xf>
    <xf numFmtId="0" fontId="22" fillId="0" borderId="0" xfId="2" applyNumberFormat="1" applyFont="1" applyBorder="1" applyAlignment="1" applyProtection="1">
      <alignment horizontal="left" vertical="center"/>
    </xf>
    <xf numFmtId="0" fontId="1" fillId="5" borderId="0" xfId="2" applyNumberFormat="1" applyFont="1" applyFill="1" applyBorder="1" applyAlignment="1" applyProtection="1">
      <alignment horizontal="left"/>
    </xf>
    <xf numFmtId="0" fontId="26" fillId="0" borderId="0" xfId="2" applyNumberFormat="1" applyFont="1" applyBorder="1" applyAlignment="1" applyProtection="1">
      <alignment horizontal="left"/>
    </xf>
    <xf numFmtId="0" fontId="109" fillId="3" borderId="0" xfId="2" applyNumberFormat="1" applyFont="1" applyFill="1" applyBorder="1" applyAlignment="1" applyProtection="1">
      <alignment horizontal="left" vertical="top"/>
    </xf>
    <xf numFmtId="0" fontId="180" fillId="0" borderId="0" xfId="2" applyNumberFormat="1" applyFont="1" applyBorder="1" applyAlignment="1" applyProtection="1">
      <alignment horizontal="left" vertical="center"/>
    </xf>
    <xf numFmtId="0" fontId="180" fillId="0" borderId="0" xfId="2" applyNumberFormat="1" applyFont="1" applyBorder="1" applyAlignment="1" applyProtection="1">
      <alignment horizontal="center" vertical="center"/>
    </xf>
    <xf numFmtId="0" fontId="110" fillId="0" borderId="0" xfId="2" applyNumberFormat="1" applyFont="1" applyBorder="1" applyAlignment="1" applyProtection="1">
      <alignment horizontal="center" vertical="center"/>
    </xf>
    <xf numFmtId="0" fontId="85" fillId="5" borderId="0" xfId="2" applyNumberFormat="1" applyFont="1" applyFill="1" applyBorder="1" applyAlignment="1" applyProtection="1">
      <alignment horizontal="center" vertical="top" wrapText="1"/>
    </xf>
    <xf numFmtId="0" fontId="85" fillId="0" borderId="0" xfId="2" applyNumberFormat="1" applyFont="1" applyBorder="1" applyAlignment="1" applyProtection="1">
      <alignment horizontal="center" vertical="top" wrapText="1"/>
    </xf>
    <xf numFmtId="0" fontId="181" fillId="0" borderId="0" xfId="2" applyNumberFormat="1" applyFont="1" applyBorder="1" applyAlignment="1" applyProtection="1">
      <alignment horizontal="left" vertical="top" wrapText="1"/>
    </xf>
    <xf numFmtId="0" fontId="180" fillId="0" borderId="0" xfId="2" applyNumberFormat="1" applyFont="1" applyBorder="1" applyAlignment="1" applyProtection="1">
      <alignment horizontal="left"/>
    </xf>
    <xf numFmtId="0" fontId="57" fillId="0" borderId="0" xfId="2" applyNumberFormat="1" applyFont="1" applyBorder="1" applyAlignment="1" applyProtection="1">
      <alignment horizontal="center"/>
    </xf>
    <xf numFmtId="0" fontId="21" fillId="0" borderId="0" xfId="2" applyNumberFormat="1" applyFont="1" applyBorder="1" applyAlignment="1" applyProtection="1">
      <alignment wrapText="1"/>
    </xf>
    <xf numFmtId="0" fontId="182" fillId="3" borderId="0" xfId="2" applyNumberFormat="1" applyFont="1" applyFill="1" applyBorder="1" applyAlignment="1" applyProtection="1">
      <alignment vertical="center"/>
    </xf>
    <xf numFmtId="0" fontId="109" fillId="0" borderId="0" xfId="2" applyNumberFormat="1" applyFont="1" applyBorder="1" applyAlignment="1" applyProtection="1">
      <alignment horizontal="left" vertical="top"/>
    </xf>
    <xf numFmtId="0" fontId="181" fillId="0" borderId="0" xfId="2" applyNumberFormat="1" applyFont="1" applyBorder="1" applyAlignment="1" applyProtection="1">
      <alignment horizontal="center" vertical="top" wrapText="1"/>
    </xf>
    <xf numFmtId="0" fontId="180" fillId="0" borderId="0" xfId="2" applyNumberFormat="1" applyFont="1" applyBorder="1" applyAlignment="1" applyProtection="1">
      <alignment horizontal="center"/>
    </xf>
    <xf numFmtId="49" fontId="47" fillId="3" borderId="0" xfId="0" applyNumberFormat="1" applyFont="1" applyFill="1" applyBorder="1" applyAlignment="1">
      <alignment horizontal="center" vertical="center"/>
    </xf>
    <xf numFmtId="49" fontId="38" fillId="3" borderId="0" xfId="0" applyNumberFormat="1" applyFont="1" applyFill="1" applyBorder="1" applyAlignment="1">
      <alignment horizontal="center" vertical="center"/>
    </xf>
    <xf numFmtId="0" fontId="61" fillId="0" borderId="0" xfId="2" applyNumberFormat="1" applyFont="1" applyBorder="1" applyAlignment="1" applyProtection="1">
      <alignment horizontal="center" vertical="top" wrapText="1"/>
    </xf>
    <xf numFmtId="0" fontId="169" fillId="3" borderId="0" xfId="2" applyNumberFormat="1" applyFont="1" applyFill="1" applyBorder="1" applyAlignment="1" applyProtection="1">
      <alignment horizontal="left" vertical="center"/>
    </xf>
    <xf numFmtId="0" fontId="182" fillId="3" borderId="0" xfId="2" applyNumberFormat="1" applyFont="1" applyFill="1" applyBorder="1" applyAlignment="1" applyProtection="1">
      <alignment horizontal="left" vertical="center"/>
    </xf>
    <xf numFmtId="0" fontId="167" fillId="3" borderId="0" xfId="2" applyNumberFormat="1" applyFont="1" applyFill="1" applyBorder="1" applyAlignment="1" applyProtection="1">
      <alignment horizontal="left" vertical="center"/>
    </xf>
    <xf numFmtId="0" fontId="167" fillId="3" borderId="0" xfId="2" applyNumberFormat="1" applyFont="1" applyFill="1" applyBorder="1" applyAlignment="1" applyProtection="1">
      <alignment vertical="center"/>
    </xf>
    <xf numFmtId="0" fontId="13" fillId="3" borderId="0" xfId="2" applyNumberFormat="1" applyFont="1" applyFill="1" applyBorder="1" applyAlignment="1" applyProtection="1">
      <alignment vertical="center"/>
    </xf>
    <xf numFmtId="3" fontId="37" fillId="3" borderId="199" xfId="0" applyNumberFormat="1" applyFont="1" applyFill="1" applyBorder="1" applyAlignment="1">
      <alignment horizontal="right" vertical="center" indent="1"/>
    </xf>
    <xf numFmtId="3" fontId="37" fillId="3" borderId="118" xfId="0" applyNumberFormat="1" applyFont="1" applyFill="1" applyBorder="1" applyAlignment="1">
      <alignment horizontal="right" vertical="center" indent="1"/>
    </xf>
    <xf numFmtId="3" fontId="37" fillId="5" borderId="120" xfId="0" applyNumberFormat="1" applyFont="1" applyFill="1" applyBorder="1" applyAlignment="1">
      <alignment horizontal="right" vertical="center" indent="1"/>
    </xf>
    <xf numFmtId="3" fontId="37" fillId="3" borderId="117" xfId="0" applyNumberFormat="1" applyFont="1" applyFill="1" applyBorder="1" applyAlignment="1">
      <alignment horizontal="right" vertical="center" indent="1"/>
    </xf>
    <xf numFmtId="3" fontId="37" fillId="5" borderId="119" xfId="0" applyNumberFormat="1" applyFont="1" applyFill="1" applyBorder="1" applyAlignment="1">
      <alignment horizontal="right" vertical="center" indent="1"/>
    </xf>
    <xf numFmtId="0" fontId="32" fillId="3" borderId="198" xfId="0" applyFont="1" applyFill="1" applyBorder="1" applyAlignment="1">
      <alignment horizontal="left"/>
    </xf>
    <xf numFmtId="49" fontId="37" fillId="3" borderId="200" xfId="0" applyNumberFormat="1" applyFont="1" applyFill="1" applyBorder="1" applyAlignment="1">
      <alignment horizontal="left" vertical="center"/>
    </xf>
    <xf numFmtId="49" fontId="37" fillId="3" borderId="197" xfId="0" applyNumberFormat="1" applyFont="1" applyFill="1" applyBorder="1" applyAlignment="1">
      <alignment horizontal="left" vertical="center"/>
    </xf>
    <xf numFmtId="49" fontId="37" fillId="5" borderId="198" xfId="0" applyNumberFormat="1" applyFont="1" applyFill="1" applyBorder="1" applyAlignment="1">
      <alignment horizontal="left" vertical="center"/>
    </xf>
    <xf numFmtId="49" fontId="37" fillId="5" borderId="201" xfId="0" applyNumberFormat="1" applyFont="1" applyFill="1" applyBorder="1" applyAlignment="1">
      <alignment horizontal="left" vertical="center"/>
    </xf>
    <xf numFmtId="49" fontId="37" fillId="3" borderId="202" xfId="0" applyNumberFormat="1" applyFont="1" applyFill="1" applyBorder="1" applyAlignment="1">
      <alignment horizontal="left" vertical="center"/>
    </xf>
    <xf numFmtId="3" fontId="32" fillId="3" borderId="198" xfId="0" applyNumberFormat="1" applyFont="1" applyFill="1" applyBorder="1" applyAlignment="1">
      <alignment horizontal="left" vertical="center"/>
    </xf>
    <xf numFmtId="0" fontId="33" fillId="3" borderId="198" xfId="0" applyFont="1" applyFill="1" applyBorder="1" applyAlignment="1">
      <alignment horizontal="left"/>
    </xf>
    <xf numFmtId="3" fontId="32" fillId="3" borderId="198" xfId="0" applyNumberFormat="1" applyFont="1" applyFill="1" applyBorder="1" applyAlignment="1">
      <alignment horizontal="right" vertical="center" indent="1"/>
    </xf>
    <xf numFmtId="3" fontId="51" fillId="3" borderId="198" xfId="0" applyNumberFormat="1" applyFont="1" applyFill="1" applyBorder="1" applyAlignment="1">
      <alignment horizontal="right" vertical="center" indent="1"/>
    </xf>
    <xf numFmtId="3" fontId="48" fillId="6" borderId="36" xfId="0" applyNumberFormat="1" applyFont="1" applyFill="1" applyBorder="1" applyAlignment="1">
      <alignment horizontal="right" vertical="center" wrapText="1" indent="1"/>
    </xf>
    <xf numFmtId="49" fontId="51" fillId="3" borderId="198" xfId="0" applyNumberFormat="1" applyFont="1" applyFill="1" applyBorder="1" applyAlignment="1">
      <alignment horizontal="left" vertical="center"/>
    </xf>
    <xf numFmtId="49" fontId="22" fillId="6" borderId="203" xfId="0" applyNumberFormat="1" applyFont="1" applyFill="1" applyBorder="1" applyAlignment="1">
      <alignment horizontal="left" vertical="center" wrapText="1"/>
    </xf>
    <xf numFmtId="3" fontId="22" fillId="6" borderId="36" xfId="0" applyNumberFormat="1" applyFont="1" applyFill="1" applyBorder="1" applyAlignment="1">
      <alignment horizontal="right" vertical="center" wrapText="1" indent="1"/>
    </xf>
    <xf numFmtId="49" fontId="50" fillId="3" borderId="0" xfId="0" applyNumberFormat="1" applyFont="1" applyFill="1" applyBorder="1" applyAlignment="1">
      <alignment horizontal="right" vertical="center" indent="1"/>
    </xf>
    <xf numFmtId="49" fontId="37" fillId="3" borderId="204" xfId="0" applyNumberFormat="1" applyFont="1" applyFill="1" applyBorder="1" applyAlignment="1">
      <alignment horizontal="left" vertical="center"/>
    </xf>
    <xf numFmtId="49" fontId="37" fillId="5" borderId="205" xfId="0" applyNumberFormat="1" applyFont="1" applyFill="1" applyBorder="1" applyAlignment="1">
      <alignment horizontal="left" vertical="center"/>
    </xf>
    <xf numFmtId="49" fontId="37" fillId="3" borderId="198" xfId="0" applyNumberFormat="1" applyFont="1" applyFill="1" applyBorder="1" applyAlignment="1">
      <alignment horizontal="left" vertical="center"/>
    </xf>
    <xf numFmtId="49" fontId="22" fillId="6" borderId="206" xfId="0" applyNumberFormat="1" applyFont="1" applyFill="1" applyBorder="1" applyAlignment="1">
      <alignment horizontal="left" vertical="center" wrapText="1"/>
    </xf>
    <xf numFmtId="49" fontId="53" fillId="3" borderId="198" xfId="0" applyNumberFormat="1" applyFont="1" applyFill="1" applyBorder="1" applyAlignment="1">
      <alignment horizontal="left" vertical="center"/>
    </xf>
    <xf numFmtId="0" fontId="22" fillId="3" borderId="198" xfId="0" applyFont="1" applyFill="1" applyBorder="1" applyAlignment="1">
      <alignment horizontal="left"/>
    </xf>
    <xf numFmtId="3" fontId="51" fillId="3" borderId="198" xfId="0" applyNumberFormat="1" applyFont="1" applyFill="1" applyBorder="1" applyAlignment="1">
      <alignment horizontal="right"/>
    </xf>
    <xf numFmtId="49" fontId="30" fillId="3" borderId="0" xfId="0" applyNumberFormat="1" applyFont="1" applyFill="1" applyAlignment="1"/>
    <xf numFmtId="49" fontId="45" fillId="3" borderId="0" xfId="0" applyNumberFormat="1" applyFont="1" applyFill="1" applyAlignment="1"/>
    <xf numFmtId="49" fontId="0" fillId="0" borderId="0" xfId="0" applyNumberFormat="1" applyAlignment="1">
      <alignment vertical="center"/>
    </xf>
    <xf numFmtId="49" fontId="30" fillId="3" borderId="0" xfId="0" applyNumberFormat="1" applyFont="1" applyFill="1" applyAlignment="1">
      <alignment horizontal="center" vertical="center"/>
    </xf>
    <xf numFmtId="49" fontId="45" fillId="3" borderId="0" xfId="0" applyNumberFormat="1" applyFont="1" applyFill="1" applyAlignment="1">
      <alignment horizontal="center" vertical="center"/>
    </xf>
    <xf numFmtId="1" fontId="46" fillId="3" borderId="0" xfId="0" applyNumberFormat="1" applyFont="1" applyFill="1" applyAlignment="1">
      <alignment horizontal="center" vertical="center"/>
    </xf>
    <xf numFmtId="0" fontId="33" fillId="3" borderId="0" xfId="0" applyFont="1" applyFill="1" applyBorder="1" applyAlignment="1">
      <alignment horizontal="center" vertical="center"/>
    </xf>
    <xf numFmtId="49" fontId="37" fillId="3" borderId="51" xfId="0" applyNumberFormat="1" applyFont="1" applyFill="1" applyBorder="1" applyAlignment="1">
      <alignment horizontal="center" vertical="center"/>
    </xf>
    <xf numFmtId="0" fontId="37" fillId="3" borderId="0" xfId="0" applyFont="1" applyFill="1" applyBorder="1" applyAlignment="1">
      <alignment horizontal="center" vertical="center"/>
    </xf>
    <xf numFmtId="49" fontId="32" fillId="3" borderId="0" xfId="0" applyNumberFormat="1" applyFont="1" applyFill="1" applyBorder="1" applyAlignment="1">
      <alignment horizontal="center" vertical="center"/>
    </xf>
    <xf numFmtId="0" fontId="43" fillId="3" borderId="0" xfId="0" applyFont="1" applyFill="1" applyAlignment="1">
      <alignment horizontal="center" vertical="center"/>
    </xf>
    <xf numFmtId="49" fontId="46" fillId="3" borderId="0" xfId="0" applyNumberFormat="1" applyFont="1" applyFill="1" applyAlignment="1">
      <alignment vertical="center"/>
    </xf>
    <xf numFmtId="0" fontId="33" fillId="3" borderId="0" xfId="0" applyFont="1" applyFill="1" applyAlignment="1">
      <alignment vertical="center"/>
    </xf>
    <xf numFmtId="49" fontId="33" fillId="3" borderId="0" xfId="0" applyNumberFormat="1" applyFont="1" applyFill="1" applyAlignment="1">
      <alignment vertical="center"/>
    </xf>
    <xf numFmtId="0" fontId="33" fillId="3" borderId="0" xfId="0" applyFont="1" applyFill="1" applyBorder="1" applyAlignment="1">
      <alignment vertical="center"/>
    </xf>
    <xf numFmtId="49" fontId="33" fillId="3" borderId="0" xfId="0" applyNumberFormat="1" applyFont="1" applyFill="1" applyBorder="1" applyAlignment="1">
      <alignment vertical="center"/>
    </xf>
    <xf numFmtId="49" fontId="37" fillId="3" borderId="0" xfId="0" applyNumberFormat="1" applyFont="1" applyFill="1" applyBorder="1" applyAlignment="1">
      <alignment vertical="center"/>
    </xf>
    <xf numFmtId="49" fontId="32" fillId="3" borderId="0" xfId="0" applyNumberFormat="1" applyFont="1" applyFill="1" applyBorder="1" applyAlignment="1">
      <alignment vertical="center"/>
    </xf>
    <xf numFmtId="49" fontId="37" fillId="3" borderId="55" xfId="0" applyNumberFormat="1" applyFont="1" applyFill="1" applyBorder="1" applyAlignment="1">
      <alignment vertical="center"/>
    </xf>
    <xf numFmtId="49" fontId="32" fillId="3" borderId="59" xfId="0" applyNumberFormat="1" applyFont="1" applyFill="1" applyBorder="1" applyAlignment="1">
      <alignment vertical="center"/>
    </xf>
    <xf numFmtId="0" fontId="43" fillId="3" borderId="0" xfId="0" applyFont="1" applyFill="1" applyAlignment="1">
      <alignment vertical="center"/>
    </xf>
    <xf numFmtId="49" fontId="43" fillId="3" borderId="0" xfId="0" applyNumberFormat="1" applyFont="1" applyFill="1" applyAlignment="1">
      <alignment vertical="center"/>
    </xf>
    <xf numFmtId="49" fontId="30" fillId="3" borderId="25" xfId="0" applyNumberFormat="1" applyFont="1" applyFill="1" applyBorder="1" applyAlignment="1">
      <alignment horizontal="left" vertical="center"/>
    </xf>
    <xf numFmtId="49" fontId="45" fillId="3" borderId="25" xfId="0" applyNumberFormat="1" applyFont="1" applyFill="1" applyBorder="1" applyAlignment="1">
      <alignment horizontal="left" vertical="center"/>
    </xf>
    <xf numFmtId="49" fontId="47" fillId="3" borderId="25" xfId="0" applyNumberFormat="1" applyFont="1" applyFill="1" applyBorder="1" applyAlignment="1">
      <alignment horizontal="left" vertical="center"/>
    </xf>
    <xf numFmtId="49" fontId="37" fillId="3" borderId="0" xfId="0" applyNumberFormat="1" applyFont="1" applyFill="1" applyAlignment="1">
      <alignment horizontal="center" vertical="center"/>
    </xf>
    <xf numFmtId="0" fontId="37" fillId="3" borderId="0" xfId="0" applyFont="1" applyFill="1" applyAlignment="1">
      <alignment horizontal="center" vertical="center"/>
    </xf>
    <xf numFmtId="49" fontId="32" fillId="3" borderId="0" xfId="0" applyNumberFormat="1" applyFont="1" applyFill="1" applyAlignment="1">
      <alignment horizontal="center" vertical="center"/>
    </xf>
    <xf numFmtId="49" fontId="37" fillId="3" borderId="0" xfId="0" applyNumberFormat="1" applyFont="1" applyFill="1" applyAlignment="1">
      <alignment vertical="center"/>
    </xf>
    <xf numFmtId="0" fontId="37" fillId="3" borderId="0" xfId="0" applyFont="1" applyFill="1" applyAlignment="1">
      <alignment vertical="center"/>
    </xf>
    <xf numFmtId="49" fontId="32" fillId="3" borderId="0" xfId="0" applyNumberFormat="1" applyFont="1" applyFill="1" applyAlignment="1">
      <alignment vertical="center"/>
    </xf>
    <xf numFmtId="3" fontId="30" fillId="3" borderId="0" xfId="0" applyNumberFormat="1" applyFont="1" applyFill="1" applyAlignment="1">
      <alignment horizontal="left" vertical="center"/>
    </xf>
    <xf numFmtId="3" fontId="45" fillId="3" borderId="0" xfId="0" applyNumberFormat="1" applyFont="1" applyFill="1" applyAlignment="1">
      <alignment horizontal="left" vertical="center"/>
    </xf>
    <xf numFmtId="3" fontId="47" fillId="3" borderId="0" xfId="0" applyNumberFormat="1" applyFont="1" applyFill="1" applyAlignment="1">
      <alignment horizontal="left" vertical="center"/>
    </xf>
    <xf numFmtId="49" fontId="30" fillId="3" borderId="0" xfId="0" applyNumberFormat="1" applyFont="1" applyFill="1" applyAlignment="1">
      <alignment horizontal="center"/>
    </xf>
    <xf numFmtId="49" fontId="45" fillId="3" borderId="0" xfId="0" applyNumberFormat="1" applyFont="1" applyFill="1" applyAlignment="1">
      <alignment horizontal="center"/>
    </xf>
    <xf numFmtId="1" fontId="46" fillId="3" borderId="0" xfId="0" applyNumberFormat="1" applyFont="1" applyFill="1" applyAlignment="1">
      <alignment horizontal="center"/>
    </xf>
    <xf numFmtId="0" fontId="33" fillId="3" borderId="0" xfId="0" applyFont="1" applyFill="1" applyAlignment="1">
      <alignment horizontal="center"/>
    </xf>
    <xf numFmtId="0" fontId="33" fillId="3" borderId="0" xfId="0" applyFont="1" applyFill="1" applyBorder="1" applyAlignment="1">
      <alignment horizontal="center"/>
    </xf>
    <xf numFmtId="0" fontId="37" fillId="3" borderId="0" xfId="0" applyFont="1" applyFill="1" applyBorder="1" applyAlignment="1">
      <alignment horizontal="center"/>
    </xf>
    <xf numFmtId="49" fontId="32" fillId="3" borderId="59" xfId="0" applyNumberFormat="1" applyFont="1" applyFill="1" applyBorder="1" applyAlignment="1">
      <alignment horizontal="center"/>
    </xf>
    <xf numFmtId="49" fontId="32" fillId="3" borderId="0" xfId="0" applyNumberFormat="1" applyFont="1" applyFill="1" applyBorder="1" applyAlignment="1">
      <alignment horizontal="center"/>
    </xf>
    <xf numFmtId="49" fontId="51" fillId="3" borderId="0" xfId="0" applyNumberFormat="1" applyFont="1" applyFill="1" applyBorder="1" applyAlignment="1">
      <alignment horizontal="center"/>
    </xf>
    <xf numFmtId="0" fontId="43" fillId="3" borderId="0" xfId="0" applyFont="1" applyFill="1" applyAlignment="1">
      <alignment horizontal="center"/>
    </xf>
    <xf numFmtId="0" fontId="32" fillId="3" borderId="0" xfId="0" applyFont="1" applyFill="1" applyBorder="1" applyAlignment="1">
      <alignment horizontal="center"/>
    </xf>
    <xf numFmtId="0" fontId="0" fillId="0" borderId="0" xfId="0" applyAlignment="1">
      <alignment horizontal="center"/>
    </xf>
    <xf numFmtId="1" fontId="46" fillId="3" borderId="0" xfId="0" applyNumberFormat="1" applyFont="1" applyFill="1" applyAlignment="1"/>
    <xf numFmtId="0" fontId="33" fillId="3" borderId="0" xfId="0" applyFont="1" applyFill="1" applyAlignment="1"/>
    <xf numFmtId="49" fontId="37" fillId="3" borderId="55" xfId="0" applyNumberFormat="1" applyFont="1" applyFill="1" applyBorder="1" applyAlignment="1"/>
    <xf numFmtId="0" fontId="37" fillId="3" borderId="0" xfId="0" applyFont="1" applyFill="1" applyBorder="1" applyAlignment="1"/>
    <xf numFmtId="49" fontId="32" fillId="3" borderId="59" xfId="0" applyNumberFormat="1" applyFont="1" applyFill="1" applyBorder="1" applyAlignment="1"/>
    <xf numFmtId="49" fontId="32" fillId="3" borderId="0" xfId="0" applyNumberFormat="1" applyFont="1" applyFill="1" applyBorder="1" applyAlignment="1"/>
    <xf numFmtId="0" fontId="43" fillId="3" borderId="0" xfId="0" applyFont="1" applyFill="1" applyAlignment="1"/>
    <xf numFmtId="49" fontId="97" fillId="3" borderId="0" xfId="0" applyNumberFormat="1" applyFont="1" applyFill="1" applyBorder="1" applyAlignment="1"/>
    <xf numFmtId="49" fontId="37" fillId="3" borderId="66" xfId="0" applyNumberFormat="1" applyFont="1" applyFill="1" applyBorder="1" applyAlignment="1">
      <alignment vertical="center"/>
    </xf>
    <xf numFmtId="49" fontId="32" fillId="3" borderId="70" xfId="0" applyNumberFormat="1" applyFont="1" applyFill="1" applyBorder="1" applyAlignment="1">
      <alignment vertical="center"/>
    </xf>
    <xf numFmtId="49" fontId="53" fillId="3" borderId="0" xfId="0" applyNumberFormat="1" applyFont="1" applyFill="1" applyAlignment="1">
      <alignment vertical="center"/>
    </xf>
    <xf numFmtId="49" fontId="97" fillId="3" borderId="0" xfId="0" applyNumberFormat="1" applyFont="1" applyFill="1" applyBorder="1" applyAlignment="1">
      <alignment vertical="center"/>
    </xf>
    <xf numFmtId="49" fontId="98" fillId="3" borderId="0" xfId="0" applyNumberFormat="1" applyFont="1" applyFill="1" applyBorder="1" applyAlignment="1">
      <alignment vertical="center"/>
    </xf>
    <xf numFmtId="49" fontId="45" fillId="3" borderId="0" xfId="0" applyNumberFormat="1" applyFont="1" applyFill="1" applyAlignment="1">
      <alignment horizontal="left"/>
    </xf>
    <xf numFmtId="0" fontId="13" fillId="0" borderId="0" xfId="2" applyNumberFormat="1" applyFont="1" applyBorder="1" applyAlignment="1" applyProtection="1"/>
    <xf numFmtId="3" fontId="29" fillId="0" borderId="0" xfId="0" applyNumberFormat="1" applyFont="1" applyBorder="1" applyAlignment="1">
      <alignment horizontal="right" indent="1"/>
    </xf>
    <xf numFmtId="0" fontId="7" fillId="0" borderId="198" xfId="0" applyFont="1" applyBorder="1"/>
    <xf numFmtId="3" fontId="48" fillId="6" borderId="206" xfId="0" applyNumberFormat="1" applyFont="1" applyFill="1" applyBorder="1" applyAlignment="1">
      <alignment horizontal="left" vertical="center" wrapText="1"/>
    </xf>
    <xf numFmtId="3" fontId="48" fillId="6" borderId="203" xfId="0" applyNumberFormat="1" applyFont="1" applyFill="1" applyBorder="1" applyAlignment="1">
      <alignment horizontal="left" vertical="center" wrapText="1"/>
    </xf>
    <xf numFmtId="3" fontId="48" fillId="6" borderId="207" xfId="0" applyNumberFormat="1" applyFont="1" applyFill="1" applyBorder="1" applyAlignment="1">
      <alignment horizontal="left" vertical="center" wrapText="1"/>
    </xf>
    <xf numFmtId="0" fontId="7" fillId="0" borderId="0" xfId="0" applyFont="1" applyAlignment="1">
      <alignment vertical="center"/>
    </xf>
    <xf numFmtId="49" fontId="122" fillId="3" borderId="0" xfId="0" applyNumberFormat="1" applyFont="1" applyFill="1" applyBorder="1" applyAlignment="1"/>
    <xf numFmtId="49" fontId="32" fillId="0" borderId="0" xfId="0" applyNumberFormat="1" applyFont="1" applyBorder="1" applyAlignment="1"/>
    <xf numFmtId="0" fontId="18" fillId="3" borderId="0" xfId="2" applyNumberFormat="1" applyFont="1" applyFill="1" applyBorder="1" applyAlignment="1" applyProtection="1">
      <alignment vertical="top"/>
    </xf>
    <xf numFmtId="49" fontId="33" fillId="3" borderId="0" xfId="2" applyNumberFormat="1" applyFont="1" applyFill="1" applyBorder="1" applyAlignment="1" applyProtection="1"/>
    <xf numFmtId="0" fontId="33" fillId="3" borderId="89" xfId="2" applyNumberFormat="1" applyFont="1" applyFill="1" applyBorder="1" applyAlignment="1" applyProtection="1"/>
    <xf numFmtId="49" fontId="1" fillId="3" borderId="63" xfId="2" applyNumberFormat="1" applyFont="1" applyFill="1" applyBorder="1" applyAlignment="1" applyProtection="1">
      <alignment vertical="center"/>
    </xf>
    <xf numFmtId="49" fontId="1" fillId="3" borderId="37" xfId="2" applyNumberFormat="1" applyFont="1" applyFill="1" applyBorder="1" applyAlignment="1" applyProtection="1">
      <alignment vertical="center"/>
    </xf>
    <xf numFmtId="3" fontId="1" fillId="5" borderId="61" xfId="2" applyNumberFormat="1" applyFont="1" applyFill="1" applyBorder="1" applyAlignment="1" applyProtection="1">
      <alignment vertical="center"/>
    </xf>
    <xf numFmtId="3" fontId="1" fillId="5" borderId="61" xfId="0" applyNumberFormat="1" applyFont="1" applyFill="1" applyBorder="1" applyAlignment="1">
      <alignment vertical="center"/>
    </xf>
    <xf numFmtId="3" fontId="32" fillId="3" borderId="0" xfId="0" applyNumberFormat="1" applyFont="1" applyFill="1" applyBorder="1" applyAlignment="1">
      <alignment vertical="center"/>
    </xf>
    <xf numFmtId="0" fontId="13" fillId="3" borderId="0" xfId="2" applyNumberFormat="1" applyFont="1" applyFill="1" applyBorder="1" applyAlignment="1" applyProtection="1">
      <alignment horizontal="left" vertical="center"/>
    </xf>
    <xf numFmtId="0" fontId="33" fillId="3" borderId="73" xfId="2" applyNumberFormat="1" applyFont="1" applyFill="1" applyBorder="1" applyAlignment="1" applyProtection="1"/>
    <xf numFmtId="49" fontId="149" fillId="3" borderId="58" xfId="2" applyNumberFormat="1" applyFont="1" applyFill="1" applyBorder="1" applyAlignment="1" applyProtection="1">
      <alignment vertical="center"/>
    </xf>
    <xf numFmtId="49" fontId="149" fillId="3" borderId="29" xfId="2" applyNumberFormat="1" applyFont="1" applyFill="1" applyBorder="1" applyAlignment="1" applyProtection="1">
      <alignment vertical="center"/>
    </xf>
    <xf numFmtId="3" fontId="152" fillId="5" borderId="108" xfId="0" applyNumberFormat="1" applyFont="1" applyFill="1" applyBorder="1" applyAlignment="1">
      <alignment vertical="center"/>
    </xf>
    <xf numFmtId="49" fontId="149" fillId="3" borderId="61" xfId="2" applyNumberFormat="1" applyFont="1" applyFill="1" applyBorder="1" applyAlignment="1" applyProtection="1"/>
    <xf numFmtId="49" fontId="48" fillId="6" borderId="95" xfId="2" applyNumberFormat="1" applyFont="1" applyFill="1" applyBorder="1" applyAlignment="1" applyProtection="1">
      <alignment vertical="center"/>
    </xf>
    <xf numFmtId="49" fontId="48" fillId="6" borderId="99" xfId="2" applyNumberFormat="1" applyFont="1" applyFill="1" applyBorder="1" applyAlignment="1" applyProtection="1">
      <alignment vertical="center"/>
    </xf>
    <xf numFmtId="49" fontId="48" fillId="6" borderId="103" xfId="2" applyNumberFormat="1" applyFont="1" applyFill="1" applyBorder="1" applyAlignment="1" applyProtection="1">
      <alignment vertical="center"/>
    </xf>
    <xf numFmtId="0" fontId="152" fillId="3" borderId="0" xfId="2" applyNumberFormat="1" applyFont="1" applyFill="1" applyBorder="1" applyAlignment="1" applyProtection="1"/>
    <xf numFmtId="49" fontId="154" fillId="3" borderId="0" xfId="2" applyNumberFormat="1" applyFont="1" applyFill="1" applyBorder="1" applyAlignment="1" applyProtection="1"/>
    <xf numFmtId="0" fontId="154" fillId="3" borderId="25" xfId="2" applyNumberFormat="1" applyFont="1" applyFill="1" applyBorder="1" applyAlignment="1" applyProtection="1"/>
    <xf numFmtId="3" fontId="85" fillId="5" borderId="61" xfId="2" applyNumberFormat="1" applyFont="1" applyFill="1" applyBorder="1" applyAlignment="1" applyProtection="1">
      <alignment vertical="center"/>
    </xf>
    <xf numFmtId="3" fontId="85" fillId="5" borderId="25" xfId="2" applyNumberFormat="1" applyFont="1" applyFill="1" applyBorder="1" applyAlignment="1" applyProtection="1">
      <alignment vertical="center"/>
    </xf>
    <xf numFmtId="0" fontId="149" fillId="0" borderId="0" xfId="0" applyFont="1" applyAlignment="1"/>
    <xf numFmtId="3" fontId="1" fillId="5" borderId="25" xfId="2" applyNumberFormat="1" applyFont="1" applyFill="1" applyBorder="1" applyAlignment="1" applyProtection="1">
      <alignment vertical="center"/>
    </xf>
    <xf numFmtId="3" fontId="109" fillId="5" borderId="25" xfId="2" applyNumberFormat="1" applyFont="1" applyFill="1" applyBorder="1" applyAlignment="1" applyProtection="1">
      <alignment vertical="center"/>
    </xf>
    <xf numFmtId="49" fontId="183" fillId="3" borderId="58" xfId="2" applyNumberFormat="1" applyFont="1" applyFill="1" applyBorder="1" applyAlignment="1" applyProtection="1">
      <alignment vertical="center"/>
    </xf>
    <xf numFmtId="49" fontId="183" fillId="3" borderId="25" xfId="2" applyNumberFormat="1" applyFont="1" applyFill="1" applyBorder="1" applyAlignment="1" applyProtection="1">
      <alignment vertical="center"/>
    </xf>
    <xf numFmtId="49" fontId="183" fillId="3" borderId="29" xfId="2" applyNumberFormat="1" applyFont="1" applyFill="1" applyBorder="1" applyAlignment="1" applyProtection="1">
      <alignment vertical="center"/>
    </xf>
    <xf numFmtId="49" fontId="183" fillId="3" borderId="121" xfId="2" applyNumberFormat="1" applyFont="1" applyFill="1" applyBorder="1" applyAlignment="1" applyProtection="1">
      <alignment vertical="center"/>
    </xf>
    <xf numFmtId="3" fontId="183" fillId="5" borderId="61" xfId="2" applyNumberFormat="1" applyFont="1" applyFill="1" applyBorder="1" applyAlignment="1" applyProtection="1">
      <alignment vertical="center"/>
    </xf>
    <xf numFmtId="0" fontId="184" fillId="3" borderId="0" xfId="2" applyNumberFormat="1" applyFont="1" applyFill="1" applyBorder="1" applyAlignment="1" applyProtection="1"/>
    <xf numFmtId="3" fontId="184" fillId="3" borderId="0" xfId="0" applyNumberFormat="1" applyFont="1" applyFill="1" applyBorder="1" applyAlignment="1">
      <alignment vertical="center"/>
    </xf>
    <xf numFmtId="0" fontId="183" fillId="0" borderId="0" xfId="0" applyFont="1" applyAlignment="1"/>
    <xf numFmtId="0" fontId="118" fillId="3" borderId="0" xfId="2" applyNumberFormat="1" applyFont="1" applyFill="1" applyBorder="1" applyAlignment="1" applyProtection="1">
      <alignment horizontal="left"/>
    </xf>
    <xf numFmtId="49" fontId="110" fillId="6" borderId="208" xfId="2" applyNumberFormat="1" applyFont="1" applyFill="1" applyBorder="1" applyAlignment="1" applyProtection="1">
      <alignment vertical="center"/>
    </xf>
    <xf numFmtId="49" fontId="110" fillId="6" borderId="209" xfId="2" applyNumberFormat="1" applyFont="1" applyFill="1" applyBorder="1" applyAlignment="1" applyProtection="1">
      <alignment vertical="center"/>
    </xf>
    <xf numFmtId="49" fontId="110" fillId="6" borderId="210" xfId="2" applyNumberFormat="1" applyFont="1" applyFill="1" applyBorder="1" applyAlignment="1" applyProtection="1">
      <alignment vertical="center"/>
    </xf>
    <xf numFmtId="0" fontId="118" fillId="3" borderId="0" xfId="2" applyNumberFormat="1" applyFont="1" applyFill="1" applyBorder="1" applyAlignment="1" applyProtection="1"/>
    <xf numFmtId="49" fontId="106" fillId="3" borderId="0" xfId="2" applyNumberFormat="1" applyFont="1" applyFill="1" applyBorder="1" applyAlignment="1" applyProtection="1">
      <alignment vertical="center"/>
    </xf>
    <xf numFmtId="49" fontId="120" fillId="3" borderId="0" xfId="2" applyNumberFormat="1" applyFont="1" applyFill="1" applyBorder="1" applyAlignment="1" applyProtection="1"/>
    <xf numFmtId="0" fontId="120" fillId="3" borderId="25" xfId="2" applyNumberFormat="1" applyFont="1" applyFill="1" applyBorder="1" applyAlignment="1" applyProtection="1"/>
    <xf numFmtId="49" fontId="85" fillId="3" borderId="58" xfId="2" applyNumberFormat="1" applyFont="1" applyFill="1" applyBorder="1" applyAlignment="1" applyProtection="1">
      <alignment vertical="center"/>
    </xf>
    <xf numFmtId="49" fontId="85" fillId="3" borderId="29" xfId="2" applyNumberFormat="1" applyFont="1" applyFill="1" applyBorder="1" applyAlignment="1" applyProtection="1">
      <alignment vertical="center"/>
    </xf>
    <xf numFmtId="49" fontId="85" fillId="3" borderId="121" xfId="2" applyNumberFormat="1" applyFont="1" applyFill="1" applyBorder="1" applyAlignment="1" applyProtection="1">
      <alignment vertical="center"/>
    </xf>
    <xf numFmtId="0" fontId="105" fillId="0" borderId="0" xfId="0" applyFont="1" applyAlignment="1"/>
    <xf numFmtId="3" fontId="22" fillId="6" borderId="118" xfId="0" applyNumberFormat="1" applyFont="1" applyFill="1" applyBorder="1" applyAlignment="1">
      <alignment horizontal="center" vertical="center" wrapText="1"/>
    </xf>
    <xf numFmtId="172" fontId="22" fillId="6" borderId="26" xfId="0" applyNumberFormat="1" applyFont="1" applyFill="1" applyBorder="1" applyAlignment="1">
      <alignment horizontal="center" vertical="center" wrapText="1"/>
    </xf>
    <xf numFmtId="172" fontId="22" fillId="6" borderId="211" xfId="0" applyNumberFormat="1" applyFont="1" applyFill="1" applyBorder="1" applyAlignment="1">
      <alignment horizontal="center" vertical="center" wrapText="1"/>
    </xf>
    <xf numFmtId="172" fontId="22" fillId="6" borderId="212" xfId="0" applyNumberFormat="1" applyFont="1" applyFill="1" applyBorder="1" applyAlignment="1">
      <alignment horizontal="center" vertical="center" wrapText="1"/>
    </xf>
    <xf numFmtId="3" fontId="22" fillId="6" borderId="45" xfId="0" applyNumberFormat="1" applyFont="1" applyFill="1" applyBorder="1" applyAlignment="1">
      <alignment horizontal="center" vertical="center" wrapText="1"/>
    </xf>
    <xf numFmtId="3" fontId="32" fillId="5" borderId="146" xfId="0" applyNumberFormat="1" applyFont="1" applyFill="1" applyBorder="1" applyAlignment="1">
      <alignment horizontal="right"/>
    </xf>
    <xf numFmtId="0" fontId="85" fillId="0" borderId="3" xfId="2" applyNumberFormat="1" applyFont="1" applyBorder="1" applyAlignment="1" applyProtection="1">
      <alignment horizontal="left" vertical="top" wrapText="1" indent="2"/>
    </xf>
    <xf numFmtId="0" fontId="139" fillId="0" borderId="2" xfId="1" applyFont="1" applyBorder="1" applyProtection="1"/>
    <xf numFmtId="0" fontId="139" fillId="0" borderId="3" xfId="1" applyFont="1" applyBorder="1" applyProtection="1"/>
    <xf numFmtId="0" fontId="139" fillId="0" borderId="4" xfId="1" applyFont="1" applyBorder="1" applyProtection="1"/>
    <xf numFmtId="0" fontId="127" fillId="3" borderId="0" xfId="2" applyNumberFormat="1" applyFont="1" applyFill="1" applyBorder="1" applyAlignment="1" applyProtection="1">
      <alignment horizontal="left" vertical="top"/>
    </xf>
    <xf numFmtId="1" fontId="185" fillId="3" borderId="0" xfId="0" applyNumberFormat="1" applyFont="1" applyFill="1" applyBorder="1" applyAlignment="1">
      <alignment horizontal="left" vertical="center"/>
    </xf>
    <xf numFmtId="3" fontId="21" fillId="0" borderId="0" xfId="2" applyNumberFormat="1" applyFont="1" applyBorder="1" applyAlignment="1" applyProtection="1">
      <alignment horizontal="center" vertical="top" wrapText="1"/>
    </xf>
    <xf numFmtId="3" fontId="21" fillId="0" borderId="16" xfId="2" applyNumberFormat="1" applyFont="1" applyBorder="1" applyAlignment="1" applyProtection="1">
      <alignment horizontal="center" vertical="top" wrapText="1"/>
    </xf>
    <xf numFmtId="3" fontId="21" fillId="0" borderId="116" xfId="2" applyNumberFormat="1" applyFont="1" applyBorder="1" applyAlignment="1" applyProtection="1">
      <alignment horizontal="center" vertical="top" wrapText="1"/>
    </xf>
    <xf numFmtId="3" fontId="1" fillId="0" borderId="0" xfId="2" applyNumberFormat="1" applyFont="1" applyBorder="1" applyAlignment="1" applyProtection="1">
      <alignment vertical="top"/>
    </xf>
    <xf numFmtId="3" fontId="1" fillId="0" borderId="0" xfId="2" applyNumberFormat="1" applyFont="1" applyBorder="1" applyAlignment="1" applyProtection="1">
      <alignment horizontal="center" vertical="top"/>
    </xf>
    <xf numFmtId="3" fontId="32" fillId="5" borderId="146" xfId="0" applyNumberFormat="1" applyFont="1" applyFill="1" applyBorder="1" applyAlignment="1">
      <alignment horizontal="right" indent="1"/>
    </xf>
    <xf numFmtId="3" fontId="32" fillId="5" borderId="46" xfId="0" applyNumberFormat="1" applyFont="1" applyFill="1" applyBorder="1" applyAlignment="1">
      <alignment horizontal="right" indent="1"/>
    </xf>
    <xf numFmtId="3" fontId="32" fillId="5" borderId="147" xfId="0" applyNumberFormat="1" applyFont="1" applyFill="1" applyBorder="1" applyAlignment="1">
      <alignment horizontal="right" indent="1"/>
    </xf>
    <xf numFmtId="3" fontId="32" fillId="5" borderId="135" xfId="0" applyNumberFormat="1" applyFont="1" applyFill="1" applyBorder="1" applyAlignment="1">
      <alignment horizontal="right" vertical="center" indent="1"/>
    </xf>
    <xf numFmtId="3" fontId="32" fillId="5" borderId="135" xfId="0" applyNumberFormat="1" applyFont="1" applyFill="1" applyBorder="1" applyAlignment="1">
      <alignment horizontal="right" indent="1"/>
    </xf>
    <xf numFmtId="3" fontId="32" fillId="0" borderId="146" xfId="0" applyNumberFormat="1" applyFont="1" applyBorder="1" applyAlignment="1">
      <alignment horizontal="right" indent="1"/>
    </xf>
    <xf numFmtId="3" fontId="32" fillId="0" borderId="46" xfId="0" applyNumberFormat="1" applyFont="1" applyBorder="1" applyAlignment="1">
      <alignment horizontal="right" indent="1"/>
    </xf>
    <xf numFmtId="3" fontId="32" fillId="0" borderId="147" xfId="0" applyNumberFormat="1" applyFont="1" applyBorder="1" applyAlignment="1">
      <alignment horizontal="right" indent="1"/>
    </xf>
    <xf numFmtId="3" fontId="32" fillId="0" borderId="135" xfId="0" applyNumberFormat="1" applyFont="1" applyBorder="1" applyAlignment="1">
      <alignment horizontal="right" vertical="center" indent="1"/>
    </xf>
    <xf numFmtId="3" fontId="32" fillId="0" borderId="135" xfId="0" applyNumberFormat="1" applyFont="1" applyBorder="1" applyAlignment="1">
      <alignment horizontal="right" indent="1"/>
    </xf>
    <xf numFmtId="3" fontId="32" fillId="5" borderId="46" xfId="0" applyNumberFormat="1" applyFont="1" applyFill="1" applyBorder="1" applyAlignment="1">
      <alignment horizontal="right" vertical="center" indent="1"/>
    </xf>
    <xf numFmtId="3" fontId="32" fillId="0" borderId="118" xfId="0" applyNumberFormat="1" applyFont="1" applyBorder="1" applyAlignment="1">
      <alignment horizontal="right" indent="1"/>
    </xf>
    <xf numFmtId="3" fontId="32" fillId="0" borderId="26" xfId="0" applyNumberFormat="1" applyFont="1" applyBorder="1" applyAlignment="1">
      <alignment horizontal="right" indent="1"/>
    </xf>
    <xf numFmtId="3" fontId="32" fillId="0" borderId="45" xfId="0" applyNumberFormat="1" applyFont="1" applyBorder="1" applyAlignment="1">
      <alignment horizontal="right" indent="1"/>
    </xf>
    <xf numFmtId="3" fontId="32" fillId="0" borderId="107" xfId="0" applyNumberFormat="1" applyFont="1" applyBorder="1" applyAlignment="1">
      <alignment horizontal="right" vertical="center" indent="1"/>
    </xf>
    <xf numFmtId="3" fontId="32" fillId="0" borderId="107" xfId="0" applyNumberFormat="1" applyFont="1" applyBorder="1" applyAlignment="1">
      <alignment horizontal="right" indent="1"/>
    </xf>
    <xf numFmtId="3" fontId="32" fillId="5" borderId="45" xfId="0" applyNumberFormat="1" applyFont="1" applyFill="1" applyBorder="1" applyAlignment="1">
      <alignment horizontal="right" indent="1"/>
    </xf>
    <xf numFmtId="3" fontId="32" fillId="5" borderId="107" xfId="0" applyNumberFormat="1" applyFont="1" applyFill="1" applyBorder="1" applyAlignment="1">
      <alignment horizontal="right" vertical="center" indent="1"/>
    </xf>
    <xf numFmtId="3" fontId="32" fillId="5" borderId="107" xfId="0" applyNumberFormat="1" applyFont="1" applyFill="1" applyBorder="1" applyAlignment="1">
      <alignment horizontal="right" indent="1"/>
    </xf>
    <xf numFmtId="3" fontId="1" fillId="0" borderId="16" xfId="2" applyNumberFormat="1" applyFont="1" applyBorder="1" applyProtection="1"/>
    <xf numFmtId="3" fontId="1" fillId="0" borderId="116" xfId="2" applyNumberFormat="1" applyFont="1" applyBorder="1" applyProtection="1"/>
    <xf numFmtId="3" fontId="22" fillId="6" borderId="215" xfId="0" applyNumberFormat="1" applyFont="1" applyFill="1" applyBorder="1" applyAlignment="1">
      <alignment horizontal="center" vertical="center" wrapText="1"/>
    </xf>
    <xf numFmtId="3" fontId="22" fillId="6" borderId="216" xfId="0" applyNumberFormat="1" applyFont="1" applyFill="1" applyBorder="1" applyAlignment="1">
      <alignment horizontal="center" vertical="center" wrapText="1"/>
    </xf>
    <xf numFmtId="3" fontId="33" fillId="6" borderId="214" xfId="0" applyNumberFormat="1" applyFont="1" applyFill="1" applyBorder="1" applyAlignment="1">
      <alignment horizontal="center" vertical="center"/>
    </xf>
    <xf numFmtId="0" fontId="133" fillId="10" borderId="213" xfId="2" applyNumberFormat="1" applyFont="1" applyFill="1" applyBorder="1" applyAlignment="1" applyProtection="1">
      <alignment horizontal="center" vertical="center"/>
    </xf>
    <xf numFmtId="0" fontId="8" fillId="0" borderId="0" xfId="2" applyNumberFormat="1" applyFont="1" applyBorder="1" applyAlignment="1" applyProtection="1">
      <alignment wrapText="1"/>
    </xf>
    <xf numFmtId="0" fontId="8" fillId="0" borderId="2" xfId="2" applyNumberFormat="1" applyFont="1" applyBorder="1" applyAlignment="1" applyProtection="1">
      <alignment vertical="center" wrapText="1"/>
    </xf>
    <xf numFmtId="49" fontId="139" fillId="0" borderId="2" xfId="2" applyNumberFormat="1" applyFont="1" applyBorder="1" applyAlignment="1" applyProtection="1">
      <alignment horizontal="right" vertical="center" wrapText="1"/>
    </xf>
    <xf numFmtId="1" fontId="11" fillId="0" borderId="0" xfId="2" applyNumberFormat="1" applyFont="1" applyBorder="1" applyAlignment="1" applyProtection="1">
      <alignment horizontal="right" wrapText="1"/>
    </xf>
    <xf numFmtId="0" fontId="139" fillId="0" borderId="2" xfId="1" applyFont="1" applyBorder="1" applyAlignment="1" applyProtection="1">
      <alignment vertical="center"/>
    </xf>
    <xf numFmtId="0" fontId="15" fillId="0" borderId="2" xfId="2" applyNumberFormat="1" applyFont="1" applyBorder="1" applyAlignment="1" applyProtection="1">
      <alignment vertical="center" wrapText="1"/>
    </xf>
    <xf numFmtId="3" fontId="109" fillId="13" borderId="196" xfId="0" applyNumberFormat="1" applyFont="1" applyFill="1" applyBorder="1" applyAlignment="1">
      <alignment horizontal="right" vertical="center" indent="1"/>
    </xf>
    <xf numFmtId="3" fontId="109" fillId="13" borderId="28" xfId="0" applyNumberFormat="1" applyFont="1" applyFill="1" applyBorder="1" applyAlignment="1">
      <alignment horizontal="right" vertical="center" indent="1"/>
    </xf>
    <xf numFmtId="3" fontId="109" fillId="13" borderId="26" xfId="0" applyNumberFormat="1" applyFont="1" applyFill="1" applyBorder="1" applyAlignment="1">
      <alignment horizontal="right" vertical="center" indent="1"/>
    </xf>
    <xf numFmtId="3" fontId="109" fillId="13" borderId="197" xfId="0" applyNumberFormat="1" applyFont="1" applyFill="1" applyBorder="1" applyAlignment="1">
      <alignment horizontal="right" vertical="center" indent="1"/>
    </xf>
    <xf numFmtId="3" fontId="109" fillId="11" borderId="28" xfId="0" applyNumberFormat="1" applyFont="1" applyFill="1" applyBorder="1" applyAlignment="1">
      <alignment horizontal="right" vertical="center" indent="1"/>
    </xf>
    <xf numFmtId="3" fontId="109" fillId="11" borderId="197" xfId="0" applyNumberFormat="1" applyFont="1" applyFill="1" applyBorder="1" applyAlignment="1">
      <alignment horizontal="right" vertical="center" indent="1"/>
    </xf>
    <xf numFmtId="3" fontId="109" fillId="11" borderId="196" xfId="0" applyNumberFormat="1" applyFont="1" applyFill="1" applyBorder="1" applyAlignment="1">
      <alignment horizontal="right" vertical="center" indent="1"/>
    </xf>
    <xf numFmtId="3" fontId="109" fillId="11" borderId="26" xfId="0" applyNumberFormat="1" applyFont="1" applyFill="1" applyBorder="1" applyAlignment="1">
      <alignment horizontal="right" vertical="center" indent="1"/>
    </xf>
    <xf numFmtId="0" fontId="139" fillId="0" borderId="2" xfId="1" applyFont="1" applyBorder="1" applyAlignment="1" applyProtection="1">
      <alignment horizontal="right" vertical="center"/>
    </xf>
    <xf numFmtId="0" fontId="32" fillId="3" borderId="0" xfId="0" applyFont="1" applyFill="1" applyAlignment="1">
      <alignment horizontal="right"/>
    </xf>
    <xf numFmtId="49" fontId="37" fillId="5" borderId="26" xfId="0" applyNumberFormat="1" applyFont="1" applyFill="1" applyBorder="1" applyAlignment="1">
      <alignment horizontal="center"/>
    </xf>
    <xf numFmtId="49" fontId="37" fillId="3" borderId="26" xfId="0" applyNumberFormat="1" applyFont="1" applyFill="1" applyBorder="1" applyAlignment="1">
      <alignment horizontal="center"/>
    </xf>
    <xf numFmtId="0" fontId="13" fillId="3" borderId="0" xfId="2" applyNumberFormat="1" applyFont="1" applyFill="1" applyBorder="1" applyAlignment="1" applyProtection="1">
      <alignment horizontal="center"/>
    </xf>
    <xf numFmtId="49" fontId="37" fillId="5" borderId="26" xfId="0" applyNumberFormat="1" applyFont="1" applyFill="1" applyBorder="1" applyAlignment="1">
      <alignment horizontal="center" vertical="center"/>
    </xf>
    <xf numFmtId="49" fontId="37" fillId="3" borderId="26" xfId="0" applyNumberFormat="1" applyFont="1" applyFill="1" applyBorder="1" applyAlignment="1">
      <alignment horizontal="center" vertical="center"/>
    </xf>
    <xf numFmtId="49" fontId="37" fillId="5" borderId="0" xfId="0" applyNumberFormat="1" applyFont="1" applyFill="1" applyBorder="1" applyAlignment="1">
      <alignment horizontal="center" vertical="center"/>
    </xf>
    <xf numFmtId="0" fontId="108" fillId="0" borderId="0" xfId="0" applyFont="1" applyAlignment="1">
      <alignment horizontal="center" vertical="center"/>
    </xf>
    <xf numFmtId="0" fontId="13" fillId="3" borderId="0" xfId="2" applyNumberFormat="1" applyFont="1" applyFill="1" applyBorder="1" applyAlignment="1" applyProtection="1">
      <alignment horizontal="center" vertical="center"/>
    </xf>
    <xf numFmtId="49" fontId="8" fillId="3" borderId="0" xfId="0" applyNumberFormat="1" applyFont="1" applyFill="1" applyAlignment="1">
      <alignment horizontal="center" vertical="center"/>
    </xf>
    <xf numFmtId="49" fontId="39" fillId="3" borderId="0" xfId="0" applyNumberFormat="1" applyFont="1" applyFill="1" applyAlignment="1">
      <alignment horizontal="center" vertical="center"/>
    </xf>
    <xf numFmtId="49" fontId="37" fillId="5" borderId="26" xfId="2" applyNumberFormat="1" applyFont="1" applyFill="1" applyBorder="1" applyAlignment="1" applyProtection="1">
      <alignment horizontal="center" vertical="center"/>
    </xf>
    <xf numFmtId="49" fontId="37" fillId="3" borderId="26" xfId="2" applyNumberFormat="1" applyFont="1" applyFill="1" applyBorder="1" applyAlignment="1" applyProtection="1">
      <alignment horizontal="center" vertical="center"/>
    </xf>
    <xf numFmtId="9" fontId="30" fillId="3" borderId="0" xfId="2" applyNumberFormat="1" applyFont="1" applyFill="1" applyBorder="1" applyAlignment="1" applyProtection="1">
      <alignment vertical="center" wrapText="1"/>
    </xf>
    <xf numFmtId="9" fontId="17" fillId="3" borderId="0" xfId="2" applyNumberFormat="1" applyFont="1" applyFill="1" applyBorder="1" applyAlignment="1" applyProtection="1">
      <alignment vertical="center" wrapText="1"/>
    </xf>
    <xf numFmtId="9" fontId="18" fillId="3" borderId="0" xfId="2" applyNumberFormat="1" applyFont="1" applyFill="1" applyBorder="1" applyAlignment="1" applyProtection="1">
      <alignment horizontal="left" vertical="top"/>
    </xf>
    <xf numFmtId="9" fontId="62" fillId="3" borderId="0" xfId="2" applyNumberFormat="1" applyFont="1" applyFill="1" applyBorder="1" applyAlignment="1" applyProtection="1">
      <alignment horizontal="right" vertical="center" wrapText="1"/>
    </xf>
    <xf numFmtId="9" fontId="7" fillId="5" borderId="81" xfId="2" applyNumberFormat="1" applyFont="1" applyFill="1" applyBorder="1" applyAlignment="1" applyProtection="1">
      <alignment horizontal="right" vertical="center" wrapText="1" indent="1"/>
    </xf>
    <xf numFmtId="9" fontId="7" fillId="0" borderId="83" xfId="2" applyNumberFormat="1" applyFont="1" applyBorder="1" applyAlignment="1" applyProtection="1">
      <alignment horizontal="right" vertical="center" wrapText="1" indent="1"/>
    </xf>
    <xf numFmtId="9" fontId="22" fillId="4" borderId="33" xfId="2" applyNumberFormat="1" applyFont="1" applyFill="1" applyBorder="1" applyAlignment="1" applyProtection="1">
      <alignment horizontal="right" indent="1"/>
    </xf>
    <xf numFmtId="9" fontId="7" fillId="5" borderId="83" xfId="2" applyNumberFormat="1" applyFont="1" applyFill="1" applyBorder="1" applyAlignment="1" applyProtection="1">
      <alignment horizontal="right" vertical="center" wrapText="1" indent="1"/>
    </xf>
    <xf numFmtId="9" fontId="108" fillId="5" borderId="83" xfId="2" applyNumberFormat="1" applyFont="1" applyFill="1" applyBorder="1" applyAlignment="1" applyProtection="1">
      <alignment horizontal="right" vertical="center" wrapText="1" indent="1"/>
    </xf>
    <xf numFmtId="9" fontId="108" fillId="0" borderId="83" xfId="2" applyNumberFormat="1" applyFont="1" applyBorder="1" applyAlignment="1" applyProtection="1">
      <alignment horizontal="right" vertical="center" wrapText="1" indent="1"/>
    </xf>
    <xf numFmtId="9" fontId="116" fillId="4" borderId="33" xfId="2" applyNumberFormat="1" applyFont="1" applyFill="1" applyBorder="1" applyAlignment="1" applyProtection="1">
      <alignment horizontal="right" indent="1"/>
    </xf>
    <xf numFmtId="9" fontId="1" fillId="0" borderId="0" xfId="2" applyNumberFormat="1" applyFont="1" applyBorder="1" applyAlignment="1" applyProtection="1">
      <alignment horizontal="right"/>
    </xf>
    <xf numFmtId="165" fontId="22" fillId="4" borderId="33" xfId="2" applyNumberFormat="1" applyFont="1" applyFill="1" applyBorder="1" applyAlignment="1" applyProtection="1">
      <alignment horizontal="right" indent="1"/>
    </xf>
    <xf numFmtId="165" fontId="116" fillId="4" borderId="33" xfId="2" applyNumberFormat="1" applyFont="1" applyFill="1" applyBorder="1" applyAlignment="1" applyProtection="1">
      <alignment horizontal="right" indent="1"/>
    </xf>
    <xf numFmtId="0" fontId="179" fillId="0" borderId="0" xfId="2" applyNumberFormat="1" applyFont="1" applyBorder="1" applyAlignment="1" applyProtection="1">
      <alignment vertical="center"/>
    </xf>
    <xf numFmtId="3" fontId="187" fillId="0" borderId="0" xfId="2" applyNumberFormat="1" applyFont="1" applyBorder="1" applyAlignment="1" applyProtection="1">
      <alignment vertical="center" wrapText="1"/>
    </xf>
    <xf numFmtId="0" fontId="186" fillId="0" borderId="0" xfId="2" applyNumberFormat="1" applyFont="1" applyBorder="1" applyAlignment="1" applyProtection="1">
      <alignment horizontal="right"/>
    </xf>
    <xf numFmtId="0" fontId="186" fillId="0" borderId="0" xfId="2" applyNumberFormat="1" applyFont="1" applyBorder="1" applyAlignment="1" applyProtection="1">
      <alignment horizontal="center"/>
    </xf>
    <xf numFmtId="9" fontId="109" fillId="0" borderId="0" xfId="2" applyNumberFormat="1" applyFont="1" applyBorder="1" applyAlignment="1" applyProtection="1">
      <alignment horizontal="right"/>
    </xf>
    <xf numFmtId="3" fontId="109" fillId="0" borderId="0" xfId="2" applyNumberFormat="1" applyFont="1" applyBorder="1" applyAlignment="1" applyProtection="1">
      <alignment horizontal="center"/>
    </xf>
    <xf numFmtId="9" fontId="85" fillId="0" borderId="0" xfId="2" applyNumberFormat="1" applyFont="1" applyBorder="1" applyAlignment="1" applyProtection="1">
      <alignment horizontal="right"/>
    </xf>
    <xf numFmtId="0" fontId="85" fillId="0" borderId="0" xfId="2" applyNumberFormat="1" applyFont="1" applyBorder="1" applyAlignment="1" applyProtection="1">
      <alignment horizontal="right"/>
    </xf>
    <xf numFmtId="0" fontId="85" fillId="0" borderId="0" xfId="2" applyNumberFormat="1" applyFont="1" applyBorder="1" applyAlignment="1" applyProtection="1">
      <alignment horizontal="center"/>
    </xf>
    <xf numFmtId="0" fontId="188" fillId="0" borderId="0" xfId="2" applyNumberFormat="1" applyFont="1" applyBorder="1" applyProtection="1"/>
    <xf numFmtId="0" fontId="189" fillId="0" borderId="0" xfId="2" applyNumberFormat="1" applyFont="1" applyBorder="1" applyAlignment="1" applyProtection="1">
      <alignment vertical="center"/>
    </xf>
    <xf numFmtId="0" fontId="189" fillId="3" borderId="0" xfId="0" applyFont="1" applyFill="1" applyAlignment="1">
      <alignment horizontal="left" vertical="center"/>
    </xf>
    <xf numFmtId="3" fontId="118" fillId="3" borderId="0" xfId="2" applyNumberFormat="1" applyFont="1" applyFill="1" applyBorder="1" applyAlignment="1" applyProtection="1">
      <alignment horizontal="center" vertical="center"/>
    </xf>
    <xf numFmtId="0" fontId="189" fillId="3" borderId="0" xfId="0" applyFont="1" applyFill="1" applyAlignment="1">
      <alignment horizontal="left"/>
    </xf>
    <xf numFmtId="3" fontId="118" fillId="3" borderId="0" xfId="0" applyNumberFormat="1" applyFont="1" applyFill="1" applyBorder="1" applyAlignment="1">
      <alignment horizontal="right"/>
    </xf>
    <xf numFmtId="3" fontId="43" fillId="5" borderId="118" xfId="0" applyNumberFormat="1" applyFont="1" applyFill="1" applyBorder="1" applyAlignment="1">
      <alignment horizontal="right" vertical="center" indent="1"/>
    </xf>
    <xf numFmtId="3" fontId="43" fillId="5" borderId="26" xfId="0" applyNumberFormat="1" applyFont="1" applyFill="1" applyBorder="1" applyAlignment="1">
      <alignment horizontal="right" vertical="center" indent="1"/>
    </xf>
    <xf numFmtId="3" fontId="43" fillId="3" borderId="118" xfId="0" applyNumberFormat="1" applyFont="1" applyFill="1" applyBorder="1" applyAlignment="1">
      <alignment horizontal="right" vertical="center" indent="1"/>
    </xf>
    <xf numFmtId="3" fontId="43" fillId="3" borderId="26" xfId="0" applyNumberFormat="1" applyFont="1" applyFill="1" applyBorder="1" applyAlignment="1">
      <alignment horizontal="right" vertical="center" indent="1"/>
    </xf>
    <xf numFmtId="0" fontId="85" fillId="0" borderId="0" xfId="2" applyNumberFormat="1" applyFont="1" applyBorder="1" applyAlignment="1" applyProtection="1">
      <alignment vertical="center"/>
    </xf>
    <xf numFmtId="3" fontId="85" fillId="0" borderId="0" xfId="0" applyNumberFormat="1" applyFont="1" applyAlignment="1"/>
    <xf numFmtId="3" fontId="41" fillId="3" borderId="0" xfId="0" applyNumberFormat="1" applyFont="1" applyFill="1" applyBorder="1" applyAlignment="1">
      <alignment horizontal="right" vertical="center"/>
    </xf>
    <xf numFmtId="3" fontId="65" fillId="3" borderId="0" xfId="0" applyNumberFormat="1" applyFont="1" applyFill="1" applyBorder="1" applyAlignment="1">
      <alignment horizontal="right" vertical="center"/>
    </xf>
    <xf numFmtId="3" fontId="65" fillId="3" borderId="0" xfId="0" applyNumberFormat="1" applyFont="1" applyFill="1" applyBorder="1" applyAlignment="1">
      <alignment horizontal="right"/>
    </xf>
    <xf numFmtId="0" fontId="190" fillId="0" borderId="0" xfId="0" applyFont="1"/>
    <xf numFmtId="0" fontId="190" fillId="0" borderId="0" xfId="2" applyNumberFormat="1" applyFont="1" applyBorder="1" applyAlignment="1" applyProtection="1">
      <alignment vertical="center"/>
    </xf>
    <xf numFmtId="0" fontId="191" fillId="0" borderId="0" xfId="2" applyNumberFormat="1" applyFont="1" applyBorder="1" applyAlignment="1" applyProtection="1">
      <alignment vertical="center"/>
    </xf>
    <xf numFmtId="0" fontId="190" fillId="0" borderId="0" xfId="2" applyNumberFormat="1" applyFont="1" applyBorder="1" applyProtection="1"/>
    <xf numFmtId="3" fontId="12" fillId="0" borderId="0" xfId="2" applyNumberFormat="1" applyFont="1" applyBorder="1" applyAlignment="1" applyProtection="1">
      <alignment horizontal="right"/>
    </xf>
    <xf numFmtId="3" fontId="129" fillId="0" borderId="0" xfId="2" applyNumberFormat="1" applyFont="1" applyBorder="1" applyAlignment="1" applyProtection="1">
      <alignment horizontal="right"/>
    </xf>
    <xf numFmtId="3" fontId="109" fillId="0" borderId="0" xfId="2" applyNumberFormat="1" applyFont="1" applyBorder="1" applyAlignment="1" applyProtection="1">
      <alignment horizontal="right"/>
    </xf>
    <xf numFmtId="3" fontId="1" fillId="0" borderId="0" xfId="2" applyNumberFormat="1" applyFont="1" applyBorder="1" applyAlignment="1" applyProtection="1">
      <alignment horizontal="right"/>
    </xf>
    <xf numFmtId="0" fontId="52" fillId="0" borderId="0" xfId="0" applyFont="1" applyBorder="1" applyAlignment="1">
      <alignment horizontal="left"/>
    </xf>
    <xf numFmtId="0" fontId="1" fillId="0" borderId="18" xfId="2" applyNumberFormat="1" applyFont="1" applyBorder="1" applyAlignment="1" applyProtection="1">
      <alignment horizontal="center" vertical="center"/>
    </xf>
    <xf numFmtId="0" fontId="192" fillId="0" borderId="0" xfId="0" applyFont="1"/>
    <xf numFmtId="0" fontId="0" fillId="0" borderId="33" xfId="0" applyBorder="1" applyAlignment="1">
      <alignment vertical="top"/>
    </xf>
    <xf numFmtId="49" fontId="38" fillId="3" borderId="0" xfId="2" applyNumberFormat="1" applyFont="1" applyFill="1" applyBorder="1" applyAlignment="1" applyProtection="1">
      <alignment vertical="top"/>
    </xf>
    <xf numFmtId="49" fontId="151" fillId="3" borderId="0" xfId="2" applyNumberFormat="1" applyFont="1" applyFill="1" applyBorder="1" applyAlignment="1" applyProtection="1">
      <alignment vertical="top"/>
    </xf>
    <xf numFmtId="3" fontId="118" fillId="3" borderId="0" xfId="2" applyNumberFormat="1" applyFont="1" applyFill="1" applyBorder="1" applyAlignment="1" applyProtection="1">
      <alignment horizontal="left" vertical="top"/>
    </xf>
    <xf numFmtId="3" fontId="113" fillId="3" borderId="0" xfId="2" applyNumberFormat="1" applyFont="1" applyFill="1" applyBorder="1" applyAlignment="1" applyProtection="1">
      <alignment horizontal="left" vertical="top"/>
    </xf>
    <xf numFmtId="0" fontId="32" fillId="3" borderId="0" xfId="0" applyFont="1" applyFill="1" applyAlignment="1">
      <alignment horizontal="left" vertical="top"/>
    </xf>
    <xf numFmtId="3" fontId="38" fillId="3" borderId="0" xfId="0" applyNumberFormat="1" applyFont="1" applyFill="1" applyAlignment="1">
      <alignment horizontal="right" vertical="top"/>
    </xf>
    <xf numFmtId="0" fontId="13" fillId="0" borderId="0" xfId="2" applyNumberFormat="1" applyFont="1" applyBorder="1" applyAlignment="1" applyProtection="1">
      <alignment horizontal="center" vertical="top"/>
    </xf>
    <xf numFmtId="3" fontId="38" fillId="3" borderId="25" xfId="0" applyNumberFormat="1" applyFont="1" applyFill="1" applyBorder="1" applyAlignment="1">
      <alignment horizontal="right" vertical="top"/>
    </xf>
    <xf numFmtId="0" fontId="1" fillId="3" borderId="0" xfId="2" applyNumberFormat="1" applyFont="1" applyFill="1" applyBorder="1" applyAlignment="1" applyProtection="1">
      <alignment vertical="top"/>
    </xf>
    <xf numFmtId="3" fontId="32" fillId="3" borderId="0" xfId="2" applyNumberFormat="1" applyFont="1" applyFill="1" applyBorder="1" applyAlignment="1" applyProtection="1">
      <alignment horizontal="left" vertical="top"/>
    </xf>
    <xf numFmtId="0" fontId="0" fillId="0" borderId="33" xfId="0" applyBorder="1" applyAlignment="1">
      <alignment vertical="center"/>
    </xf>
    <xf numFmtId="0" fontId="58" fillId="3" borderId="0" xfId="0" applyFont="1" applyFill="1" applyBorder="1" applyAlignment="1">
      <alignment horizontal="left"/>
    </xf>
    <xf numFmtId="0" fontId="180" fillId="0" borderId="0" xfId="0" applyFont="1" applyAlignment="1">
      <alignment horizontal="left"/>
    </xf>
    <xf numFmtId="0" fontId="87" fillId="7" borderId="0" xfId="3" applyFont="1" applyFill="1" applyBorder="1" applyAlignment="1">
      <alignment horizontal="center" vertical="center"/>
    </xf>
    <xf numFmtId="0" fontId="93" fillId="7" borderId="0" xfId="3" applyFont="1" applyFill="1" applyBorder="1" applyAlignment="1">
      <alignment horizontal="right" vertical="center"/>
    </xf>
    <xf numFmtId="17" fontId="94" fillId="7" borderId="1" xfId="3" quotePrefix="1" applyNumberFormat="1" applyFont="1" applyFill="1" applyBorder="1" applyAlignment="1">
      <alignment horizontal="right" vertical="center"/>
    </xf>
    <xf numFmtId="17" fontId="94" fillId="7" borderId="0" xfId="3" quotePrefix="1" applyNumberFormat="1" applyFont="1" applyFill="1" applyBorder="1" applyAlignment="1">
      <alignment horizontal="right" vertical="center"/>
    </xf>
    <xf numFmtId="0" fontId="4" fillId="2" borderId="0" xfId="0" applyFont="1" applyFill="1" applyBorder="1" applyAlignment="1">
      <alignment horizontal="left"/>
    </xf>
    <xf numFmtId="0" fontId="171" fillId="0" borderId="0" xfId="2" applyNumberFormat="1" applyFont="1" applyBorder="1" applyAlignment="1" applyProtection="1">
      <alignment horizontal="center"/>
    </xf>
    <xf numFmtId="168" fontId="24" fillId="0" borderId="0" xfId="2" applyNumberFormat="1" applyFont="1" applyBorder="1" applyAlignment="1" applyProtection="1">
      <alignment horizontal="left" vertical="center" wrapText="1"/>
    </xf>
    <xf numFmtId="0" fontId="20" fillId="8" borderId="148" xfId="2" applyNumberFormat="1" applyFont="1" applyFill="1" applyBorder="1" applyAlignment="1" applyProtection="1">
      <alignment horizontal="center" vertical="center" wrapText="1"/>
    </xf>
    <xf numFmtId="0" fontId="20" fillId="8" borderId="7" xfId="2" applyNumberFormat="1" applyFont="1" applyFill="1" applyBorder="1" applyAlignment="1" applyProtection="1">
      <alignment horizontal="center" vertical="center" wrapText="1"/>
    </xf>
    <xf numFmtId="0" fontId="20" fillId="8" borderId="8" xfId="2" applyNumberFormat="1" applyFont="1" applyFill="1" applyBorder="1" applyAlignment="1" applyProtection="1">
      <alignment horizontal="center" vertical="center" wrapText="1"/>
    </xf>
    <xf numFmtId="0" fontId="20" fillId="8" borderId="6" xfId="2" applyNumberFormat="1" applyFont="1" applyFill="1" applyBorder="1" applyAlignment="1" applyProtection="1">
      <alignment horizontal="center" vertical="center" wrapText="1"/>
    </xf>
    <xf numFmtId="0" fontId="20" fillId="8" borderId="149" xfId="2" applyNumberFormat="1" applyFont="1" applyFill="1" applyBorder="1" applyAlignment="1" applyProtection="1">
      <alignment horizontal="center" vertical="center" wrapText="1"/>
    </xf>
    <xf numFmtId="0" fontId="20" fillId="8" borderId="17" xfId="2" applyNumberFormat="1" applyFont="1" applyFill="1" applyBorder="1" applyAlignment="1" applyProtection="1">
      <alignment horizontal="center" vertical="center" wrapText="1"/>
    </xf>
    <xf numFmtId="0" fontId="20" fillId="8" borderId="74" xfId="2" applyNumberFormat="1" applyFont="1" applyFill="1" applyBorder="1" applyAlignment="1" applyProtection="1">
      <alignment horizontal="center" vertical="center" wrapText="1"/>
    </xf>
    <xf numFmtId="0" fontId="20" fillId="8" borderId="76" xfId="2" applyNumberFormat="1" applyFont="1" applyFill="1" applyBorder="1" applyAlignment="1" applyProtection="1">
      <alignment horizontal="center" vertical="center" wrapText="1"/>
    </xf>
    <xf numFmtId="1" fontId="20" fillId="8" borderId="5" xfId="2" applyNumberFormat="1" applyFont="1" applyFill="1" applyBorder="1" applyAlignment="1" applyProtection="1">
      <alignment horizontal="center" vertical="center" wrapText="1"/>
    </xf>
    <xf numFmtId="1" fontId="20" fillId="8" borderId="9" xfId="2" applyNumberFormat="1" applyFont="1" applyFill="1" applyBorder="1" applyAlignment="1" applyProtection="1">
      <alignment horizontal="center" vertical="center" wrapText="1"/>
    </xf>
    <xf numFmtId="49" fontId="33" fillId="3" borderId="0" xfId="0" applyNumberFormat="1" applyFont="1" applyFill="1" applyBorder="1" applyAlignment="1">
      <alignment horizontal="center" vertical="center"/>
    </xf>
    <xf numFmtId="49" fontId="22" fillId="6" borderId="158" xfId="0" applyNumberFormat="1" applyFont="1" applyFill="1" applyBorder="1" applyAlignment="1">
      <alignment horizontal="left" vertical="center"/>
    </xf>
    <xf numFmtId="49" fontId="48" fillId="6" borderId="0" xfId="0" applyNumberFormat="1" applyFont="1" applyFill="1" applyBorder="1" applyAlignment="1">
      <alignment vertical="center"/>
    </xf>
    <xf numFmtId="49" fontId="111" fillId="6" borderId="158" xfId="0" applyNumberFormat="1" applyFont="1" applyFill="1" applyBorder="1" applyAlignment="1">
      <alignment vertical="center"/>
    </xf>
    <xf numFmtId="49" fontId="111" fillId="6" borderId="0" xfId="0" applyNumberFormat="1" applyFont="1" applyFill="1" applyBorder="1" applyAlignment="1">
      <alignment vertical="center"/>
    </xf>
    <xf numFmtId="0" fontId="13" fillId="3" borderId="0" xfId="2" applyNumberFormat="1" applyFont="1" applyFill="1" applyBorder="1" applyAlignment="1" applyProtection="1">
      <alignment horizontal="left" vertical="top" wrapText="1"/>
    </xf>
    <xf numFmtId="0" fontId="13" fillId="3" borderId="0" xfId="2" applyNumberFormat="1" applyFont="1" applyFill="1" applyBorder="1" applyAlignment="1" applyProtection="1">
      <alignment vertical="top" wrapText="1"/>
    </xf>
    <xf numFmtId="49" fontId="22" fillId="6" borderId="33" xfId="0" applyNumberFormat="1" applyFont="1" applyFill="1" applyBorder="1" applyAlignment="1">
      <alignment horizontal="center" vertical="center" wrapText="1"/>
    </xf>
    <xf numFmtId="49" fontId="22" fillId="6" borderId="34" xfId="0" applyNumberFormat="1" applyFont="1" applyFill="1" applyBorder="1" applyAlignment="1">
      <alignment horizontal="center" vertical="center" wrapText="1"/>
    </xf>
    <xf numFmtId="49" fontId="22" fillId="6" borderId="33" xfId="0" applyNumberFormat="1" applyFont="1" applyFill="1" applyBorder="1" applyAlignment="1">
      <alignment horizontal="left" vertical="center" wrapText="1"/>
    </xf>
    <xf numFmtId="49" fontId="22" fillId="6" borderId="34" xfId="0" applyNumberFormat="1" applyFont="1" applyFill="1" applyBorder="1" applyAlignment="1">
      <alignment horizontal="left" vertical="center" wrapText="1"/>
    </xf>
    <xf numFmtId="49" fontId="116" fillId="6" borderId="8" xfId="0" applyNumberFormat="1" applyFont="1" applyFill="1" applyBorder="1" applyAlignment="1">
      <alignment horizontal="left" vertical="center" wrapText="1"/>
    </xf>
    <xf numFmtId="49" fontId="116" fillId="6" borderId="74" xfId="0" applyNumberFormat="1" applyFont="1" applyFill="1" applyBorder="1" applyAlignment="1">
      <alignment horizontal="left" vertical="center" wrapText="1"/>
    </xf>
    <xf numFmtId="49" fontId="116" fillId="6" borderId="33" xfId="0" applyNumberFormat="1" applyFont="1" applyFill="1" applyBorder="1" applyAlignment="1">
      <alignment horizontal="left" vertical="center" wrapText="1"/>
    </xf>
    <xf numFmtId="49" fontId="116" fillId="6" borderId="34" xfId="0" applyNumberFormat="1" applyFont="1" applyFill="1" applyBorder="1" applyAlignment="1">
      <alignment horizontal="left" vertical="center" wrapText="1"/>
    </xf>
    <xf numFmtId="3" fontId="48" fillId="6" borderId="18" xfId="0" applyNumberFormat="1" applyFont="1" applyFill="1" applyBorder="1" applyAlignment="1">
      <alignment horizontal="left" vertical="center" wrapText="1"/>
    </xf>
    <xf numFmtId="3" fontId="48" fillId="6" borderId="0" xfId="0" applyNumberFormat="1" applyFont="1" applyFill="1" applyBorder="1" applyAlignment="1">
      <alignment horizontal="left" vertical="center" wrapText="1"/>
    </xf>
    <xf numFmtId="49" fontId="22" fillId="6" borderId="157" xfId="0" applyNumberFormat="1" applyFont="1" applyFill="1" applyBorder="1" applyAlignment="1">
      <alignment horizontal="left" vertical="center" wrapText="1"/>
    </xf>
    <xf numFmtId="0" fontId="59" fillId="2" borderId="8" xfId="2" applyNumberFormat="1" applyFont="1" applyFill="1" applyBorder="1" applyAlignment="1" applyProtection="1">
      <alignment horizontal="center" vertical="center" wrapText="1"/>
    </xf>
    <xf numFmtId="0" fontId="59" fillId="2" borderId="33" xfId="2" applyNumberFormat="1" applyFont="1" applyFill="1" applyBorder="1" applyAlignment="1" applyProtection="1">
      <alignment horizontal="center" vertical="center" wrapText="1"/>
    </xf>
    <xf numFmtId="0" fontId="59" fillId="2" borderId="74" xfId="2" applyNumberFormat="1" applyFont="1" applyFill="1" applyBorder="1" applyAlignment="1" applyProtection="1">
      <alignment horizontal="center" vertical="center" wrapText="1"/>
    </xf>
    <xf numFmtId="0" fontId="59" fillId="2" borderId="19" xfId="2" applyNumberFormat="1" applyFont="1" applyFill="1" applyBorder="1" applyAlignment="1" applyProtection="1">
      <alignment horizontal="center" vertical="center" wrapText="1"/>
    </xf>
    <xf numFmtId="9" fontId="59" fillId="2" borderId="33" xfId="2" applyNumberFormat="1" applyFont="1" applyFill="1" applyBorder="1" applyAlignment="1" applyProtection="1">
      <alignment horizontal="center" vertical="center" wrapText="1"/>
    </xf>
    <xf numFmtId="0" fontId="22" fillId="4" borderId="34" xfId="2" applyNumberFormat="1" applyFont="1" applyFill="1" applyBorder="1" applyAlignment="1" applyProtection="1">
      <alignment horizontal="left" vertical="center" wrapText="1"/>
    </xf>
    <xf numFmtId="0" fontId="22" fillId="4" borderId="79" xfId="2" applyNumberFormat="1" applyFont="1" applyFill="1" applyBorder="1" applyAlignment="1" applyProtection="1">
      <alignment horizontal="left" vertical="center" wrapText="1"/>
    </xf>
    <xf numFmtId="0" fontId="22" fillId="4" borderId="22" xfId="2" applyNumberFormat="1" applyFont="1" applyFill="1" applyBorder="1" applyAlignment="1" applyProtection="1">
      <alignment horizontal="left" vertical="center" wrapText="1"/>
    </xf>
    <xf numFmtId="0" fontId="33" fillId="3" borderId="0" xfId="2" applyNumberFormat="1" applyFont="1" applyFill="1" applyBorder="1" applyAlignment="1" applyProtection="1"/>
    <xf numFmtId="49" fontId="1" fillId="3" borderId="90" xfId="2" applyNumberFormat="1" applyFont="1" applyFill="1" applyBorder="1" applyAlignment="1" applyProtection="1">
      <alignment horizontal="left" vertical="center" wrapText="1"/>
    </xf>
    <xf numFmtId="49" fontId="1" fillId="3" borderId="90" xfId="2" applyNumberFormat="1" applyFont="1" applyFill="1" applyBorder="1" applyAlignment="1" applyProtection="1">
      <alignment vertical="center" wrapText="1"/>
    </xf>
    <xf numFmtId="49" fontId="1" fillId="3" borderId="90" xfId="2" applyNumberFormat="1" applyFont="1" applyFill="1" applyBorder="1" applyAlignment="1" applyProtection="1">
      <alignment vertical="center"/>
    </xf>
    <xf numFmtId="49" fontId="48" fillId="6" borderId="22" xfId="2" applyNumberFormat="1" applyFont="1" applyFill="1" applyBorder="1" applyAlignment="1" applyProtection="1">
      <alignment horizontal="center" vertical="center"/>
    </xf>
    <xf numFmtId="49" fontId="48" fillId="6" borderId="79" xfId="2" applyNumberFormat="1" applyFont="1" applyFill="1" applyBorder="1" applyAlignment="1" applyProtection="1">
      <alignment horizontal="center" vertical="center"/>
    </xf>
    <xf numFmtId="49" fontId="48" fillId="6" borderId="5" xfId="2" applyNumberFormat="1" applyFont="1" applyFill="1" applyBorder="1" applyAlignment="1" applyProtection="1">
      <alignment horizontal="center" vertical="center"/>
    </xf>
    <xf numFmtId="49" fontId="48" fillId="6" borderId="0" xfId="2" applyNumberFormat="1" applyFont="1" applyFill="1" applyBorder="1" applyAlignment="1" applyProtection="1">
      <alignment horizontal="center" vertical="center"/>
    </xf>
    <xf numFmtId="49" fontId="48" fillId="6" borderId="74" xfId="2" applyNumberFormat="1" applyFont="1" applyFill="1" applyBorder="1" applyAlignment="1" applyProtection="1">
      <alignment horizontal="center" vertical="center"/>
    </xf>
    <xf numFmtId="49" fontId="48" fillId="6" borderId="19" xfId="2" applyNumberFormat="1" applyFont="1" applyFill="1" applyBorder="1" applyAlignment="1" applyProtection="1">
      <alignment horizontal="center" vertical="center"/>
    </xf>
    <xf numFmtId="0" fontId="33" fillId="3" borderId="79" xfId="2" applyNumberFormat="1" applyFont="1" applyFill="1" applyBorder="1" applyAlignment="1" applyProtection="1"/>
    <xf numFmtId="49" fontId="149" fillId="3" borderId="90" xfId="2" applyNumberFormat="1" applyFont="1" applyFill="1" applyBorder="1" applyAlignment="1" applyProtection="1">
      <alignment vertical="center" wrapText="1"/>
    </xf>
    <xf numFmtId="49" fontId="149" fillId="3" borderId="90" xfId="2" applyNumberFormat="1" applyFont="1" applyFill="1" applyBorder="1" applyAlignment="1" applyProtection="1">
      <alignment vertical="center"/>
    </xf>
    <xf numFmtId="49" fontId="149" fillId="3" borderId="114" xfId="2" applyNumberFormat="1" applyFont="1" applyFill="1" applyBorder="1" applyAlignment="1" applyProtection="1">
      <alignment horizontal="left" vertical="center"/>
    </xf>
    <xf numFmtId="49" fontId="149" fillId="3" borderId="115" xfId="2" applyNumberFormat="1" applyFont="1" applyFill="1" applyBorder="1" applyAlignment="1" applyProtection="1">
      <alignment vertical="center" wrapText="1"/>
    </xf>
    <xf numFmtId="49" fontId="48" fillId="6" borderId="133" xfId="2" applyNumberFormat="1" applyFont="1" applyFill="1" applyBorder="1" applyAlignment="1" applyProtection="1">
      <alignment horizontal="center" vertical="center"/>
    </xf>
    <xf numFmtId="49" fontId="48" fillId="6" borderId="116" xfId="2" applyNumberFormat="1" applyFont="1" applyFill="1" applyBorder="1" applyAlignment="1" applyProtection="1">
      <alignment horizontal="center" vertical="center"/>
    </xf>
    <xf numFmtId="49" fontId="48" fillId="6" borderId="136" xfId="2" applyNumberFormat="1" applyFont="1" applyFill="1" applyBorder="1" applyAlignment="1" applyProtection="1">
      <alignment horizontal="center" vertical="center"/>
    </xf>
    <xf numFmtId="49" fontId="1" fillId="3" borderId="115" xfId="2" applyNumberFormat="1" applyFont="1" applyFill="1" applyBorder="1" applyAlignment="1" applyProtection="1">
      <alignment vertical="center" wrapText="1"/>
    </xf>
    <xf numFmtId="49" fontId="1" fillId="3" borderId="110" xfId="2" applyNumberFormat="1" applyFont="1" applyFill="1" applyBorder="1" applyAlignment="1" applyProtection="1">
      <alignment vertical="center" wrapText="1"/>
    </xf>
    <xf numFmtId="49" fontId="1" fillId="3" borderId="114" xfId="2" applyNumberFormat="1" applyFont="1" applyFill="1" applyBorder="1" applyAlignment="1" applyProtection="1">
      <alignment horizontal="left" vertical="center"/>
    </xf>
    <xf numFmtId="0" fontId="33" fillId="3" borderId="5" xfId="2" applyNumberFormat="1" applyFont="1" applyFill="1" applyBorder="1" applyAlignment="1" applyProtection="1"/>
    <xf numFmtId="0" fontId="33" fillId="3" borderId="115" xfId="2" applyNumberFormat="1" applyFont="1" applyFill="1" applyBorder="1" applyAlignment="1" applyProtection="1"/>
    <xf numFmtId="0" fontId="33" fillId="3" borderId="108" xfId="2" applyNumberFormat="1" applyFont="1" applyFill="1" applyBorder="1" applyAlignment="1" applyProtection="1"/>
    <xf numFmtId="49" fontId="1" fillId="3" borderId="217" xfId="2" applyNumberFormat="1" applyFont="1" applyFill="1" applyBorder="1" applyAlignment="1" applyProtection="1">
      <alignment vertical="center" wrapText="1"/>
    </xf>
    <xf numFmtId="49" fontId="1" fillId="3" borderId="156" xfId="2" applyNumberFormat="1" applyFont="1" applyFill="1" applyBorder="1" applyAlignment="1" applyProtection="1">
      <alignment vertical="center" wrapText="1"/>
    </xf>
    <xf numFmtId="49" fontId="1" fillId="3" borderId="5" xfId="2" applyNumberFormat="1" applyFont="1" applyFill="1" applyBorder="1" applyAlignment="1" applyProtection="1">
      <alignment vertical="center" wrapText="1"/>
    </xf>
    <xf numFmtId="49" fontId="1" fillId="3" borderId="116" xfId="2" applyNumberFormat="1" applyFont="1" applyFill="1" applyBorder="1" applyAlignment="1" applyProtection="1">
      <alignment vertical="center" wrapText="1"/>
    </xf>
    <xf numFmtId="49" fontId="1" fillId="3" borderId="108" xfId="2" applyNumberFormat="1" applyFont="1" applyFill="1" applyBorder="1" applyAlignment="1" applyProtection="1">
      <alignment vertical="center" wrapText="1"/>
    </xf>
    <xf numFmtId="49" fontId="1" fillId="3" borderId="217" xfId="2" applyNumberFormat="1" applyFont="1" applyFill="1" applyBorder="1" applyAlignment="1" applyProtection="1">
      <alignment horizontal="left" vertical="center"/>
    </xf>
    <xf numFmtId="49" fontId="1" fillId="3" borderId="156" xfId="2" applyNumberFormat="1" applyFont="1" applyFill="1" applyBorder="1" applyAlignment="1" applyProtection="1">
      <alignment horizontal="left" vertical="center"/>
    </xf>
    <xf numFmtId="49" fontId="1" fillId="3" borderId="5" xfId="2" applyNumberFormat="1" applyFont="1" applyFill="1" applyBorder="1" applyAlignment="1" applyProtection="1">
      <alignment horizontal="left" vertical="center"/>
    </xf>
    <xf numFmtId="49" fontId="1" fillId="3" borderId="116" xfId="2" applyNumberFormat="1" applyFont="1" applyFill="1" applyBorder="1" applyAlignment="1" applyProtection="1">
      <alignment horizontal="left" vertical="center"/>
    </xf>
    <xf numFmtId="49" fontId="1" fillId="3" borderId="218" xfId="2" applyNumberFormat="1" applyFont="1" applyFill="1" applyBorder="1" applyAlignment="1" applyProtection="1">
      <alignment horizontal="left" vertical="center"/>
    </xf>
    <xf numFmtId="49" fontId="1" fillId="3" borderId="107" xfId="2" applyNumberFormat="1" applyFont="1" applyFill="1" applyBorder="1" applyAlignment="1" applyProtection="1">
      <alignment horizontal="left" vertical="center"/>
    </xf>
    <xf numFmtId="49" fontId="1" fillId="3" borderId="217" xfId="2" applyNumberFormat="1" applyFont="1" applyFill="1" applyBorder="1" applyAlignment="1" applyProtection="1">
      <alignment vertical="center"/>
    </xf>
    <xf numFmtId="49" fontId="1" fillId="3" borderId="156" xfId="2" applyNumberFormat="1" applyFont="1" applyFill="1" applyBorder="1" applyAlignment="1" applyProtection="1">
      <alignment vertical="center"/>
    </xf>
    <xf numFmtId="49" fontId="1" fillId="3" borderId="5" xfId="2" applyNumberFormat="1" applyFont="1" applyFill="1" applyBorder="1" applyAlignment="1" applyProtection="1">
      <alignment vertical="center"/>
    </xf>
    <xf numFmtId="49" fontId="1" fillId="3" borderId="116" xfId="2" applyNumberFormat="1" applyFont="1" applyFill="1" applyBorder="1" applyAlignment="1" applyProtection="1">
      <alignment vertical="center"/>
    </xf>
    <xf numFmtId="49" fontId="1" fillId="3" borderId="115" xfId="2" applyNumberFormat="1" applyFont="1" applyFill="1" applyBorder="1" applyAlignment="1" applyProtection="1">
      <alignment vertical="center"/>
    </xf>
    <xf numFmtId="49" fontId="1" fillId="3" borderId="108" xfId="2" applyNumberFormat="1" applyFont="1" applyFill="1" applyBorder="1" applyAlignment="1" applyProtection="1">
      <alignment vertical="center"/>
    </xf>
    <xf numFmtId="49" fontId="1" fillId="3" borderId="161" xfId="2" applyNumberFormat="1" applyFont="1" applyFill="1" applyBorder="1" applyAlignment="1" applyProtection="1">
      <alignment vertical="center" wrapText="1"/>
    </xf>
    <xf numFmtId="49" fontId="1" fillId="3" borderId="175" xfId="2" applyNumberFormat="1" applyFont="1" applyFill="1" applyBorder="1" applyAlignment="1" applyProtection="1">
      <alignment vertical="center" wrapText="1"/>
    </xf>
    <xf numFmtId="0" fontId="33" fillId="3" borderId="74" xfId="2" applyNumberFormat="1" applyFont="1" applyFill="1" applyBorder="1" applyAlignment="1" applyProtection="1"/>
    <xf numFmtId="49" fontId="38" fillId="3" borderId="0" xfId="0" applyNumberFormat="1" applyFont="1" applyFill="1" applyBorder="1" applyAlignment="1">
      <alignment horizontal="left" vertical="top" wrapText="1"/>
    </xf>
    <xf numFmtId="3" fontId="22" fillId="6" borderId="125" xfId="0" applyNumberFormat="1" applyFont="1" applyFill="1" applyBorder="1" applyAlignment="1">
      <alignment horizontal="center" vertical="center"/>
    </xf>
    <xf numFmtId="3" fontId="22" fillId="6" borderId="74" xfId="0" applyNumberFormat="1" applyFont="1" applyFill="1" applyBorder="1" applyAlignment="1">
      <alignment horizontal="center" vertical="center"/>
    </xf>
    <xf numFmtId="3" fontId="22" fillId="6" borderId="130" xfId="0" applyNumberFormat="1" applyFont="1" applyFill="1" applyBorder="1" applyAlignment="1">
      <alignment horizontal="center" vertical="center"/>
    </xf>
    <xf numFmtId="3" fontId="22" fillId="6" borderId="132" xfId="0" applyNumberFormat="1" applyFont="1" applyFill="1" applyBorder="1" applyAlignment="1">
      <alignment horizontal="center" vertical="center"/>
    </xf>
    <xf numFmtId="0" fontId="43" fillId="3" borderId="158" xfId="0" applyFont="1" applyFill="1" applyBorder="1" applyAlignment="1">
      <alignment horizontal="left"/>
    </xf>
    <xf numFmtId="3" fontId="58" fillId="3" borderId="158" xfId="0" applyNumberFormat="1" applyFont="1" applyFill="1" applyBorder="1" applyAlignment="1">
      <alignment horizontal="left"/>
    </xf>
    <xf numFmtId="3" fontId="22" fillId="6" borderId="19" xfId="0" applyNumberFormat="1" applyFont="1" applyFill="1" applyBorder="1" applyAlignment="1">
      <alignment horizontal="center" vertical="center"/>
    </xf>
    <xf numFmtId="3" fontId="22" fillId="6" borderId="136" xfId="0" applyNumberFormat="1" applyFont="1" applyFill="1" applyBorder="1" applyAlignment="1">
      <alignment horizontal="center" vertical="center"/>
    </xf>
    <xf numFmtId="0" fontId="45" fillId="3" borderId="0" xfId="0" applyFont="1" applyFill="1" applyBorder="1" applyAlignment="1">
      <alignment horizontal="left" vertical="center" wrapText="1"/>
    </xf>
    <xf numFmtId="49" fontId="102" fillId="3" borderId="0" xfId="0" applyNumberFormat="1" applyFont="1" applyFill="1" applyBorder="1" applyAlignment="1">
      <alignment horizontal="right"/>
    </xf>
    <xf numFmtId="49" fontId="103" fillId="3" borderId="0" xfId="0" applyNumberFormat="1" applyFont="1" applyFill="1" applyBorder="1" applyAlignment="1">
      <alignment horizontal="right"/>
    </xf>
    <xf numFmtId="49" fontId="75" fillId="3" borderId="0" xfId="0" applyNumberFormat="1" applyFont="1" applyFill="1" applyBorder="1" applyAlignment="1">
      <alignment horizontal="right"/>
    </xf>
    <xf numFmtId="49" fontId="38" fillId="3" borderId="0" xfId="0" applyNumberFormat="1" applyFont="1" applyFill="1" applyBorder="1" applyAlignment="1">
      <alignment vertical="top" wrapText="1"/>
    </xf>
    <xf numFmtId="49" fontId="103" fillId="3" borderId="0" xfId="0" applyNumberFormat="1" applyFont="1" applyFill="1" applyBorder="1" applyAlignment="1">
      <alignment horizontal="right" vertical="center" wrapText="1"/>
    </xf>
    <xf numFmtId="49" fontId="75" fillId="3" borderId="0" xfId="0" applyNumberFormat="1" applyFont="1" applyFill="1" applyBorder="1" applyAlignment="1">
      <alignment horizontal="right" vertical="center" wrapText="1"/>
    </xf>
    <xf numFmtId="49" fontId="45" fillId="3" borderId="0" xfId="0" applyNumberFormat="1" applyFont="1" applyFill="1" applyBorder="1" applyAlignment="1">
      <alignment vertical="top" wrapText="1"/>
    </xf>
    <xf numFmtId="49" fontId="104" fillId="3" borderId="0" xfId="0" applyNumberFormat="1" applyFont="1" applyFill="1" applyBorder="1" applyAlignment="1">
      <alignment horizontal="right" vertical="top"/>
    </xf>
    <xf numFmtId="49" fontId="101" fillId="3" borderId="0" xfId="0" applyNumberFormat="1" applyFont="1" applyFill="1" applyBorder="1" applyAlignment="1">
      <alignment horizontal="right" vertical="top"/>
    </xf>
    <xf numFmtId="49" fontId="102" fillId="3" borderId="0" xfId="0" applyNumberFormat="1" applyFont="1" applyFill="1" applyBorder="1" applyAlignment="1">
      <alignment horizontal="right" vertical="top" wrapText="1"/>
    </xf>
    <xf numFmtId="49" fontId="103" fillId="3" borderId="0" xfId="0" applyNumberFormat="1" applyFont="1" applyFill="1" applyBorder="1" applyAlignment="1">
      <alignment horizontal="right" vertical="top"/>
    </xf>
    <xf numFmtId="49" fontId="103" fillId="3" borderId="0" xfId="0" applyNumberFormat="1" applyFont="1" applyFill="1" applyBorder="1" applyAlignment="1">
      <alignment horizontal="center" vertical="top"/>
    </xf>
    <xf numFmtId="49" fontId="130" fillId="3" borderId="0" xfId="0" applyNumberFormat="1" applyFont="1" applyFill="1" applyBorder="1" applyAlignment="1">
      <alignment horizontal="center" vertical="top"/>
    </xf>
    <xf numFmtId="49" fontId="103" fillId="3" borderId="0" xfId="0" applyNumberFormat="1" applyFont="1" applyFill="1" applyBorder="1" applyAlignment="1">
      <alignment horizontal="right" vertical="top" wrapText="1"/>
    </xf>
    <xf numFmtId="49" fontId="131" fillId="3" borderId="0" xfId="0" applyNumberFormat="1" applyFont="1" applyFill="1" applyBorder="1" applyAlignment="1">
      <alignment horizontal="right" vertical="top" wrapText="1"/>
    </xf>
    <xf numFmtId="49" fontId="45" fillId="3" borderId="0" xfId="0" applyNumberFormat="1" applyFont="1" applyFill="1" applyBorder="1" applyAlignment="1">
      <alignment horizontal="left" vertical="top" wrapText="1"/>
    </xf>
    <xf numFmtId="0" fontId="45" fillId="3" borderId="0" xfId="0" applyFont="1" applyFill="1" applyBorder="1" applyAlignment="1">
      <alignment horizontal="left" vertical="top" wrapText="1"/>
    </xf>
    <xf numFmtId="0" fontId="102" fillId="0" borderId="0" xfId="2" applyNumberFormat="1" applyFont="1" applyBorder="1" applyAlignment="1" applyProtection="1">
      <alignment horizontal="right" vertical="center"/>
    </xf>
    <xf numFmtId="0" fontId="38" fillId="0" borderId="0" xfId="2" applyNumberFormat="1" applyFont="1" applyBorder="1" applyAlignment="1" applyProtection="1">
      <alignment horizontal="left" vertical="center" wrapText="1"/>
    </xf>
    <xf numFmtId="0" fontId="38" fillId="0" borderId="0" xfId="0" applyFont="1" applyBorder="1" applyAlignment="1">
      <alignment horizontal="left" vertical="top" wrapText="1"/>
    </xf>
    <xf numFmtId="0" fontId="132" fillId="0" borderId="0" xfId="2" applyNumberFormat="1" applyFont="1" applyBorder="1" applyAlignment="1" applyProtection="1">
      <alignment horizontal="right" vertical="center"/>
    </xf>
    <xf numFmtId="3" fontId="22" fillId="6" borderId="29" xfId="0" applyNumberFormat="1" applyFont="1" applyFill="1" applyBorder="1" applyAlignment="1">
      <alignment horizontal="center" vertical="center" wrapText="1"/>
    </xf>
    <xf numFmtId="3" fontId="22" fillId="6" borderId="26" xfId="0" applyNumberFormat="1" applyFont="1" applyFill="1" applyBorder="1" applyAlignment="1">
      <alignment horizontal="center" vertical="center" wrapText="1"/>
    </xf>
    <xf numFmtId="3" fontId="22" fillId="6" borderId="107" xfId="0" applyNumberFormat="1" applyFont="1" applyFill="1" applyBorder="1" applyAlignment="1">
      <alignment horizontal="center" vertical="center" wrapText="1"/>
    </xf>
    <xf numFmtId="49" fontId="23" fillId="0" borderId="0" xfId="2" applyNumberFormat="1" applyFont="1" applyBorder="1" applyAlignment="1" applyProtection="1">
      <alignment horizontal="center"/>
    </xf>
    <xf numFmtId="0" fontId="2" fillId="2" borderId="0" xfId="2" applyNumberFormat="1" applyFont="1" applyFill="1" applyBorder="1" applyAlignment="1" applyProtection="1">
      <alignment horizontal="center" vertical="center"/>
    </xf>
    <xf numFmtId="0" fontId="161" fillId="2" borderId="0" xfId="2" applyNumberFormat="1" applyFont="1" applyFill="1" applyBorder="1" applyAlignment="1" applyProtection="1">
      <alignment horizontal="left" vertical="center" wrapText="1" indent="4"/>
    </xf>
    <xf numFmtId="0" fontId="161" fillId="2" borderId="0" xfId="2" applyNumberFormat="1" applyFont="1" applyFill="1" applyBorder="1" applyAlignment="1" applyProtection="1">
      <alignment horizontal="left" vertical="center" indent="4"/>
    </xf>
  </cellXfs>
  <cellStyles count="5">
    <cellStyle name="Lien hypertexte" xfId="1" builtinId="8"/>
    <cellStyle name="Normal" xfId="0" builtinId="0"/>
    <cellStyle name="Normal 2" xfId="3"/>
    <cellStyle name="Normal 3" xfId="4"/>
    <cellStyle name="Texte explicatif"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949694"/>
      <rgbColor rgb="FF800080"/>
      <rgbColor rgb="FF0070C0"/>
      <rgbColor rgb="FFBFBFBF"/>
      <rgbColor rgb="FF808080"/>
      <rgbColor rgb="FFA5A5B1"/>
      <rgbColor rgb="FF993366"/>
      <rgbColor rgb="FFEBEBEB"/>
      <rgbColor rgb="FFCCFFFF"/>
      <rgbColor rgb="FF660066"/>
      <rgbColor rgb="FFFF8080"/>
      <rgbColor rgb="FF0066CC"/>
      <rgbColor rgb="FFCAC9D9"/>
      <rgbColor rgb="FF000084"/>
      <rgbColor rgb="FFFF00FF"/>
      <rgbColor rgb="FFFFFF00"/>
      <rgbColor rgb="FF00FFFF"/>
      <rgbColor rgb="FF800080"/>
      <rgbColor rgb="FF800000"/>
      <rgbColor rgb="FF0563C1"/>
      <rgbColor rgb="FF0000E1"/>
      <rgbColor rgb="FF00CCFF"/>
      <rgbColor rgb="FFCCFFFF"/>
      <rgbColor rgb="FFCCFFCC"/>
      <rgbColor rgb="FFFFFF99"/>
      <rgbColor rgb="FFC6C3C6"/>
      <rgbColor rgb="FFA6A6A6"/>
      <rgbColor rgb="FFCC99FF"/>
      <rgbColor rgb="FFFFCC99"/>
      <rgbColor rgb="FF3366FF"/>
      <rgbColor rgb="FF33CCCC"/>
      <rgbColor rgb="FF99CC00"/>
      <rgbColor rgb="FFFFCC00"/>
      <rgbColor rgb="FFFF9900"/>
      <rgbColor rgb="FFFF6600"/>
      <rgbColor rgb="FF3877A6"/>
      <rgbColor rgb="FF969696"/>
      <rgbColor rgb="FF002060"/>
      <rgbColor rgb="FF2F5597"/>
      <rgbColor rgb="FF003300"/>
      <rgbColor rgb="FF333300"/>
      <rgbColor rgb="FF993300"/>
      <rgbColor rgb="FF993366"/>
      <rgbColor rgb="FF313494"/>
      <rgbColor rgb="FF333333"/>
      <rgbColor rgb="00003366"/>
      <rgbColor rgb="00339966"/>
      <rgbColor rgb="00003300"/>
      <rgbColor rgb="00333300"/>
      <rgbColor rgb="00993300"/>
      <rgbColor rgb="00993366"/>
      <rgbColor rgb="00333399"/>
      <rgbColor rgb="00333333"/>
    </indexedColors>
    <mruColors>
      <color rgb="FF0000FF"/>
      <color rgb="FFF79646"/>
      <color rgb="FF000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4</xdr:col>
      <xdr:colOff>457200</xdr:colOff>
      <xdr:row>20</xdr:row>
      <xdr:rowOff>0</xdr:rowOff>
    </xdr:to>
    <xdr:sp macro="" textlink="">
      <xdr:nvSpPr>
        <xdr:cNvPr id="2" name="Rectangle 11"/>
        <xdr:cNvSpPr>
          <a:spLocks noChangeArrowheads="1"/>
        </xdr:cNvSpPr>
      </xdr:nvSpPr>
      <xdr:spPr bwMode="auto">
        <a:xfrm>
          <a:off x="0" y="3924300"/>
          <a:ext cx="2209800" cy="1200150"/>
        </a:xfrm>
        <a:prstGeom prst="rect">
          <a:avLst/>
        </a:prstGeom>
        <a:solidFill>
          <a:srgbClr val="CC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361950</xdr:colOff>
      <xdr:row>14</xdr:row>
      <xdr:rowOff>0</xdr:rowOff>
    </xdr:from>
    <xdr:to>
      <xdr:col>6</xdr:col>
      <xdr:colOff>609600</xdr:colOff>
      <xdr:row>20</xdr:row>
      <xdr:rowOff>0</xdr:rowOff>
    </xdr:to>
    <xdr:sp macro="" textlink="">
      <xdr:nvSpPr>
        <xdr:cNvPr id="3" name="Rectangle 14"/>
        <xdr:cNvSpPr>
          <a:spLocks noChangeArrowheads="1"/>
        </xdr:cNvSpPr>
      </xdr:nvSpPr>
      <xdr:spPr bwMode="auto">
        <a:xfrm>
          <a:off x="2114550" y="3924300"/>
          <a:ext cx="2028825" cy="1200150"/>
        </a:xfrm>
        <a:prstGeom prst="rect">
          <a:avLst/>
        </a:prstGeom>
        <a:solidFill>
          <a:srgbClr val="9999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742950</xdr:colOff>
      <xdr:row>0</xdr:row>
      <xdr:rowOff>0</xdr:rowOff>
    </xdr:from>
    <xdr:to>
      <xdr:col>9</xdr:col>
      <xdr:colOff>0</xdr:colOff>
      <xdr:row>4</xdr:row>
      <xdr:rowOff>381000</xdr:rowOff>
    </xdr:to>
    <xdr:sp macro="" textlink="">
      <xdr:nvSpPr>
        <xdr:cNvPr id="4" name="Rectangle 6"/>
        <xdr:cNvSpPr>
          <a:spLocks noChangeArrowheads="1"/>
        </xdr:cNvSpPr>
      </xdr:nvSpPr>
      <xdr:spPr bwMode="auto">
        <a:xfrm>
          <a:off x="5038725" y="0"/>
          <a:ext cx="1266825" cy="1028700"/>
        </a:xfrm>
        <a:prstGeom prst="rect">
          <a:avLst/>
        </a:prstGeom>
        <a:solidFill>
          <a:srgbClr val="CC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742950</xdr:colOff>
      <xdr:row>4</xdr:row>
      <xdr:rowOff>333375</xdr:rowOff>
    </xdr:from>
    <xdr:to>
      <xdr:col>9</xdr:col>
      <xdr:colOff>0</xdr:colOff>
      <xdr:row>5</xdr:row>
      <xdr:rowOff>514350</xdr:rowOff>
    </xdr:to>
    <xdr:sp macro="" textlink="">
      <xdr:nvSpPr>
        <xdr:cNvPr id="5" name="Rectangle 4"/>
        <xdr:cNvSpPr>
          <a:spLocks noChangeArrowheads="1"/>
        </xdr:cNvSpPr>
      </xdr:nvSpPr>
      <xdr:spPr bwMode="auto">
        <a:xfrm>
          <a:off x="5038725" y="981075"/>
          <a:ext cx="1266825" cy="695325"/>
        </a:xfrm>
        <a:prstGeom prst="rect">
          <a:avLst/>
        </a:prstGeom>
        <a:solidFill>
          <a:srgbClr val="9999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1238250</xdr:colOff>
      <xdr:row>4</xdr:row>
      <xdr:rowOff>333375</xdr:rowOff>
    </xdr:from>
    <xdr:to>
      <xdr:col>8</xdr:col>
      <xdr:colOff>533400</xdr:colOff>
      <xdr:row>5</xdr:row>
      <xdr:rowOff>514350</xdr:rowOff>
    </xdr:to>
    <xdr:sp macro="" textlink="">
      <xdr:nvSpPr>
        <xdr:cNvPr id="6" name="Rectangle 5"/>
        <xdr:cNvSpPr>
          <a:spLocks noChangeArrowheads="1"/>
        </xdr:cNvSpPr>
      </xdr:nvSpPr>
      <xdr:spPr bwMode="auto">
        <a:xfrm>
          <a:off x="5534025" y="981075"/>
          <a:ext cx="542925" cy="695325"/>
        </a:xfrm>
        <a:prstGeom prst="rect">
          <a:avLst/>
        </a:prstGeom>
        <a:solidFill>
          <a:srgbClr val="FF00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504825</xdr:colOff>
      <xdr:row>4</xdr:row>
      <xdr:rowOff>457200</xdr:rowOff>
    </xdr:from>
    <xdr:to>
      <xdr:col>7</xdr:col>
      <xdr:colOff>514350</xdr:colOff>
      <xdr:row>5</xdr:row>
      <xdr:rowOff>495300</xdr:rowOff>
    </xdr:to>
    <xdr:sp macro="" textlink="">
      <xdr:nvSpPr>
        <xdr:cNvPr id="7" name="Text Box 7"/>
        <xdr:cNvSpPr txBox="1">
          <a:spLocks noChangeArrowheads="1"/>
        </xdr:cNvSpPr>
      </xdr:nvSpPr>
      <xdr:spPr bwMode="auto">
        <a:xfrm>
          <a:off x="4038600" y="1104900"/>
          <a:ext cx="771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2600" b="0" i="0" u="none" strike="noStrike" baseline="0">
              <a:solidFill>
                <a:srgbClr val="FFFFFF"/>
              </a:solidFill>
              <a:latin typeface="Times New Roman"/>
              <a:cs typeface="Times New Roman"/>
            </a:rPr>
            <a:t>2  0</a:t>
          </a:r>
        </a:p>
        <a:p>
          <a:pPr algn="l" rtl="0">
            <a:defRPr sz="1000"/>
          </a:pPr>
          <a:endParaRPr lang="fr-FR" sz="2600" b="0" i="0" u="none" strike="noStrike" baseline="0">
            <a:solidFill>
              <a:srgbClr val="FFFFFF"/>
            </a:solidFill>
            <a:latin typeface="Times New Roman"/>
            <a:cs typeface="Times New Roman"/>
          </a:endParaRPr>
        </a:p>
      </xdr:txBody>
    </xdr:sp>
    <xdr:clientData/>
  </xdr:twoCellAnchor>
  <xdr:oneCellAnchor>
    <xdr:from>
      <xdr:col>2</xdr:col>
      <xdr:colOff>285750</xdr:colOff>
      <xdr:row>0</xdr:row>
      <xdr:rowOff>104775</xdr:rowOff>
    </xdr:from>
    <xdr:ext cx="2691634" cy="331245"/>
    <xdr:sp macro="" textlink="">
      <xdr:nvSpPr>
        <xdr:cNvPr id="8" name="Text Box 8"/>
        <xdr:cNvSpPr txBox="1">
          <a:spLocks noChangeArrowheads="1"/>
        </xdr:cNvSpPr>
      </xdr:nvSpPr>
      <xdr:spPr bwMode="auto">
        <a:xfrm>
          <a:off x="517071" y="104775"/>
          <a:ext cx="2691634" cy="331245"/>
        </a:xfrm>
        <a:prstGeom prst="rect">
          <a:avLst/>
        </a:prstGeom>
        <a:noFill/>
        <a:ln>
          <a:noFill/>
        </a:ln>
        <a:extLst>
          <a:ext uri="{909E8E84-426E-40DD-AFC4-6F175D3DCCD1}">
            <a14:hiddenFill xmlns:a14="http://schemas.microsoft.com/office/drawing/2010/main">
              <a:solidFill>
                <a:srgbClr xmlns:mc="http://schemas.openxmlformats.org/markup-compatibility/2006" val="008000"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6576" rIns="0" bIns="0" anchor="t" upright="1">
          <a:spAutoFit/>
        </a:bodyPr>
        <a:lstStyle/>
        <a:p>
          <a:pPr algn="l" rtl="0">
            <a:defRPr sz="1000"/>
          </a:pPr>
          <a:r>
            <a:rPr lang="fr-FR" sz="2000" b="1" i="0" u="none" strike="noStrike" baseline="0">
              <a:solidFill>
                <a:srgbClr val="CC99FF"/>
              </a:solidFill>
              <a:latin typeface="Arial Narrow"/>
            </a:rPr>
            <a:t>LA  SECURITE  ROUTIERE</a:t>
          </a:r>
        </a:p>
      </xdr:txBody>
    </xdr:sp>
    <xdr:clientData/>
  </xdr:oneCellAnchor>
  <xdr:twoCellAnchor editAs="absolute">
    <xdr:from>
      <xdr:col>1</xdr:col>
      <xdr:colOff>85725</xdr:colOff>
      <xdr:row>2</xdr:row>
      <xdr:rowOff>0</xdr:rowOff>
    </xdr:from>
    <xdr:to>
      <xdr:col>2</xdr:col>
      <xdr:colOff>247650</xdr:colOff>
      <xdr:row>24</xdr:row>
      <xdr:rowOff>133350</xdr:rowOff>
    </xdr:to>
    <xdr:sp macro="" textlink="">
      <xdr:nvSpPr>
        <xdr:cNvPr id="9" name="Text Box 9"/>
        <xdr:cNvSpPr txBox="1">
          <a:spLocks noChangeArrowheads="1"/>
        </xdr:cNvSpPr>
      </xdr:nvSpPr>
      <xdr:spPr bwMode="auto">
        <a:xfrm>
          <a:off x="171450" y="323850"/>
          <a:ext cx="304800" cy="5543550"/>
        </a:xfrm>
        <a:prstGeom prst="rect">
          <a:avLst/>
        </a:prstGeom>
        <a:noFill/>
        <a:ln>
          <a:noFill/>
        </a:ln>
        <a:extLst>
          <a:ext uri="{909E8E84-426E-40DD-AFC4-6F175D3DCCD1}">
            <a14:hiddenFill xmlns:a14="http://schemas.microsoft.com/office/drawing/2010/main">
              <a:solidFill>
                <a:srgbClr xmlns:mc="http://schemas.openxmlformats.org/markup-compatibility/2006" val="008000"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0" rIns="0" bIns="36576" anchor="t" upright="1"/>
        <a:lstStyle/>
        <a:p>
          <a:pPr algn="l" rtl="0">
            <a:defRPr sz="1000"/>
          </a:pPr>
          <a:r>
            <a:rPr lang="fr-FR" sz="2000" b="1" i="0" u="none" strike="noStrike" baseline="0">
              <a:solidFill>
                <a:srgbClr val="FFFF99"/>
              </a:solidFill>
              <a:latin typeface="Arial Narrow"/>
            </a:rPr>
            <a:t>OBSERVATOIRE  NATIONAL </a:t>
          </a:r>
          <a:r>
            <a:rPr lang="fr-FR" sz="2000" b="1" i="0" u="none" strike="noStrike" baseline="0">
              <a:solidFill>
                <a:srgbClr val="CC99FF"/>
              </a:solidFill>
              <a:latin typeface="Arial Narrow"/>
            </a:rPr>
            <a:t> INTERMINISTERIEL  DE</a:t>
          </a:r>
        </a:p>
      </xdr:txBody>
    </xdr:sp>
    <xdr:clientData/>
  </xdr:twoCellAnchor>
  <xdr:oneCellAnchor>
    <xdr:from>
      <xdr:col>3</xdr:col>
      <xdr:colOff>28575</xdr:colOff>
      <xdr:row>22</xdr:row>
      <xdr:rowOff>76200</xdr:rowOff>
    </xdr:from>
    <xdr:ext cx="3209925" cy="857250"/>
    <xdr:sp macro="" textlink="">
      <xdr:nvSpPr>
        <xdr:cNvPr id="10" name="Text Box 12"/>
        <xdr:cNvSpPr txBox="1">
          <a:spLocks noChangeArrowheads="1"/>
        </xdr:cNvSpPr>
      </xdr:nvSpPr>
      <xdr:spPr bwMode="auto">
        <a:xfrm>
          <a:off x="1019175" y="5505450"/>
          <a:ext cx="3209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fr-FR" sz="2400" b="0" i="0" u="none" strike="noStrike" baseline="0">
              <a:solidFill>
                <a:srgbClr val="FFFFFF"/>
              </a:solidFill>
              <a:latin typeface="Arial Narrow"/>
            </a:rPr>
            <a:t>Recueil de données brutes</a:t>
          </a:r>
        </a:p>
        <a:p>
          <a:pPr algn="l" rtl="0">
            <a:defRPr sz="1000"/>
          </a:pPr>
          <a:r>
            <a:rPr lang="fr-FR" sz="2400" b="0" i="0" u="none" strike="noStrike" baseline="0">
              <a:solidFill>
                <a:srgbClr val="FFFFFF"/>
              </a:solidFill>
              <a:latin typeface="Arial Narrow"/>
            </a:rPr>
            <a:t>"Document de travail"</a:t>
          </a:r>
        </a:p>
      </xdr:txBody>
    </xdr:sp>
    <xdr:clientData/>
  </xdr:oneCellAnchor>
  <xdr:twoCellAnchor editAs="absolute">
    <xdr:from>
      <xdr:col>2</xdr:col>
      <xdr:colOff>666750</xdr:colOff>
      <xdr:row>6</xdr:row>
      <xdr:rowOff>390525</xdr:rowOff>
    </xdr:from>
    <xdr:to>
      <xdr:col>7</xdr:col>
      <xdr:colOff>104775</xdr:colOff>
      <xdr:row>11</xdr:row>
      <xdr:rowOff>590550</xdr:rowOff>
    </xdr:to>
    <xdr:sp macro="" textlink="">
      <xdr:nvSpPr>
        <xdr:cNvPr id="11" name="Text Box 13"/>
        <xdr:cNvSpPr txBox="1">
          <a:spLocks noChangeArrowheads="1"/>
        </xdr:cNvSpPr>
      </xdr:nvSpPr>
      <xdr:spPr bwMode="auto">
        <a:xfrm>
          <a:off x="895350" y="2066925"/>
          <a:ext cx="35052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2400" b="0" i="0" u="none" strike="noStrike" baseline="0">
              <a:solidFill>
                <a:srgbClr val="FFFFFF"/>
              </a:solidFill>
              <a:latin typeface="Antique Olive Compact"/>
            </a:rPr>
            <a:t>Les accidents corporels</a:t>
          </a:r>
        </a:p>
        <a:p>
          <a:pPr algn="l" rtl="0">
            <a:defRPr sz="1000"/>
          </a:pPr>
          <a:r>
            <a:rPr lang="fr-FR" sz="2400" b="0" i="0" u="none" strike="noStrike" baseline="0">
              <a:solidFill>
                <a:srgbClr val="FFFFFF"/>
              </a:solidFill>
              <a:latin typeface="Antique Olive Compact"/>
            </a:rPr>
            <a:t>de la circulation</a:t>
          </a:r>
        </a:p>
      </xdr:txBody>
    </xdr:sp>
    <xdr:clientData/>
  </xdr:twoCellAnchor>
  <xdr:twoCellAnchor editAs="oneCell">
    <xdr:from>
      <xdr:col>6</xdr:col>
      <xdr:colOff>123825</xdr:colOff>
      <xdr:row>25</xdr:row>
      <xdr:rowOff>76200</xdr:rowOff>
    </xdr:from>
    <xdr:to>
      <xdr:col>6</xdr:col>
      <xdr:colOff>542925</xdr:colOff>
      <xdr:row>28</xdr:row>
      <xdr:rowOff>9525</xdr:rowOff>
    </xdr:to>
    <xdr:pic>
      <xdr:nvPicPr>
        <xdr:cNvPr id="12" name="Picture 18" descr="ToolToolTool"/>
        <xdr:cNvPicPr>
          <a:picLocks noChangeAspect="1" noChangeArrowheads="1"/>
        </xdr:cNvPicPr>
      </xdr:nvPicPr>
      <xdr:blipFill>
        <a:blip xmlns:r="http://schemas.openxmlformats.org/officeDocument/2006/relationships" r:embed="rId1">
          <a:clrChange>
            <a:clrFrom>
              <a:srgbClr val="000038"/>
            </a:clrFrom>
            <a:clrTo>
              <a:srgbClr val="000038">
                <a:alpha val="0"/>
              </a:srgbClr>
            </a:clrTo>
          </a:clrChange>
          <a:extLst>
            <a:ext uri="{28A0092B-C50C-407E-A947-70E740481C1C}">
              <a14:useLocalDpi xmlns:a14="http://schemas.microsoft.com/office/drawing/2010/main" val="0"/>
            </a:ext>
          </a:extLst>
        </a:blip>
        <a:srcRect/>
        <a:stretch>
          <a:fillRect/>
        </a:stretch>
      </xdr:blipFill>
      <xdr:spPr bwMode="auto">
        <a:xfrm>
          <a:off x="3657600" y="5962650"/>
          <a:ext cx="4191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104775</xdr:colOff>
      <xdr:row>0</xdr:row>
      <xdr:rowOff>0</xdr:rowOff>
    </xdr:from>
    <xdr:to>
      <xdr:col>9</xdr:col>
      <xdr:colOff>0</xdr:colOff>
      <xdr:row>8</xdr:row>
      <xdr:rowOff>47625</xdr:rowOff>
    </xdr:to>
    <xdr:sp macro="" textlink="">
      <xdr:nvSpPr>
        <xdr:cNvPr id="13" name="2010x"/>
        <xdr:cNvSpPr txBox="1">
          <a:spLocks noChangeArrowheads="1"/>
        </xdr:cNvSpPr>
      </xdr:nvSpPr>
      <xdr:spPr bwMode="auto">
        <a:xfrm>
          <a:off x="4400550" y="0"/>
          <a:ext cx="1905000" cy="2400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l" rtl="0">
            <a:defRPr sz="1000"/>
          </a:pPr>
          <a:r>
            <a:rPr lang="fr-FR" sz="15000" b="0" i="0" u="none" strike="noStrike" baseline="0">
              <a:solidFill>
                <a:srgbClr val="FFFF99"/>
              </a:solidFill>
              <a:latin typeface="Times New Roman"/>
              <a:cs typeface="Times New Roman"/>
            </a:rPr>
            <a:t>19</a:t>
          </a:r>
        </a:p>
      </xdr:txBody>
    </xdr:sp>
    <xdr:clientData/>
  </xdr:twoCellAnchor>
  <xdr:twoCellAnchor editAs="oneCell">
    <xdr:from>
      <xdr:col>3</xdr:col>
      <xdr:colOff>342901</xdr:colOff>
      <xdr:row>29</xdr:row>
      <xdr:rowOff>485775</xdr:rowOff>
    </xdr:from>
    <xdr:to>
      <xdr:col>6</xdr:col>
      <xdr:colOff>370491</xdr:colOff>
      <xdr:row>35</xdr:row>
      <xdr:rowOff>123825</xdr:rowOff>
    </xdr:to>
    <xdr:pic>
      <xdr:nvPicPr>
        <xdr:cNvPr id="18" name="Image 17"/>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4611" b="100000" l="3340" r="98539">
                      <a14:foregroundMark x1="46764" y1="39193" x2="46764" y2="39193"/>
                      <a14:foregroundMark x1="56367" y1="40346" x2="56367" y2="40346"/>
                      <a14:foregroundMark x1="69729" y1="36311" x2="69729" y2="36311"/>
                      <a14:backgroundMark x1="33403" y1="53890" x2="34238" y2="52161"/>
                      <a14:backgroundMark x1="28392" y1="57925" x2="28392" y2="57925"/>
                      <a14:backgroundMark x1="24008" y1="49568" x2="24008" y2="49568"/>
                    </a14:backgroundRemoval>
                  </a14:imgEffect>
                </a14:imgLayer>
              </a14:imgProps>
            </a:ext>
            <a:ext uri="{28A0092B-C50C-407E-A947-70E740481C1C}">
              <a14:useLocalDpi xmlns:a14="http://schemas.microsoft.com/office/drawing/2010/main" val="0"/>
            </a:ext>
          </a:extLst>
        </a:blip>
        <a:srcRect/>
        <a:stretch>
          <a:fillRect/>
        </a:stretch>
      </xdr:blipFill>
      <xdr:spPr bwMode="auto">
        <a:xfrm>
          <a:off x="1333501" y="7372350"/>
          <a:ext cx="2570765" cy="18573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733320</xdr:colOff>
      <xdr:row>4</xdr:row>
      <xdr:rowOff>466559</xdr:rowOff>
    </xdr:from>
    <xdr:ext cx="4471413" cy="1329583"/>
    <xdr:sp macro="" textlink="">
      <xdr:nvSpPr>
        <xdr:cNvPr id="12" name="CustomShape 1"/>
        <xdr:cNvSpPr/>
      </xdr:nvSpPr>
      <xdr:spPr>
        <a:xfrm>
          <a:off x="964641" y="1119702"/>
          <a:ext cx="4471413" cy="1329583"/>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t" anchorCtr="1">
          <a:noAutofit/>
        </a:bodyPr>
        <a:lstStyle/>
        <a:p>
          <a:pPr>
            <a:lnSpc>
              <a:spcPct val="100000"/>
            </a:lnSpc>
          </a:pPr>
          <a:r>
            <a:rPr lang="fr-FR" sz="1000" b="1" strike="noStrike" spc="-1">
              <a:solidFill>
                <a:srgbClr val="FFFFFF"/>
              </a:solidFill>
              <a:latin typeface="Arial"/>
            </a:rPr>
            <a:t>L’Observatoire national interministériel de la sécurité routière (ONISR),</a:t>
          </a:r>
          <a:endParaRPr lang="fr-FR" sz="1000" b="0" strike="noStrike" spc="-1">
            <a:latin typeface="Times New Roman"/>
          </a:endParaRPr>
        </a:p>
        <a:p>
          <a:pPr>
            <a:lnSpc>
              <a:spcPct val="100000"/>
            </a:lnSpc>
          </a:pPr>
          <a:r>
            <a:rPr lang="fr-FR" sz="1000" b="1" strike="noStrike" spc="-1">
              <a:solidFill>
                <a:srgbClr val="FFFFFF"/>
              </a:solidFill>
              <a:latin typeface="Arial"/>
            </a:rPr>
            <a:t>créé en 1982 et placé auprès du délégué à la sécurité routière - également délégué interministériel à la sécurité routière, a en particulier en charge la collecte, la mise en forme, l’interprétation et la diffusion des données statistiques nationales se rapportant à la sécurité routière. </a:t>
          </a:r>
          <a:endParaRPr lang="fr-FR" sz="1000" b="0" strike="noStrike" spc="-1">
            <a:latin typeface="Times New Roman"/>
          </a:endParaRPr>
        </a:p>
        <a:p>
          <a:pPr>
            <a:lnSpc>
              <a:spcPct val="100000"/>
            </a:lnSpc>
          </a:pPr>
          <a:r>
            <a:rPr lang="fr-FR" sz="1000" b="1" strike="noStrike" spc="-1">
              <a:solidFill>
                <a:srgbClr val="FFFFFF"/>
              </a:solidFill>
              <a:latin typeface="Arial"/>
            </a:rPr>
            <a:t>Les principales productions de l'ONISR (parmi lesquelles les "Bilans de la sécurité routière" annuels) peuvent être consultées, imprimées et téléchargées sur les pages Web de l’Observatoire. </a:t>
          </a:r>
          <a:endParaRPr lang="fr-FR" sz="1000" b="0" strike="noStrike" spc="-1">
            <a:latin typeface="Times New Roman"/>
          </a:endParaRPr>
        </a:p>
        <a:p>
          <a:pPr>
            <a:lnSpc>
              <a:spcPct val="100000"/>
            </a:lnSpc>
          </a:pPr>
          <a:endParaRPr lang="fr-FR" sz="1000" b="0" strike="noStrike" spc="-1">
            <a:latin typeface="Times New Roman"/>
          </a:endParaRPr>
        </a:p>
        <a:p>
          <a:pPr>
            <a:lnSpc>
              <a:spcPct val="100000"/>
            </a:lnSpc>
          </a:pPr>
          <a:endParaRPr lang="fr-FR" sz="1000" b="0" strike="noStrike" spc="-1">
            <a:latin typeface="Times New Roman"/>
          </a:endParaRPr>
        </a:p>
      </xdr:txBody>
    </xdr:sp>
    <xdr:clientData/>
  </xdr:oneCellAnchor>
  <xdr:twoCellAnchor editAs="absolute">
    <xdr:from>
      <xdr:col>2</xdr:col>
      <xdr:colOff>733320</xdr:colOff>
      <xdr:row>11</xdr:row>
      <xdr:rowOff>706106</xdr:rowOff>
    </xdr:from>
    <xdr:to>
      <xdr:col>7</xdr:col>
      <xdr:colOff>1243080</xdr:colOff>
      <xdr:row>25</xdr:row>
      <xdr:rowOff>105266</xdr:rowOff>
    </xdr:to>
    <xdr:sp macro="" textlink="">
      <xdr:nvSpPr>
        <xdr:cNvPr id="14" name="CustomShape 1"/>
        <xdr:cNvSpPr/>
      </xdr:nvSpPr>
      <xdr:spPr>
        <a:xfrm>
          <a:off x="975240" y="3571560"/>
          <a:ext cx="4811760" cy="2449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endParaRPr lang="fr-FR" sz="1200" b="0" strike="noStrike" spc="-1">
            <a:latin typeface="Times New Roman"/>
          </a:endParaRPr>
        </a:p>
        <a:p>
          <a:pPr>
            <a:lnSpc>
              <a:spcPct val="100000"/>
            </a:lnSpc>
          </a:pPr>
          <a:r>
            <a:rPr lang="fr-FR" sz="1000" b="1" strike="noStrike" spc="-1">
              <a:solidFill>
                <a:srgbClr val="FFFFFF"/>
              </a:solidFill>
              <a:latin typeface="Arial"/>
            </a:rPr>
            <a:t>Ces pages Web  donnent également accès à des fiches thématiques et autres études sectorielles sur la sécurité routière, ainsi qu’au baromètre mensuel, aux notes périodiques de l’ONISR sur l’observation du comportement des usagers et au présent </a:t>
          </a:r>
          <a:r>
            <a:rPr lang="fr-FR" sz="1000" b="1" u="sng" strike="noStrike" spc="-1">
              <a:solidFill>
                <a:srgbClr val="FFFFFF"/>
              </a:solidFill>
              <a:uFillTx/>
              <a:latin typeface="Arial"/>
            </a:rPr>
            <a:t>document de travail</a:t>
          </a:r>
          <a:r>
            <a:rPr lang="fr-FR" sz="1000" b="1" strike="noStrike" spc="-1">
              <a:solidFill>
                <a:srgbClr val="FFFFFF"/>
              </a:solidFill>
              <a:latin typeface="Arial"/>
            </a:rPr>
            <a:t> (et à ses prédécesseurs des années antérieures).</a:t>
          </a:r>
          <a:endParaRPr lang="fr-FR" sz="1000" b="0" strike="noStrike" spc="-1">
            <a:latin typeface="Times New Roman"/>
          </a:endParaRPr>
        </a:p>
        <a:p>
          <a:pPr>
            <a:lnSpc>
              <a:spcPct val="100000"/>
            </a:lnSpc>
          </a:pPr>
          <a:endParaRPr lang="fr-FR" sz="1000" b="0" strike="noStrike" spc="-1">
            <a:latin typeface="Times New Roman"/>
          </a:endParaRPr>
        </a:p>
        <a:p>
          <a:pPr>
            <a:lnSpc>
              <a:spcPct val="100000"/>
            </a:lnSpc>
          </a:pPr>
          <a:r>
            <a:rPr lang="fr-FR" sz="1000" b="1" strike="noStrike" spc="-1">
              <a:solidFill>
                <a:srgbClr val="FFFFFF"/>
              </a:solidFill>
              <a:latin typeface="Arial"/>
            </a:rPr>
            <a:t>Disponible au format .pdf et en version tableur, le document de travail de l'ONISR fournit les principaux agrégats et distributions statistiques tirés chaque année du Fichier national des accidents corporels de la circulation (dit "Fichier BAAC").</a:t>
          </a:r>
          <a:endParaRPr lang="fr-FR" sz="1000" b="0" strike="noStrike" spc="-1">
            <a:latin typeface="Times New Roman"/>
          </a:endParaRPr>
        </a:p>
        <a:p>
          <a:pPr>
            <a:lnSpc>
              <a:spcPct val="100000"/>
            </a:lnSpc>
          </a:pPr>
          <a:endParaRPr lang="fr-FR" sz="1000" b="0" strike="noStrike" spc="-1">
            <a:latin typeface="Times New Roman"/>
          </a:endParaRPr>
        </a:p>
      </xdr:txBody>
    </xdr:sp>
    <xdr:clientData/>
  </xdr:twoCellAnchor>
  <xdr:twoCellAnchor editAs="oneCell">
    <xdr:from>
      <xdr:col>2</xdr:col>
      <xdr:colOff>756602</xdr:colOff>
      <xdr:row>11</xdr:row>
      <xdr:rowOff>224412</xdr:rowOff>
    </xdr:from>
    <xdr:to>
      <xdr:col>3</xdr:col>
      <xdr:colOff>413162</xdr:colOff>
      <xdr:row>11</xdr:row>
      <xdr:rowOff>557052</xdr:rowOff>
    </xdr:to>
    <xdr:pic>
      <xdr:nvPicPr>
        <xdr:cNvPr id="16" name="Picture 18"/>
        <xdr:cNvPicPr/>
      </xdr:nvPicPr>
      <xdr:blipFill>
        <a:blip xmlns:r="http://schemas.openxmlformats.org/officeDocument/2006/relationships" r:embed="rId1"/>
        <a:stretch/>
      </xdr:blipFill>
      <xdr:spPr>
        <a:xfrm>
          <a:off x="987923" y="3109126"/>
          <a:ext cx="418560" cy="332640"/>
        </a:xfrm>
        <a:prstGeom prst="rect">
          <a:avLst/>
        </a:prstGeom>
        <a:ln>
          <a:noFill/>
        </a:ln>
      </xdr:spPr>
    </xdr:pic>
    <xdr:clientData/>
  </xdr:twoCellAnchor>
  <xdr:twoCellAnchor editAs="oneCell">
    <xdr:from>
      <xdr:col>5</xdr:col>
      <xdr:colOff>247649</xdr:colOff>
      <xdr:row>33</xdr:row>
      <xdr:rowOff>9524</xdr:rowOff>
    </xdr:from>
    <xdr:to>
      <xdr:col>8</xdr:col>
      <xdr:colOff>504825</xdr:colOff>
      <xdr:row>38</xdr:row>
      <xdr:rowOff>136248</xdr:rowOff>
    </xdr:to>
    <xdr:pic>
      <xdr:nvPicPr>
        <xdr:cNvPr id="7" name="Image 6" descr="S:\SPU\DSCR.O-0\Libre\Dossiers_personnels\Quancard\Z_Autres\LOGO VIVRE ENSEMBLE\LOGO VIVRE ENSEMBLE.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3563" y="8161610"/>
          <a:ext cx="3285469" cy="1296000"/>
        </a:xfrm>
        <a:prstGeom prst="rect">
          <a:avLst/>
        </a:prstGeom>
        <a:noFill/>
        <a:ln>
          <a:noFill/>
        </a:ln>
      </xdr:spPr>
    </xdr:pic>
    <xdr:clientData/>
  </xdr:twoCellAnchor>
  <xdr:twoCellAnchor editAs="oneCell">
    <xdr:from>
      <xdr:col>1</xdr:col>
      <xdr:colOff>74517</xdr:colOff>
      <xdr:row>32</xdr:row>
      <xdr:rowOff>226629</xdr:rowOff>
    </xdr:from>
    <xdr:to>
      <xdr:col>4</xdr:col>
      <xdr:colOff>448464</xdr:colOff>
      <xdr:row>38</xdr:row>
      <xdr:rowOff>129879</xdr:rowOff>
    </xdr:to>
    <xdr:pic>
      <xdr:nvPicPr>
        <xdr:cNvPr id="4" name="Image 3"/>
        <xdr:cNvPicPr>
          <a:picLocks noChangeAspect="1"/>
        </xdr:cNvPicPr>
      </xdr:nvPicPr>
      <xdr:blipFill>
        <a:blip xmlns:r="http://schemas.openxmlformats.org/officeDocument/2006/relationships" r:embed="rId3"/>
        <a:stretch>
          <a:fillRect/>
        </a:stretch>
      </xdr:blipFill>
      <xdr:spPr>
        <a:xfrm>
          <a:off x="157861" y="8138332"/>
          <a:ext cx="2040822" cy="1332000"/>
        </a:xfrm>
        <a:prstGeom prst="rect">
          <a:avLst/>
        </a:prstGeom>
      </xdr:spPr>
    </xdr:pic>
    <xdr:clientData/>
  </xdr:twoCellAnchor>
</xdr:wsDr>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showGridLines="0" showRowColHeaders="0" tabSelected="1" zoomScale="70" zoomScaleNormal="70" workbookViewId="0">
      <selection activeCell="L19" sqref="L19"/>
    </sheetView>
  </sheetViews>
  <sheetFormatPr baseColWidth="10" defaultRowHeight="12.75" x14ac:dyDescent="0.2"/>
  <cols>
    <col min="1" max="1" width="1.28515625" style="896" customWidth="1"/>
    <col min="2" max="2" width="2.140625" style="896" customWidth="1"/>
    <col min="3" max="5" width="11.42578125" style="896"/>
    <col min="6" max="6" width="15.28515625" style="896" bestFit="1" customWidth="1"/>
    <col min="7" max="7" width="11.42578125" style="896"/>
    <col min="8" max="8" width="18.7109375" style="896" customWidth="1"/>
    <col min="9" max="9" width="11.42578125" style="896"/>
    <col min="10" max="10" width="2.140625" style="896" customWidth="1"/>
    <col min="11" max="11" width="1.28515625" style="896" customWidth="1"/>
    <col min="12" max="16384" width="11.42578125" style="896"/>
  </cols>
  <sheetData>
    <row r="1" spans="1:16" x14ac:dyDescent="0.2">
      <c r="A1" s="897"/>
      <c r="B1" s="897"/>
      <c r="C1" s="897"/>
      <c r="D1" s="897"/>
      <c r="E1" s="897"/>
      <c r="F1" s="897"/>
      <c r="G1" s="897"/>
      <c r="H1" s="897"/>
      <c r="I1" s="897"/>
    </row>
    <row r="2" spans="1:16" x14ac:dyDescent="0.2">
      <c r="A2" s="897"/>
      <c r="B2" s="897"/>
      <c r="C2" s="897"/>
      <c r="D2" s="897"/>
      <c r="E2" s="897"/>
      <c r="F2" s="897"/>
      <c r="G2" s="897"/>
      <c r="H2" s="897"/>
      <c r="I2" s="897"/>
    </row>
    <row r="3" spans="1:16" x14ac:dyDescent="0.2">
      <c r="A3" s="897"/>
      <c r="B3" s="897"/>
      <c r="C3" s="897"/>
      <c r="D3" s="897"/>
      <c r="E3" s="897"/>
      <c r="F3" s="897"/>
      <c r="G3" s="897"/>
      <c r="H3" s="897"/>
      <c r="I3" s="897"/>
    </row>
    <row r="4" spans="1:16" x14ac:dyDescent="0.2">
      <c r="A4" s="897"/>
      <c r="B4" s="897"/>
      <c r="C4" s="897"/>
      <c r="D4" s="897"/>
      <c r="E4" s="897"/>
      <c r="F4" s="897"/>
      <c r="G4" s="897"/>
      <c r="H4" s="897"/>
      <c r="I4" s="897"/>
    </row>
    <row r="5" spans="1:16" ht="40.5" x14ac:dyDescent="0.2">
      <c r="A5" s="1973"/>
      <c r="B5" s="1973"/>
      <c r="C5" s="1973"/>
      <c r="D5" s="1973"/>
      <c r="E5" s="1973"/>
      <c r="F5" s="1973"/>
      <c r="G5" s="1973"/>
      <c r="H5" s="1973"/>
      <c r="I5" s="1973"/>
    </row>
    <row r="6" spans="1:16" ht="40.5" x14ac:dyDescent="0.2">
      <c r="A6" s="1973"/>
      <c r="B6" s="1973"/>
      <c r="C6" s="1973"/>
      <c r="D6" s="1973"/>
      <c r="E6" s="1973"/>
      <c r="F6" s="1973"/>
      <c r="G6" s="1973"/>
      <c r="H6" s="1973"/>
      <c r="I6" s="1973"/>
    </row>
    <row r="7" spans="1:16" ht="40.5" x14ac:dyDescent="0.2">
      <c r="A7" s="1973"/>
      <c r="B7" s="1973"/>
      <c r="C7" s="1973"/>
      <c r="D7" s="1973"/>
      <c r="E7" s="1973"/>
      <c r="F7" s="1973"/>
      <c r="G7" s="1973"/>
      <c r="H7" s="1973"/>
      <c r="I7" s="1973"/>
    </row>
    <row r="8" spans="1:16" x14ac:dyDescent="0.2">
      <c r="A8" s="897"/>
      <c r="B8" s="897"/>
      <c r="C8" s="897"/>
      <c r="D8" s="897"/>
      <c r="E8" s="897"/>
      <c r="F8" s="897"/>
      <c r="G8" s="897"/>
      <c r="H8" s="897"/>
      <c r="I8" s="897"/>
    </row>
    <row r="9" spans="1:16" x14ac:dyDescent="0.2">
      <c r="A9" s="897"/>
      <c r="B9" s="897"/>
      <c r="C9" s="897"/>
      <c r="D9" s="898"/>
      <c r="E9" s="898"/>
      <c r="F9" s="898"/>
      <c r="G9" s="898"/>
      <c r="H9" s="897"/>
      <c r="I9" s="897"/>
    </row>
    <row r="10" spans="1:16" x14ac:dyDescent="0.2">
      <c r="A10" s="897"/>
      <c r="B10" s="897"/>
      <c r="C10" s="897"/>
      <c r="D10" s="897"/>
      <c r="E10" s="897"/>
      <c r="F10" s="897"/>
      <c r="G10" s="897"/>
      <c r="H10" s="897"/>
      <c r="I10" s="897"/>
    </row>
    <row r="11" spans="1:16" x14ac:dyDescent="0.2">
      <c r="A11" s="897"/>
      <c r="B11" s="897"/>
      <c r="C11" s="897"/>
      <c r="D11" s="897"/>
      <c r="E11" s="897"/>
      <c r="F11" s="897"/>
      <c r="G11" s="897"/>
      <c r="H11" s="897"/>
      <c r="I11" s="897"/>
    </row>
    <row r="12" spans="1:16" ht="60" customHeight="1" x14ac:dyDescent="0.2">
      <c r="A12" s="898"/>
      <c r="B12" s="898"/>
      <c r="C12" s="898"/>
      <c r="D12" s="898"/>
      <c r="E12" s="898"/>
      <c r="F12" s="898"/>
      <c r="G12" s="898"/>
      <c r="H12" s="898"/>
      <c r="I12" s="898"/>
    </row>
    <row r="13" spans="1:16" x14ac:dyDescent="0.2">
      <c r="A13" s="897"/>
      <c r="B13" s="897"/>
      <c r="C13" s="897"/>
      <c r="D13" s="897"/>
      <c r="E13" s="897"/>
      <c r="F13" s="897"/>
      <c r="G13" s="897"/>
      <c r="H13" s="897"/>
      <c r="I13" s="897"/>
    </row>
    <row r="14" spans="1:16" x14ac:dyDescent="0.2">
      <c r="A14" s="897"/>
      <c r="B14" s="897"/>
      <c r="C14" s="897"/>
      <c r="D14" s="897"/>
      <c r="E14" s="897"/>
      <c r="F14" s="897"/>
      <c r="G14" s="897"/>
      <c r="H14" s="897"/>
      <c r="I14" s="897"/>
    </row>
    <row r="15" spans="1:16" x14ac:dyDescent="0.2">
      <c r="A15" s="897"/>
      <c r="B15" s="897"/>
      <c r="C15" s="897"/>
      <c r="D15" s="897"/>
      <c r="E15" s="897"/>
      <c r="F15" s="897"/>
      <c r="G15" s="897"/>
      <c r="H15" s="897"/>
      <c r="I15" s="897"/>
      <c r="P15"/>
    </row>
    <row r="16" spans="1:16" x14ac:dyDescent="0.2">
      <c r="A16" s="897"/>
      <c r="B16" s="897"/>
      <c r="C16" s="897"/>
      <c r="D16" s="897"/>
      <c r="E16" s="897"/>
      <c r="F16" s="897"/>
      <c r="G16" s="897"/>
      <c r="H16" s="897"/>
      <c r="I16" s="897"/>
    </row>
    <row r="17" spans="1:9" ht="41.25" x14ac:dyDescent="0.8">
      <c r="A17" s="897"/>
      <c r="B17" s="899"/>
      <c r="C17" s="899"/>
      <c r="D17" s="899"/>
      <c r="E17" s="897"/>
      <c r="F17" s="897"/>
      <c r="G17" s="899"/>
      <c r="H17" s="899"/>
      <c r="I17" s="899"/>
    </row>
    <row r="18" spans="1:9" ht="3.95" customHeight="1" x14ac:dyDescent="0.2">
      <c r="A18" s="897"/>
      <c r="B18" s="897"/>
      <c r="C18" s="897"/>
      <c r="D18" s="897"/>
      <c r="E18" s="897"/>
      <c r="F18" s="897"/>
      <c r="G18" s="897"/>
      <c r="H18" s="897"/>
      <c r="I18" s="897"/>
    </row>
    <row r="19" spans="1:9" ht="12" customHeight="1" x14ac:dyDescent="0.2">
      <c r="A19" s="897"/>
      <c r="B19" s="897"/>
      <c r="C19" s="897"/>
      <c r="D19" s="897"/>
      <c r="E19" s="897"/>
      <c r="F19" s="897"/>
      <c r="G19" s="897"/>
      <c r="H19" s="897"/>
      <c r="I19" s="897"/>
    </row>
    <row r="20" spans="1:9" ht="12" customHeight="1" x14ac:dyDescent="0.2">
      <c r="A20" s="897"/>
      <c r="B20" s="897"/>
      <c r="C20" s="897"/>
      <c r="D20" s="897"/>
      <c r="E20" s="897"/>
      <c r="F20" s="897"/>
      <c r="G20" s="897"/>
      <c r="H20" s="897"/>
      <c r="I20" s="897"/>
    </row>
    <row r="21" spans="1:9" ht="12" customHeight="1" x14ac:dyDescent="0.2">
      <c r="A21" s="897"/>
      <c r="B21" s="897"/>
      <c r="C21" s="897"/>
      <c r="D21" s="897"/>
      <c r="E21" s="897"/>
      <c r="F21" s="897"/>
      <c r="G21" s="897"/>
      <c r="H21" s="897"/>
      <c r="I21" s="897"/>
    </row>
    <row r="22" spans="1:9" ht="12" customHeight="1" x14ac:dyDescent="0.2">
      <c r="A22" s="897"/>
      <c r="B22" s="897"/>
      <c r="C22" s="897"/>
      <c r="D22" s="897"/>
      <c r="E22" s="897"/>
      <c r="F22" s="897"/>
      <c r="G22" s="897"/>
      <c r="H22" s="897"/>
      <c r="I22" s="897"/>
    </row>
    <row r="23" spans="1:9" ht="12" customHeight="1" x14ac:dyDescent="0.2">
      <c r="A23" s="897"/>
      <c r="B23" s="897"/>
      <c r="C23" s="897"/>
      <c r="D23" s="897"/>
      <c r="E23" s="897"/>
      <c r="F23" s="897"/>
      <c r="G23" s="897"/>
      <c r="H23" s="897"/>
      <c r="I23" s="897"/>
    </row>
    <row r="24" spans="1:9" ht="12" customHeight="1" x14ac:dyDescent="0.2">
      <c r="A24" s="897"/>
      <c r="B24" s="897"/>
      <c r="C24" s="897"/>
      <c r="D24" s="897"/>
      <c r="E24" s="897"/>
      <c r="F24" s="897"/>
      <c r="G24" s="897"/>
      <c r="H24" s="897"/>
      <c r="I24" s="897"/>
    </row>
    <row r="25" spans="1:9" ht="12" customHeight="1" x14ac:dyDescent="0.2">
      <c r="A25" s="897"/>
      <c r="B25" s="897"/>
      <c r="C25" s="897"/>
      <c r="D25" s="897"/>
      <c r="E25" s="897"/>
      <c r="F25" s="897"/>
      <c r="G25" s="897"/>
      <c r="H25" s="897"/>
      <c r="I25" s="897"/>
    </row>
    <row r="26" spans="1:9" ht="12" customHeight="1" x14ac:dyDescent="0.2">
      <c r="A26" s="897"/>
      <c r="B26" s="897"/>
      <c r="C26" s="897"/>
      <c r="D26" s="897"/>
      <c r="E26" s="897"/>
      <c r="F26" s="897"/>
      <c r="G26" s="897"/>
      <c r="H26" s="897"/>
      <c r="I26" s="897"/>
    </row>
    <row r="27" spans="1:9" ht="12" customHeight="1" x14ac:dyDescent="0.2">
      <c r="A27" s="897"/>
      <c r="B27" s="897"/>
      <c r="C27" s="897"/>
      <c r="D27" s="897"/>
      <c r="E27" s="897"/>
      <c r="F27" s="897"/>
      <c r="G27" s="897"/>
      <c r="H27" s="897"/>
      <c r="I27" s="897"/>
    </row>
    <row r="28" spans="1:9" ht="12" customHeight="1" x14ac:dyDescent="0.2">
      <c r="A28" s="897"/>
      <c r="B28" s="897"/>
      <c r="C28" s="897"/>
      <c r="D28" s="897"/>
      <c r="E28" s="897"/>
      <c r="F28" s="897"/>
      <c r="G28" s="897"/>
      <c r="H28" s="897"/>
      <c r="I28" s="897"/>
    </row>
    <row r="29" spans="1:9" ht="42.95" customHeight="1" x14ac:dyDescent="0.35">
      <c r="A29" s="897"/>
      <c r="B29" s="898"/>
      <c r="C29" s="898"/>
      <c r="D29" s="1977"/>
      <c r="E29" s="1977"/>
      <c r="F29" s="1977"/>
      <c r="G29" s="1977"/>
      <c r="H29" s="1977"/>
      <c r="I29" s="897"/>
    </row>
    <row r="30" spans="1:9" ht="50.1" customHeight="1" x14ac:dyDescent="0.2">
      <c r="A30" s="897"/>
      <c r="B30" s="898"/>
      <c r="C30" s="898"/>
      <c r="D30" s="898"/>
      <c r="E30" s="904"/>
      <c r="F30" s="904"/>
      <c r="G30" s="904"/>
      <c r="H30" s="904"/>
      <c r="I30" s="904"/>
    </row>
    <row r="31" spans="1:9" ht="15.75" customHeight="1" x14ac:dyDescent="0.2">
      <c r="A31" s="897"/>
      <c r="B31" s="898"/>
      <c r="C31" s="898"/>
      <c r="D31" s="898"/>
      <c r="E31" s="898"/>
      <c r="F31" s="898"/>
      <c r="G31" s="897"/>
      <c r="H31" s="897"/>
      <c r="I31" s="897"/>
    </row>
    <row r="32" spans="1:9" ht="33" x14ac:dyDescent="0.45">
      <c r="A32" s="897"/>
      <c r="B32" s="898"/>
      <c r="C32" s="898"/>
      <c r="D32" s="898"/>
      <c r="E32" s="898"/>
      <c r="F32" s="898"/>
      <c r="G32" s="897"/>
      <c r="H32" s="902"/>
      <c r="I32" s="903" t="s">
        <v>0</v>
      </c>
    </row>
    <row r="33" spans="1:9" ht="45" x14ac:dyDescent="0.3">
      <c r="A33" s="897"/>
      <c r="B33" s="900"/>
      <c r="C33" s="897"/>
      <c r="D33" s="897"/>
      <c r="E33" s="897"/>
      <c r="F33" s="898"/>
      <c r="G33" s="901"/>
      <c r="H33" s="1974">
        <v>2019</v>
      </c>
      <c r="I33" s="1974"/>
    </row>
    <row r="34" spans="1:9" ht="15.75" customHeight="1" x14ac:dyDescent="0.25">
      <c r="A34" s="900"/>
      <c r="B34" s="897"/>
      <c r="C34" s="897"/>
      <c r="D34" s="897"/>
      <c r="E34" s="897"/>
      <c r="F34" s="897"/>
      <c r="G34" s="897"/>
      <c r="H34" s="897"/>
      <c r="I34" s="897"/>
    </row>
    <row r="35" spans="1:9" ht="15.75" customHeight="1" x14ac:dyDescent="0.25">
      <c r="A35" s="900"/>
      <c r="B35" s="897"/>
      <c r="C35" s="897"/>
      <c r="D35" s="897"/>
      <c r="E35" s="897"/>
      <c r="F35" s="897"/>
      <c r="G35" s="897"/>
      <c r="H35" s="897"/>
      <c r="I35" s="897"/>
    </row>
    <row r="36" spans="1:9" ht="15.75" customHeight="1" x14ac:dyDescent="0.25">
      <c r="A36" s="900"/>
      <c r="B36" s="897"/>
      <c r="C36" s="897"/>
      <c r="D36" s="897"/>
      <c r="E36" s="897"/>
      <c r="F36" s="897"/>
      <c r="G36" s="897"/>
      <c r="H36" s="897"/>
      <c r="I36" s="897"/>
    </row>
    <row r="37" spans="1:9" ht="15.75" customHeight="1" x14ac:dyDescent="0.25">
      <c r="A37" s="900"/>
      <c r="B37" s="897"/>
      <c r="C37" s="897"/>
      <c r="D37" s="897"/>
      <c r="E37" s="897"/>
      <c r="F37" s="897"/>
      <c r="G37" s="897"/>
      <c r="H37" s="897"/>
      <c r="I37" s="897"/>
    </row>
    <row r="38" spans="1:9" ht="30" customHeight="1" thickBot="1" x14ac:dyDescent="0.25">
      <c r="A38" s="897"/>
      <c r="B38" s="897"/>
      <c r="C38" s="897"/>
      <c r="D38" s="897"/>
      <c r="E38" s="897"/>
      <c r="F38" s="897"/>
      <c r="G38" s="897"/>
      <c r="H38" s="897"/>
      <c r="I38" s="897"/>
    </row>
    <row r="39" spans="1:9" ht="15.75" customHeight="1" x14ac:dyDescent="0.2">
      <c r="A39" s="897"/>
      <c r="B39" s="897"/>
      <c r="C39" s="897"/>
      <c r="D39" s="897"/>
      <c r="E39" s="897"/>
      <c r="F39" s="897"/>
      <c r="G39" s="897"/>
      <c r="H39" s="1975">
        <v>44111</v>
      </c>
      <c r="I39" s="1975"/>
    </row>
    <row r="40" spans="1:9" x14ac:dyDescent="0.2">
      <c r="A40" s="897"/>
      <c r="B40" s="897"/>
      <c r="C40" s="897"/>
      <c r="D40" s="897"/>
      <c r="E40" s="897"/>
      <c r="F40" s="898"/>
      <c r="G40" s="898"/>
      <c r="H40" s="1976"/>
      <c r="I40" s="1976"/>
    </row>
  </sheetData>
  <mergeCells count="6">
    <mergeCell ref="A5:I5"/>
    <mergeCell ref="A6:I6"/>
    <mergeCell ref="A7:I7"/>
    <mergeCell ref="H33:I33"/>
    <mergeCell ref="H39:I40"/>
    <mergeCell ref="D29:H29"/>
  </mergeCells>
  <printOptions horizontalCentered="1" verticalCentered="1"/>
  <pageMargins left="0" right="0" top="0.39370078740157483" bottom="0.39370078740157483"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I56"/>
  <sheetViews>
    <sheetView showGridLines="0" zoomScaleNormal="100" workbookViewId="0">
      <pane ySplit="6" topLeftCell="A7" activePane="bottomLeft" state="frozen"/>
      <selection activeCell="Q15" sqref="Q15"/>
      <selection pane="bottomLeft" activeCell="B4" sqref="B4"/>
    </sheetView>
  </sheetViews>
  <sheetFormatPr baseColWidth="10" defaultColWidth="9.140625" defaultRowHeight="12.75" x14ac:dyDescent="0.2"/>
  <cols>
    <col min="1" max="1" width="1.5703125" customWidth="1"/>
    <col min="2" max="2" width="3.7109375" style="1636" customWidth="1"/>
    <col min="3" max="3" width="0.85546875" style="1652" customWidth="1"/>
    <col min="4" max="4" width="25.7109375" customWidth="1"/>
    <col min="5" max="11" width="9.7109375" style="78" customWidth="1"/>
    <col min="12" max="12" width="1.7109375" customWidth="1"/>
    <col min="13" max="13" width="5.140625" hidden="1" customWidth="1"/>
    <col min="14" max="14" width="3.42578125" hidden="1" customWidth="1"/>
    <col min="15" max="15" width="4.7109375" hidden="1" customWidth="1"/>
    <col min="16" max="1023" width="11.42578125" hidden="1" customWidth="1"/>
    <col min="1024" max="1026" width="9.140625" customWidth="1"/>
  </cols>
  <sheetData>
    <row r="1" spans="2:14" s="1511" customFormat="1" ht="20.100000000000001" customHeight="1" x14ac:dyDescent="0.3">
      <c r="B1" s="1653" t="s">
        <v>164</v>
      </c>
      <c r="C1" s="1643"/>
      <c r="D1" s="1512"/>
      <c r="E1" s="1513"/>
      <c r="F1" s="1513"/>
      <c r="G1" s="1513"/>
      <c r="H1" s="1513"/>
      <c r="I1" s="1513"/>
      <c r="J1" s="1513"/>
      <c r="K1" s="1513"/>
      <c r="L1" s="1512"/>
      <c r="M1" s="1512"/>
      <c r="N1" s="1512"/>
    </row>
    <row r="2" spans="2:14" s="102" customFormat="1" ht="20.100000000000001" customHeight="1" x14ac:dyDescent="0.2">
      <c r="C2" s="1647"/>
      <c r="D2" s="189"/>
      <c r="E2" s="190"/>
      <c r="F2" s="190"/>
      <c r="G2" s="190"/>
      <c r="H2" s="190"/>
      <c r="I2" s="190"/>
      <c r="J2" s="190"/>
      <c r="K2" s="190"/>
    </row>
    <row r="3" spans="2:14" s="102" customFormat="1" ht="20.100000000000001" customHeight="1" x14ac:dyDescent="0.25">
      <c r="B3" s="1654" t="s">
        <v>165</v>
      </c>
      <c r="C3" s="1648"/>
      <c r="D3" s="192"/>
      <c r="E3" s="192"/>
      <c r="F3" s="192"/>
      <c r="G3" s="192"/>
      <c r="H3" s="192"/>
      <c r="I3" s="192"/>
      <c r="J3" s="192"/>
      <c r="K3" s="192"/>
    </row>
    <row r="4" spans="2:14" s="102" customFormat="1" ht="20.100000000000001" customHeight="1" x14ac:dyDescent="0.2">
      <c r="B4" s="23" t="s">
        <v>49</v>
      </c>
      <c r="C4" s="1649"/>
      <c r="D4" s="193"/>
      <c r="E4" s="194"/>
      <c r="F4" s="194"/>
      <c r="G4" s="194"/>
      <c r="H4" s="194"/>
      <c r="I4" s="194"/>
      <c r="J4" s="194"/>
      <c r="K4" s="194"/>
      <c r="L4" s="193"/>
      <c r="M4" s="193"/>
    </row>
    <row r="5" spans="2:14" s="94" customFormat="1" ht="50.1" customHeight="1" x14ac:dyDescent="0.2">
      <c r="B5" s="1990"/>
      <c r="C5" s="1990"/>
      <c r="D5" s="1990"/>
      <c r="E5" s="159" t="s">
        <v>103</v>
      </c>
      <c r="F5" s="159" t="s">
        <v>104</v>
      </c>
      <c r="G5" s="160" t="s">
        <v>105</v>
      </c>
      <c r="H5" s="161" t="s">
        <v>106</v>
      </c>
      <c r="I5" s="162" t="s">
        <v>107</v>
      </c>
      <c r="J5" s="163" t="s">
        <v>108</v>
      </c>
      <c r="K5" s="159" t="s">
        <v>109</v>
      </c>
    </row>
    <row r="6" spans="2:14" s="102" customFormat="1" ht="5.0999999999999996" customHeight="1" x14ac:dyDescent="0.2">
      <c r="B6" s="1644"/>
      <c r="C6" s="1650"/>
      <c r="D6" s="195"/>
      <c r="E6" s="196"/>
      <c r="F6" s="196"/>
      <c r="G6" s="197"/>
      <c r="H6" s="198"/>
      <c r="I6" s="197"/>
      <c r="J6" s="197"/>
      <c r="K6" s="196"/>
    </row>
    <row r="7" spans="2:14" s="102" customFormat="1" ht="12.75" customHeight="1" x14ac:dyDescent="0.2">
      <c r="B7" s="1645" t="s">
        <v>166</v>
      </c>
      <c r="C7" s="1645" t="s">
        <v>409</v>
      </c>
      <c r="D7" s="199" t="s">
        <v>167</v>
      </c>
      <c r="E7" s="200">
        <v>474</v>
      </c>
      <c r="F7" s="201">
        <v>32</v>
      </c>
      <c r="G7" s="202">
        <v>258</v>
      </c>
      <c r="H7" s="203">
        <v>34</v>
      </c>
      <c r="I7" s="202">
        <v>282</v>
      </c>
      <c r="J7" s="204">
        <v>411</v>
      </c>
      <c r="K7" s="205">
        <v>693</v>
      </c>
    </row>
    <row r="8" spans="2:14" s="102" customFormat="1" ht="12.75" customHeight="1" x14ac:dyDescent="0.2">
      <c r="B8" s="1646" t="s">
        <v>168</v>
      </c>
      <c r="C8" s="1646" t="s">
        <v>409</v>
      </c>
      <c r="D8" s="206" t="s">
        <v>169</v>
      </c>
      <c r="E8" s="207">
        <v>210</v>
      </c>
      <c r="F8" s="208">
        <v>29</v>
      </c>
      <c r="G8" s="209">
        <v>144</v>
      </c>
      <c r="H8" s="210">
        <v>31</v>
      </c>
      <c r="I8" s="209">
        <v>128</v>
      </c>
      <c r="J8" s="211">
        <v>116</v>
      </c>
      <c r="K8" s="212">
        <v>244</v>
      </c>
    </row>
    <row r="9" spans="2:14" s="102" customFormat="1" ht="12.75" customHeight="1" x14ac:dyDescent="0.2">
      <c r="B9" s="1645" t="s">
        <v>170</v>
      </c>
      <c r="C9" s="1645" t="s">
        <v>409</v>
      </c>
      <c r="D9" s="199" t="s">
        <v>171</v>
      </c>
      <c r="E9" s="200">
        <v>248</v>
      </c>
      <c r="F9" s="201">
        <v>23</v>
      </c>
      <c r="G9" s="202">
        <v>157</v>
      </c>
      <c r="H9" s="203">
        <v>23</v>
      </c>
      <c r="I9" s="202">
        <v>163</v>
      </c>
      <c r="J9" s="204">
        <v>151</v>
      </c>
      <c r="K9" s="205">
        <v>314</v>
      </c>
    </row>
    <row r="10" spans="2:14" s="102" customFormat="1" ht="12.75" customHeight="1" x14ac:dyDescent="0.2">
      <c r="B10" s="1646" t="s">
        <v>172</v>
      </c>
      <c r="C10" s="1646" t="s">
        <v>409</v>
      </c>
      <c r="D10" s="206" t="s">
        <v>173</v>
      </c>
      <c r="E10" s="207">
        <v>230</v>
      </c>
      <c r="F10" s="208">
        <v>14</v>
      </c>
      <c r="G10" s="209">
        <v>131</v>
      </c>
      <c r="H10" s="210">
        <v>17</v>
      </c>
      <c r="I10" s="209">
        <v>142</v>
      </c>
      <c r="J10" s="211">
        <v>167</v>
      </c>
      <c r="K10" s="212">
        <v>309</v>
      </c>
    </row>
    <row r="11" spans="2:14" s="102" customFormat="1" ht="12.75" customHeight="1" x14ac:dyDescent="0.2">
      <c r="B11" s="1645" t="s">
        <v>174</v>
      </c>
      <c r="C11" s="1645" t="s">
        <v>409</v>
      </c>
      <c r="D11" s="199" t="s">
        <v>175</v>
      </c>
      <c r="E11" s="200">
        <v>252</v>
      </c>
      <c r="F11" s="201">
        <v>14</v>
      </c>
      <c r="G11" s="202">
        <v>100</v>
      </c>
      <c r="H11" s="203">
        <v>18</v>
      </c>
      <c r="I11" s="202">
        <v>101</v>
      </c>
      <c r="J11" s="204">
        <v>248</v>
      </c>
      <c r="K11" s="205">
        <v>349</v>
      </c>
    </row>
    <row r="12" spans="2:14" s="102" customFormat="1" ht="12.75" customHeight="1" x14ac:dyDescent="0.2">
      <c r="B12" s="1646" t="s">
        <v>176</v>
      </c>
      <c r="C12" s="1646" t="s">
        <v>409</v>
      </c>
      <c r="D12" s="206" t="s">
        <v>177</v>
      </c>
      <c r="E12" s="207">
        <v>1072</v>
      </c>
      <c r="F12" s="208">
        <v>56</v>
      </c>
      <c r="G12" s="209">
        <v>448</v>
      </c>
      <c r="H12" s="210">
        <v>58</v>
      </c>
      <c r="I12" s="209">
        <v>458</v>
      </c>
      <c r="J12" s="211">
        <v>897</v>
      </c>
      <c r="K12" s="212">
        <v>1355</v>
      </c>
    </row>
    <row r="13" spans="2:14" s="102" customFormat="1" ht="12.75" customHeight="1" x14ac:dyDescent="0.2">
      <c r="B13" s="1645" t="s">
        <v>178</v>
      </c>
      <c r="C13" s="1645" t="s">
        <v>409</v>
      </c>
      <c r="D13" s="199" t="s">
        <v>179</v>
      </c>
      <c r="E13" s="200">
        <v>265</v>
      </c>
      <c r="F13" s="201">
        <v>31</v>
      </c>
      <c r="G13" s="202">
        <v>143</v>
      </c>
      <c r="H13" s="203">
        <v>33</v>
      </c>
      <c r="I13" s="202">
        <v>132</v>
      </c>
      <c r="J13" s="204">
        <v>194</v>
      </c>
      <c r="K13" s="205">
        <v>326</v>
      </c>
    </row>
    <row r="14" spans="2:14" s="102" customFormat="1" ht="12.75" customHeight="1" x14ac:dyDescent="0.2">
      <c r="B14" s="1646" t="s">
        <v>180</v>
      </c>
      <c r="C14" s="1646" t="s">
        <v>409</v>
      </c>
      <c r="D14" s="206" t="s">
        <v>181</v>
      </c>
      <c r="E14" s="207">
        <v>91</v>
      </c>
      <c r="F14" s="208">
        <v>17</v>
      </c>
      <c r="G14" s="209">
        <v>69</v>
      </c>
      <c r="H14" s="210">
        <v>22</v>
      </c>
      <c r="I14" s="209">
        <v>64</v>
      </c>
      <c r="J14" s="211">
        <v>42</v>
      </c>
      <c r="K14" s="212">
        <v>106</v>
      </c>
    </row>
    <row r="15" spans="2:14" s="102" customFormat="1" ht="12.75" customHeight="1" x14ac:dyDescent="0.2">
      <c r="B15" s="1645" t="s">
        <v>182</v>
      </c>
      <c r="C15" s="1645" t="s">
        <v>409</v>
      </c>
      <c r="D15" s="199" t="s">
        <v>183</v>
      </c>
      <c r="E15" s="200">
        <v>124</v>
      </c>
      <c r="F15" s="201">
        <v>11</v>
      </c>
      <c r="G15" s="202">
        <v>78</v>
      </c>
      <c r="H15" s="203">
        <v>11</v>
      </c>
      <c r="I15" s="202">
        <v>81</v>
      </c>
      <c r="J15" s="204">
        <v>87</v>
      </c>
      <c r="K15" s="205">
        <v>168</v>
      </c>
    </row>
    <row r="16" spans="2:14" s="102" customFormat="1" ht="12.75" customHeight="1" x14ac:dyDescent="0.2">
      <c r="B16" s="1646" t="s">
        <v>184</v>
      </c>
      <c r="C16" s="1646" t="s">
        <v>409</v>
      </c>
      <c r="D16" s="206" t="s">
        <v>185</v>
      </c>
      <c r="E16" s="207">
        <v>384</v>
      </c>
      <c r="F16" s="208">
        <v>21</v>
      </c>
      <c r="G16" s="209">
        <v>123</v>
      </c>
      <c r="H16" s="210">
        <v>22</v>
      </c>
      <c r="I16" s="209">
        <v>115</v>
      </c>
      <c r="J16" s="211">
        <v>371</v>
      </c>
      <c r="K16" s="212">
        <v>486</v>
      </c>
    </row>
    <row r="17" spans="2:11" s="102" customFormat="1" ht="12.75" customHeight="1" x14ac:dyDescent="0.2">
      <c r="B17" s="1645" t="s">
        <v>186</v>
      </c>
      <c r="C17" s="1645" t="s">
        <v>409</v>
      </c>
      <c r="D17" s="199" t="s">
        <v>187</v>
      </c>
      <c r="E17" s="200">
        <v>318</v>
      </c>
      <c r="F17" s="201">
        <v>33</v>
      </c>
      <c r="G17" s="202">
        <v>176</v>
      </c>
      <c r="H17" s="203">
        <v>36</v>
      </c>
      <c r="I17" s="202">
        <v>174</v>
      </c>
      <c r="J17" s="204">
        <v>244</v>
      </c>
      <c r="K17" s="205">
        <v>418</v>
      </c>
    </row>
    <row r="18" spans="2:11" s="102" customFormat="1" ht="12.75" customHeight="1" x14ac:dyDescent="0.2">
      <c r="B18" s="1646" t="s">
        <v>188</v>
      </c>
      <c r="C18" s="1646" t="s">
        <v>409</v>
      </c>
      <c r="D18" s="206" t="s">
        <v>189</v>
      </c>
      <c r="E18" s="207">
        <v>194</v>
      </c>
      <c r="F18" s="208">
        <v>17</v>
      </c>
      <c r="G18" s="209">
        <v>124</v>
      </c>
      <c r="H18" s="210">
        <v>18</v>
      </c>
      <c r="I18" s="209">
        <v>129</v>
      </c>
      <c r="J18" s="211">
        <v>139</v>
      </c>
      <c r="K18" s="212">
        <v>268</v>
      </c>
    </row>
    <row r="19" spans="2:11" s="102" customFormat="1" ht="12.75" customHeight="1" x14ac:dyDescent="0.2">
      <c r="B19" s="1645" t="s">
        <v>190</v>
      </c>
      <c r="C19" s="1645" t="s">
        <v>409</v>
      </c>
      <c r="D19" s="199" t="s">
        <v>191</v>
      </c>
      <c r="E19" s="200">
        <v>2997</v>
      </c>
      <c r="F19" s="201">
        <v>102</v>
      </c>
      <c r="G19" s="202">
        <v>815</v>
      </c>
      <c r="H19" s="203">
        <v>103</v>
      </c>
      <c r="I19" s="202">
        <v>824</v>
      </c>
      <c r="J19" s="204">
        <v>3356</v>
      </c>
      <c r="K19" s="205">
        <v>4180</v>
      </c>
    </row>
    <row r="20" spans="2:11" s="102" customFormat="1" ht="12.75" customHeight="1" x14ac:dyDescent="0.2">
      <c r="B20" s="1646" t="s">
        <v>192</v>
      </c>
      <c r="C20" s="1646" t="s">
        <v>409</v>
      </c>
      <c r="D20" s="206" t="s">
        <v>193</v>
      </c>
      <c r="E20" s="207">
        <v>557</v>
      </c>
      <c r="F20" s="208">
        <v>37</v>
      </c>
      <c r="G20" s="209">
        <v>254</v>
      </c>
      <c r="H20" s="210">
        <v>38</v>
      </c>
      <c r="I20" s="209">
        <v>236</v>
      </c>
      <c r="J20" s="211">
        <v>456</v>
      </c>
      <c r="K20" s="212">
        <v>692</v>
      </c>
    </row>
    <row r="21" spans="2:11" s="102" customFormat="1" ht="12.75" customHeight="1" x14ac:dyDescent="0.2">
      <c r="B21" s="1645" t="s">
        <v>194</v>
      </c>
      <c r="C21" s="1645" t="s">
        <v>409</v>
      </c>
      <c r="D21" s="199" t="s">
        <v>195</v>
      </c>
      <c r="E21" s="200">
        <v>87</v>
      </c>
      <c r="F21" s="201">
        <v>10</v>
      </c>
      <c r="G21" s="202">
        <v>61</v>
      </c>
      <c r="H21" s="203">
        <v>10</v>
      </c>
      <c r="I21" s="202">
        <v>54</v>
      </c>
      <c r="J21" s="204">
        <v>33</v>
      </c>
      <c r="K21" s="205">
        <v>87</v>
      </c>
    </row>
    <row r="22" spans="2:11" s="102" customFormat="1" ht="12.75" customHeight="1" x14ac:dyDescent="0.2">
      <c r="B22" s="1646" t="s">
        <v>196</v>
      </c>
      <c r="C22" s="1646" t="s">
        <v>409</v>
      </c>
      <c r="D22" s="206" t="s">
        <v>197</v>
      </c>
      <c r="E22" s="207">
        <v>185</v>
      </c>
      <c r="F22" s="208">
        <v>15</v>
      </c>
      <c r="G22" s="209">
        <v>141</v>
      </c>
      <c r="H22" s="210">
        <v>15</v>
      </c>
      <c r="I22" s="209">
        <v>150</v>
      </c>
      <c r="J22" s="211">
        <v>87</v>
      </c>
      <c r="K22" s="212">
        <v>237</v>
      </c>
    </row>
    <row r="23" spans="2:11" s="102" customFormat="1" ht="12.75" customHeight="1" x14ac:dyDescent="0.2">
      <c r="B23" s="1645" t="s">
        <v>198</v>
      </c>
      <c r="C23" s="1645" t="s">
        <v>409</v>
      </c>
      <c r="D23" s="199" t="s">
        <v>199</v>
      </c>
      <c r="E23" s="200">
        <v>635</v>
      </c>
      <c r="F23" s="201">
        <v>52</v>
      </c>
      <c r="G23" s="202">
        <v>292</v>
      </c>
      <c r="H23" s="203">
        <v>57</v>
      </c>
      <c r="I23" s="202">
        <v>281</v>
      </c>
      <c r="J23" s="204">
        <v>495</v>
      </c>
      <c r="K23" s="205">
        <v>776</v>
      </c>
    </row>
    <row r="24" spans="2:11" s="102" customFormat="1" ht="12.75" customHeight="1" x14ac:dyDescent="0.2">
      <c r="B24" s="1646" t="s">
        <v>200</v>
      </c>
      <c r="C24" s="1646" t="s">
        <v>409</v>
      </c>
      <c r="D24" s="206" t="s">
        <v>201</v>
      </c>
      <c r="E24" s="207">
        <v>164</v>
      </c>
      <c r="F24" s="208">
        <v>20</v>
      </c>
      <c r="G24" s="209">
        <v>112</v>
      </c>
      <c r="H24" s="210">
        <v>22</v>
      </c>
      <c r="I24" s="209">
        <v>101</v>
      </c>
      <c r="J24" s="211">
        <v>105</v>
      </c>
      <c r="K24" s="212">
        <v>206</v>
      </c>
    </row>
    <row r="25" spans="2:11" s="102" customFormat="1" ht="12.75" customHeight="1" x14ac:dyDescent="0.2">
      <c r="B25" s="1645" t="s">
        <v>202</v>
      </c>
      <c r="C25" s="1645" t="s">
        <v>409</v>
      </c>
      <c r="D25" s="199" t="s">
        <v>203</v>
      </c>
      <c r="E25" s="200">
        <v>186</v>
      </c>
      <c r="F25" s="201">
        <v>5</v>
      </c>
      <c r="G25" s="202">
        <v>86</v>
      </c>
      <c r="H25" s="203">
        <v>5</v>
      </c>
      <c r="I25" s="202">
        <v>90</v>
      </c>
      <c r="J25" s="204">
        <v>145</v>
      </c>
      <c r="K25" s="205">
        <v>235</v>
      </c>
    </row>
    <row r="26" spans="2:11" s="102" customFormat="1" ht="12.75" customHeight="1" x14ac:dyDescent="0.2">
      <c r="B26" s="1646" t="s">
        <v>204</v>
      </c>
      <c r="C26" s="1646" t="s">
        <v>409</v>
      </c>
      <c r="D26" s="206" t="s">
        <v>205</v>
      </c>
      <c r="E26" s="207">
        <v>277</v>
      </c>
      <c r="F26" s="208">
        <v>9</v>
      </c>
      <c r="G26" s="209">
        <v>103</v>
      </c>
      <c r="H26" s="210">
        <v>9</v>
      </c>
      <c r="I26" s="209">
        <v>115</v>
      </c>
      <c r="J26" s="211">
        <v>278</v>
      </c>
      <c r="K26" s="212">
        <v>393</v>
      </c>
    </row>
    <row r="27" spans="2:11" s="102" customFormat="1" ht="12.75" customHeight="1" x14ac:dyDescent="0.2">
      <c r="B27" s="1645" t="s">
        <v>206</v>
      </c>
      <c r="C27" s="1645" t="s">
        <v>409</v>
      </c>
      <c r="D27" s="199" t="s">
        <v>207</v>
      </c>
      <c r="E27" s="200">
        <v>338</v>
      </c>
      <c r="F27" s="201">
        <v>18</v>
      </c>
      <c r="G27" s="202">
        <v>126</v>
      </c>
      <c r="H27" s="203">
        <v>21</v>
      </c>
      <c r="I27" s="202">
        <v>136</v>
      </c>
      <c r="J27" s="204">
        <v>345</v>
      </c>
      <c r="K27" s="205">
        <v>481</v>
      </c>
    </row>
    <row r="28" spans="2:11" s="102" customFormat="1" ht="12.75" customHeight="1" x14ac:dyDescent="0.2">
      <c r="B28" s="1646" t="s">
        <v>208</v>
      </c>
      <c r="C28" s="1646" t="s">
        <v>409</v>
      </c>
      <c r="D28" s="206" t="s">
        <v>209</v>
      </c>
      <c r="E28" s="207">
        <v>205</v>
      </c>
      <c r="F28" s="208">
        <v>27</v>
      </c>
      <c r="G28" s="209">
        <v>145</v>
      </c>
      <c r="H28" s="210">
        <v>30</v>
      </c>
      <c r="I28" s="209">
        <v>147</v>
      </c>
      <c r="J28" s="211">
        <v>142</v>
      </c>
      <c r="K28" s="212">
        <v>289</v>
      </c>
    </row>
    <row r="29" spans="2:11" s="102" customFormat="1" ht="12.75" customHeight="1" x14ac:dyDescent="0.2">
      <c r="B29" s="1645" t="s">
        <v>210</v>
      </c>
      <c r="C29" s="1645" t="s">
        <v>409</v>
      </c>
      <c r="D29" s="199" t="s">
        <v>211</v>
      </c>
      <c r="E29" s="200">
        <v>436</v>
      </c>
      <c r="F29" s="201">
        <v>35</v>
      </c>
      <c r="G29" s="202">
        <v>237</v>
      </c>
      <c r="H29" s="203">
        <v>38</v>
      </c>
      <c r="I29" s="202">
        <v>225</v>
      </c>
      <c r="J29" s="204">
        <v>313</v>
      </c>
      <c r="K29" s="205">
        <v>538</v>
      </c>
    </row>
    <row r="30" spans="2:11" s="102" customFormat="1" ht="12.75" customHeight="1" x14ac:dyDescent="0.2">
      <c r="B30" s="1646" t="s">
        <v>212</v>
      </c>
      <c r="C30" s="1646" t="s">
        <v>409</v>
      </c>
      <c r="D30" s="206" t="s">
        <v>213</v>
      </c>
      <c r="E30" s="207">
        <v>59</v>
      </c>
      <c r="F30" s="208">
        <v>7</v>
      </c>
      <c r="G30" s="209">
        <v>51</v>
      </c>
      <c r="H30" s="210">
        <v>7</v>
      </c>
      <c r="I30" s="209">
        <v>49</v>
      </c>
      <c r="J30" s="211">
        <v>13</v>
      </c>
      <c r="K30" s="212">
        <v>62</v>
      </c>
    </row>
    <row r="31" spans="2:11" s="102" customFormat="1" ht="12.75" customHeight="1" x14ac:dyDescent="0.2">
      <c r="B31" s="1645" t="s">
        <v>214</v>
      </c>
      <c r="C31" s="1645" t="s">
        <v>409</v>
      </c>
      <c r="D31" s="199" t="s">
        <v>215</v>
      </c>
      <c r="E31" s="200">
        <v>200</v>
      </c>
      <c r="F31" s="201">
        <v>24</v>
      </c>
      <c r="G31" s="202">
        <v>167</v>
      </c>
      <c r="H31" s="203">
        <v>24</v>
      </c>
      <c r="I31" s="202">
        <v>162</v>
      </c>
      <c r="J31" s="204">
        <v>96</v>
      </c>
      <c r="K31" s="205">
        <v>258</v>
      </c>
    </row>
    <row r="32" spans="2:11" s="102" customFormat="1" ht="12.75" customHeight="1" x14ac:dyDescent="0.2">
      <c r="B32" s="1646" t="s">
        <v>216</v>
      </c>
      <c r="C32" s="1646" t="s">
        <v>409</v>
      </c>
      <c r="D32" s="206" t="s">
        <v>217</v>
      </c>
      <c r="E32" s="207">
        <v>261</v>
      </c>
      <c r="F32" s="208">
        <v>26</v>
      </c>
      <c r="G32" s="209">
        <v>153</v>
      </c>
      <c r="H32" s="210">
        <v>30</v>
      </c>
      <c r="I32" s="209">
        <v>147</v>
      </c>
      <c r="J32" s="211">
        <v>188</v>
      </c>
      <c r="K32" s="212">
        <v>335</v>
      </c>
    </row>
    <row r="33" spans="2:11" s="102" customFormat="1" ht="12.75" customHeight="1" x14ac:dyDescent="0.2">
      <c r="B33" s="1645" t="s">
        <v>218</v>
      </c>
      <c r="C33" s="1645" t="s">
        <v>409</v>
      </c>
      <c r="D33" s="199" t="s">
        <v>219</v>
      </c>
      <c r="E33" s="200">
        <v>318</v>
      </c>
      <c r="F33" s="201">
        <v>33</v>
      </c>
      <c r="G33" s="202">
        <v>188</v>
      </c>
      <c r="H33" s="203">
        <v>34</v>
      </c>
      <c r="I33" s="202">
        <v>186</v>
      </c>
      <c r="J33" s="204">
        <v>245</v>
      </c>
      <c r="K33" s="205">
        <v>431</v>
      </c>
    </row>
    <row r="34" spans="2:11" s="102" customFormat="1" ht="12.75" customHeight="1" x14ac:dyDescent="0.2">
      <c r="B34" s="1646" t="s">
        <v>220</v>
      </c>
      <c r="C34" s="1646" t="s">
        <v>409</v>
      </c>
      <c r="D34" s="206" t="s">
        <v>221</v>
      </c>
      <c r="E34" s="207">
        <v>392</v>
      </c>
      <c r="F34" s="208">
        <v>32</v>
      </c>
      <c r="G34" s="209">
        <v>217</v>
      </c>
      <c r="H34" s="210">
        <v>33</v>
      </c>
      <c r="I34" s="209">
        <v>217</v>
      </c>
      <c r="J34" s="211">
        <v>313</v>
      </c>
      <c r="K34" s="212">
        <v>530</v>
      </c>
    </row>
    <row r="35" spans="2:11" s="102" customFormat="1" ht="12.75" customHeight="1" x14ac:dyDescent="0.2">
      <c r="B35" s="1645" t="s">
        <v>222</v>
      </c>
      <c r="C35" s="1645" t="s">
        <v>409</v>
      </c>
      <c r="D35" s="199" t="s">
        <v>223</v>
      </c>
      <c r="E35" s="200">
        <v>230</v>
      </c>
      <c r="F35" s="201">
        <v>31</v>
      </c>
      <c r="G35" s="202">
        <v>175</v>
      </c>
      <c r="H35" s="203">
        <v>32</v>
      </c>
      <c r="I35" s="202">
        <v>176</v>
      </c>
      <c r="J35" s="204">
        <v>134</v>
      </c>
      <c r="K35" s="205">
        <v>310</v>
      </c>
    </row>
    <row r="36" spans="2:11" s="102" customFormat="1" ht="12.75" customHeight="1" x14ac:dyDescent="0.2">
      <c r="B36" s="1646" t="s">
        <v>224</v>
      </c>
      <c r="C36" s="1646" t="s">
        <v>409</v>
      </c>
      <c r="D36" s="206" t="s">
        <v>225</v>
      </c>
      <c r="E36" s="207">
        <v>696</v>
      </c>
      <c r="F36" s="208">
        <v>35</v>
      </c>
      <c r="G36" s="209">
        <v>264</v>
      </c>
      <c r="H36" s="210">
        <v>38</v>
      </c>
      <c r="I36" s="209">
        <v>262</v>
      </c>
      <c r="J36" s="211">
        <v>630</v>
      </c>
      <c r="K36" s="212">
        <v>892</v>
      </c>
    </row>
    <row r="37" spans="2:11" s="102" customFormat="1" ht="12.75" customHeight="1" x14ac:dyDescent="0.2">
      <c r="B37" s="1645" t="s">
        <v>226</v>
      </c>
      <c r="C37" s="1645" t="s">
        <v>409</v>
      </c>
      <c r="D37" s="199" t="s">
        <v>227</v>
      </c>
      <c r="E37" s="200">
        <v>464</v>
      </c>
      <c r="F37" s="201">
        <v>49</v>
      </c>
      <c r="G37" s="202">
        <v>305</v>
      </c>
      <c r="H37" s="203">
        <v>54</v>
      </c>
      <c r="I37" s="202">
        <v>299</v>
      </c>
      <c r="J37" s="204">
        <v>334</v>
      </c>
      <c r="K37" s="205">
        <v>633</v>
      </c>
    </row>
    <row r="38" spans="2:11" s="102" customFormat="1" ht="12.75" customHeight="1" x14ac:dyDescent="0.2">
      <c r="B38" s="1646" t="s">
        <v>228</v>
      </c>
      <c r="C38" s="1646" t="s">
        <v>409</v>
      </c>
      <c r="D38" s="206" t="s">
        <v>229</v>
      </c>
      <c r="E38" s="207">
        <v>809</v>
      </c>
      <c r="F38" s="208">
        <v>60</v>
      </c>
      <c r="G38" s="209">
        <v>354</v>
      </c>
      <c r="H38" s="210">
        <v>63</v>
      </c>
      <c r="I38" s="209">
        <v>331</v>
      </c>
      <c r="J38" s="211">
        <v>665</v>
      </c>
      <c r="K38" s="212">
        <v>996</v>
      </c>
    </row>
    <row r="39" spans="2:11" s="102" customFormat="1" ht="12.75" customHeight="1" x14ac:dyDescent="0.2">
      <c r="B39" s="1645" t="s">
        <v>230</v>
      </c>
      <c r="C39" s="1645" t="s">
        <v>409</v>
      </c>
      <c r="D39" s="199" t="s">
        <v>231</v>
      </c>
      <c r="E39" s="200">
        <v>163</v>
      </c>
      <c r="F39" s="201">
        <v>21</v>
      </c>
      <c r="G39" s="202">
        <v>118</v>
      </c>
      <c r="H39" s="203">
        <v>21</v>
      </c>
      <c r="I39" s="202">
        <v>114</v>
      </c>
      <c r="J39" s="204">
        <v>83</v>
      </c>
      <c r="K39" s="205">
        <v>197</v>
      </c>
    </row>
    <row r="40" spans="2:11" s="102" customFormat="1" ht="12.75" customHeight="1" x14ac:dyDescent="0.2">
      <c r="B40" s="1646" t="s">
        <v>232</v>
      </c>
      <c r="C40" s="1646" t="s">
        <v>409</v>
      </c>
      <c r="D40" s="206" t="s">
        <v>233</v>
      </c>
      <c r="E40" s="207">
        <v>1445</v>
      </c>
      <c r="F40" s="208">
        <v>75</v>
      </c>
      <c r="G40" s="209">
        <v>507</v>
      </c>
      <c r="H40" s="210">
        <v>78</v>
      </c>
      <c r="I40" s="209">
        <v>492</v>
      </c>
      <c r="J40" s="211">
        <v>1317</v>
      </c>
      <c r="K40" s="212">
        <v>1809</v>
      </c>
    </row>
    <row r="41" spans="2:11" s="102" customFormat="1" ht="12.75" customHeight="1" x14ac:dyDescent="0.2">
      <c r="B41" s="1645" t="s">
        <v>234</v>
      </c>
      <c r="C41" s="1645" t="s">
        <v>409</v>
      </c>
      <c r="D41" s="199" t="s">
        <v>235</v>
      </c>
      <c r="E41" s="200">
        <v>833</v>
      </c>
      <c r="F41" s="201">
        <v>67</v>
      </c>
      <c r="G41" s="202">
        <v>379</v>
      </c>
      <c r="H41" s="203">
        <v>69</v>
      </c>
      <c r="I41" s="202">
        <v>380</v>
      </c>
      <c r="J41" s="204">
        <v>708</v>
      </c>
      <c r="K41" s="205">
        <v>1088</v>
      </c>
    </row>
    <row r="42" spans="2:11" s="102" customFormat="1" ht="12.75" customHeight="1" x14ac:dyDescent="0.2">
      <c r="B42" s="1646" t="s">
        <v>236</v>
      </c>
      <c r="C42" s="1646" t="s">
        <v>409</v>
      </c>
      <c r="D42" s="206" t="s">
        <v>237</v>
      </c>
      <c r="E42" s="207">
        <v>779</v>
      </c>
      <c r="F42" s="208">
        <v>37</v>
      </c>
      <c r="G42" s="209">
        <v>256</v>
      </c>
      <c r="H42" s="210">
        <v>42</v>
      </c>
      <c r="I42" s="209">
        <v>253</v>
      </c>
      <c r="J42" s="211">
        <v>716</v>
      </c>
      <c r="K42" s="212">
        <v>969</v>
      </c>
    </row>
    <row r="43" spans="2:11" s="102" customFormat="1" ht="12.75" customHeight="1" x14ac:dyDescent="0.2">
      <c r="B43" s="1645" t="s">
        <v>238</v>
      </c>
      <c r="C43" s="1645" t="s">
        <v>409</v>
      </c>
      <c r="D43" s="199" t="s">
        <v>239</v>
      </c>
      <c r="E43" s="200">
        <v>147</v>
      </c>
      <c r="F43" s="201">
        <v>17</v>
      </c>
      <c r="G43" s="202">
        <v>95</v>
      </c>
      <c r="H43" s="203">
        <v>17</v>
      </c>
      <c r="I43" s="202">
        <v>88</v>
      </c>
      <c r="J43" s="204">
        <v>89</v>
      </c>
      <c r="K43" s="205">
        <v>177</v>
      </c>
    </row>
    <row r="44" spans="2:11" s="102" customFormat="1" ht="12.75" customHeight="1" x14ac:dyDescent="0.2">
      <c r="B44" s="1646" t="s">
        <v>240</v>
      </c>
      <c r="C44" s="1646" t="s">
        <v>409</v>
      </c>
      <c r="D44" s="206" t="s">
        <v>241</v>
      </c>
      <c r="E44" s="207">
        <v>714</v>
      </c>
      <c r="F44" s="208">
        <v>26</v>
      </c>
      <c r="G44" s="209">
        <v>222</v>
      </c>
      <c r="H44" s="210">
        <v>26</v>
      </c>
      <c r="I44" s="209">
        <v>220</v>
      </c>
      <c r="J44" s="211">
        <v>668</v>
      </c>
      <c r="K44" s="212">
        <v>888</v>
      </c>
    </row>
    <row r="45" spans="2:11" s="102" customFormat="1" ht="12.75" customHeight="1" x14ac:dyDescent="0.2">
      <c r="B45" s="1645" t="s">
        <v>242</v>
      </c>
      <c r="C45" s="1645" t="s">
        <v>409</v>
      </c>
      <c r="D45" s="199" t="s">
        <v>243</v>
      </c>
      <c r="E45" s="200">
        <v>705</v>
      </c>
      <c r="F45" s="201">
        <v>65</v>
      </c>
      <c r="G45" s="202">
        <v>396</v>
      </c>
      <c r="H45" s="203">
        <v>78</v>
      </c>
      <c r="I45" s="202">
        <v>400</v>
      </c>
      <c r="J45" s="204">
        <v>563</v>
      </c>
      <c r="K45" s="205">
        <v>963</v>
      </c>
    </row>
    <row r="46" spans="2:11" s="102" customFormat="1" ht="12.75" customHeight="1" x14ac:dyDescent="0.2">
      <c r="B46" s="1646" t="s">
        <v>244</v>
      </c>
      <c r="C46" s="1646" t="s">
        <v>409</v>
      </c>
      <c r="D46" s="206" t="s">
        <v>245</v>
      </c>
      <c r="E46" s="207">
        <v>108</v>
      </c>
      <c r="F46" s="208">
        <v>15</v>
      </c>
      <c r="G46" s="209">
        <v>82</v>
      </c>
      <c r="H46" s="210">
        <v>15</v>
      </c>
      <c r="I46" s="209">
        <v>80</v>
      </c>
      <c r="J46" s="211">
        <v>49</v>
      </c>
      <c r="K46" s="212">
        <v>129</v>
      </c>
    </row>
    <row r="47" spans="2:11" s="102" customFormat="1" ht="12.75" customHeight="1" x14ac:dyDescent="0.2">
      <c r="B47" s="1645" t="s">
        <v>246</v>
      </c>
      <c r="C47" s="1645" t="s">
        <v>409</v>
      </c>
      <c r="D47" s="199" t="s">
        <v>247</v>
      </c>
      <c r="E47" s="200">
        <v>171</v>
      </c>
      <c r="F47" s="201">
        <v>28</v>
      </c>
      <c r="G47" s="202">
        <v>147</v>
      </c>
      <c r="H47" s="203">
        <v>28</v>
      </c>
      <c r="I47" s="202">
        <v>139</v>
      </c>
      <c r="J47" s="204">
        <v>58</v>
      </c>
      <c r="K47" s="205">
        <v>197</v>
      </c>
    </row>
    <row r="48" spans="2:11" s="102" customFormat="1" ht="12.75" customHeight="1" x14ac:dyDescent="0.2">
      <c r="B48" s="1646" t="s">
        <v>248</v>
      </c>
      <c r="C48" s="1646" t="s">
        <v>409</v>
      </c>
      <c r="D48" s="206" t="s">
        <v>249</v>
      </c>
      <c r="E48" s="207">
        <v>255</v>
      </c>
      <c r="F48" s="208">
        <v>29</v>
      </c>
      <c r="G48" s="209">
        <v>145</v>
      </c>
      <c r="H48" s="210">
        <v>31</v>
      </c>
      <c r="I48" s="209">
        <v>152</v>
      </c>
      <c r="J48" s="211">
        <v>205</v>
      </c>
      <c r="K48" s="212">
        <v>357</v>
      </c>
    </row>
    <row r="49" spans="2:11" s="102" customFormat="1" ht="12.75" customHeight="1" x14ac:dyDescent="0.2">
      <c r="B49" s="1645" t="s">
        <v>250</v>
      </c>
      <c r="C49" s="1645" t="s">
        <v>409</v>
      </c>
      <c r="D49" s="199" t="s">
        <v>251</v>
      </c>
      <c r="E49" s="200">
        <v>390</v>
      </c>
      <c r="F49" s="201">
        <v>23</v>
      </c>
      <c r="G49" s="202">
        <v>197</v>
      </c>
      <c r="H49" s="203">
        <v>24</v>
      </c>
      <c r="I49" s="202">
        <v>200</v>
      </c>
      <c r="J49" s="204">
        <v>339</v>
      </c>
      <c r="K49" s="205">
        <v>539</v>
      </c>
    </row>
    <row r="50" spans="2:11" s="102" customFormat="1" ht="12.75" customHeight="1" x14ac:dyDescent="0.2">
      <c r="B50" s="1646" t="s">
        <v>252</v>
      </c>
      <c r="C50" s="1646" t="s">
        <v>409</v>
      </c>
      <c r="D50" s="206" t="s">
        <v>253</v>
      </c>
      <c r="E50" s="207">
        <v>127</v>
      </c>
      <c r="F50" s="208">
        <v>15</v>
      </c>
      <c r="G50" s="209">
        <v>102</v>
      </c>
      <c r="H50" s="210">
        <v>15</v>
      </c>
      <c r="I50" s="209">
        <v>102</v>
      </c>
      <c r="J50" s="211">
        <v>62</v>
      </c>
      <c r="K50" s="212">
        <v>164</v>
      </c>
    </row>
    <row r="51" spans="2:11" s="102" customFormat="1" ht="12.75" customHeight="1" x14ac:dyDescent="0.2">
      <c r="B51" s="1645" t="s">
        <v>254</v>
      </c>
      <c r="C51" s="1645" t="s">
        <v>409</v>
      </c>
      <c r="D51" s="199" t="s">
        <v>255</v>
      </c>
      <c r="E51" s="200">
        <v>598</v>
      </c>
      <c r="F51" s="201">
        <v>65</v>
      </c>
      <c r="G51" s="202">
        <v>355</v>
      </c>
      <c r="H51" s="203">
        <v>71</v>
      </c>
      <c r="I51" s="202">
        <v>329</v>
      </c>
      <c r="J51" s="204">
        <v>389</v>
      </c>
      <c r="K51" s="205">
        <v>718</v>
      </c>
    </row>
    <row r="52" spans="2:11" s="102" customFormat="1" ht="12.75" customHeight="1" x14ac:dyDescent="0.2">
      <c r="B52" s="1646" t="s">
        <v>256</v>
      </c>
      <c r="C52" s="1646" t="s">
        <v>409</v>
      </c>
      <c r="D52" s="206" t="s">
        <v>257</v>
      </c>
      <c r="E52" s="207">
        <v>616</v>
      </c>
      <c r="F52" s="208">
        <v>32</v>
      </c>
      <c r="G52" s="209">
        <v>202</v>
      </c>
      <c r="H52" s="210">
        <v>35</v>
      </c>
      <c r="I52" s="209">
        <v>205</v>
      </c>
      <c r="J52" s="211">
        <v>584</v>
      </c>
      <c r="K52" s="212">
        <v>789</v>
      </c>
    </row>
    <row r="53" spans="2:11" s="102" customFormat="1" ht="12.75" customHeight="1" x14ac:dyDescent="0.2">
      <c r="B53" s="1645" t="s">
        <v>258</v>
      </c>
      <c r="C53" s="1645" t="s">
        <v>409</v>
      </c>
      <c r="D53" s="199" t="s">
        <v>259</v>
      </c>
      <c r="E53" s="200">
        <v>91</v>
      </c>
      <c r="F53" s="201">
        <v>15</v>
      </c>
      <c r="G53" s="202">
        <v>83</v>
      </c>
      <c r="H53" s="203">
        <v>16</v>
      </c>
      <c r="I53" s="202">
        <v>81</v>
      </c>
      <c r="J53" s="204">
        <v>18</v>
      </c>
      <c r="K53" s="205">
        <v>99</v>
      </c>
    </row>
    <row r="54" spans="2:11" s="102" customFormat="1" ht="12.75" customHeight="1" x14ac:dyDescent="0.2">
      <c r="B54" s="1646" t="s">
        <v>260</v>
      </c>
      <c r="C54" s="1646" t="s">
        <v>409</v>
      </c>
      <c r="D54" s="206" t="s">
        <v>261</v>
      </c>
      <c r="E54" s="207">
        <v>185</v>
      </c>
      <c r="F54" s="208">
        <v>22</v>
      </c>
      <c r="G54" s="209">
        <v>148</v>
      </c>
      <c r="H54" s="210">
        <v>23</v>
      </c>
      <c r="I54" s="209">
        <v>154</v>
      </c>
      <c r="J54" s="211">
        <v>104</v>
      </c>
      <c r="K54" s="212">
        <v>258</v>
      </c>
    </row>
    <row r="55" spans="2:11" s="102" customFormat="1" ht="12.75" customHeight="1" x14ac:dyDescent="0.2">
      <c r="B55" s="1645" t="s">
        <v>262</v>
      </c>
      <c r="C55" s="1645" t="s">
        <v>409</v>
      </c>
      <c r="D55" s="199" t="s">
        <v>263</v>
      </c>
      <c r="E55" s="200">
        <v>84</v>
      </c>
      <c r="F55" s="201">
        <v>4</v>
      </c>
      <c r="G55" s="202">
        <v>53</v>
      </c>
      <c r="H55" s="203">
        <v>4</v>
      </c>
      <c r="I55" s="202">
        <v>55</v>
      </c>
      <c r="J55" s="204">
        <v>61</v>
      </c>
      <c r="K55" s="205">
        <v>116</v>
      </c>
    </row>
    <row r="56" spans="2:11" s="95" customFormat="1" ht="15" customHeight="1" x14ac:dyDescent="0.2">
      <c r="B56" s="126" t="s">
        <v>117</v>
      </c>
      <c r="C56" s="1651"/>
      <c r="D56" s="213"/>
      <c r="E56" s="185"/>
      <c r="F56" s="185"/>
      <c r="G56" s="185"/>
      <c r="H56" s="185"/>
      <c r="I56" s="185"/>
      <c r="J56" s="185"/>
    </row>
  </sheetData>
  <mergeCells count="1">
    <mergeCell ref="B5:D5"/>
  </mergeCells>
  <printOptions horizontalCentered="1"/>
  <pageMargins left="0.47244094488188981" right="0.47244094488188981" top="0.59055118110236227" bottom="0.39370078740157483" header="0.51181102362204722" footer="0.31496062992125984"/>
  <pageSetup paperSize="9" scale="96" firstPageNumber="0" orientation="portrait" r:id="rId1"/>
  <headerFooter>
    <oddFooter>&amp;C&amp;F&amp;R&amp;A</oddFooter>
  </headerFooter>
  <ignoredErrors>
    <ignoredError sqref="B7:B5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I55"/>
  <sheetViews>
    <sheetView showGridLines="0" zoomScaleNormal="100" workbookViewId="0">
      <pane ySplit="6" topLeftCell="A28" activePane="bottomLeft" state="frozen"/>
      <selection activeCell="Q15" sqref="Q15"/>
      <selection pane="bottomLeft" activeCell="D58" sqref="D58"/>
    </sheetView>
  </sheetViews>
  <sheetFormatPr baseColWidth="10" defaultColWidth="9.140625" defaultRowHeight="12.75" x14ac:dyDescent="0.2"/>
  <cols>
    <col min="1" max="1" width="1.5703125" customWidth="1"/>
    <col min="2" max="2" width="3.7109375" style="1636" customWidth="1"/>
    <col min="3" max="3" width="0.85546875" style="1771" customWidth="1"/>
    <col min="4" max="4" width="25.7109375" customWidth="1"/>
    <col min="5" max="11" width="9.7109375" style="78" customWidth="1"/>
    <col min="12" max="12" width="1.7109375" customWidth="1"/>
    <col min="13" max="13" width="5.140625" hidden="1" customWidth="1"/>
    <col min="14" max="14" width="3.42578125" hidden="1" customWidth="1"/>
    <col min="15" max="15" width="4.7109375" hidden="1" customWidth="1"/>
    <col min="16" max="1023" width="11.42578125" hidden="1" customWidth="1"/>
    <col min="1024" max="1026" width="9.140625" customWidth="1"/>
  </cols>
  <sheetData>
    <row r="1" spans="2:14" s="1511" customFormat="1" ht="20.100000000000001" customHeight="1" x14ac:dyDescent="0.3">
      <c r="B1" s="1726" t="s">
        <v>164</v>
      </c>
      <c r="C1" s="1760"/>
      <c r="D1" s="1512"/>
      <c r="E1" s="1513"/>
      <c r="F1" s="1513"/>
      <c r="G1" s="1513"/>
      <c r="H1" s="1513"/>
      <c r="I1" s="1513"/>
      <c r="J1" s="1513"/>
      <c r="K1" s="1513"/>
      <c r="L1" s="1512"/>
      <c r="M1" s="1512"/>
      <c r="N1" s="1512"/>
    </row>
    <row r="2" spans="2:14" s="102" customFormat="1" ht="20.100000000000001" customHeight="1" x14ac:dyDescent="0.2">
      <c r="B2" s="1897"/>
      <c r="C2" s="707"/>
      <c r="D2" s="189"/>
      <c r="E2" s="190"/>
      <c r="F2" s="190"/>
      <c r="G2" s="190"/>
      <c r="H2" s="190"/>
      <c r="I2" s="190"/>
      <c r="J2" s="190"/>
      <c r="K2" s="190"/>
    </row>
    <row r="3" spans="2:14" s="102" customFormat="1" ht="20.100000000000001" customHeight="1" x14ac:dyDescent="0.25">
      <c r="B3" s="1654" t="s">
        <v>264</v>
      </c>
      <c r="C3" s="1762"/>
      <c r="D3" s="192"/>
      <c r="E3" s="192"/>
      <c r="F3" s="192"/>
      <c r="G3" s="192"/>
      <c r="H3" s="192"/>
      <c r="I3" s="192"/>
      <c r="J3" s="192"/>
      <c r="K3" s="192"/>
    </row>
    <row r="4" spans="2:14" s="102" customFormat="1" ht="20.100000000000001" customHeight="1" x14ac:dyDescent="0.2">
      <c r="B4" s="1655" t="s">
        <v>49</v>
      </c>
      <c r="C4" s="1900"/>
      <c r="D4" s="193"/>
      <c r="E4" s="194"/>
      <c r="F4" s="194"/>
      <c r="G4" s="194"/>
      <c r="H4" s="194"/>
      <c r="I4" s="194"/>
      <c r="J4" s="194"/>
      <c r="K4" s="194"/>
      <c r="L4" s="193"/>
      <c r="M4" s="193"/>
    </row>
    <row r="5" spans="2:14" s="94" customFormat="1" ht="50.1" customHeight="1" x14ac:dyDescent="0.2">
      <c r="B5" s="1990"/>
      <c r="C5" s="1990"/>
      <c r="D5" s="1990"/>
      <c r="E5" s="159" t="s">
        <v>103</v>
      </c>
      <c r="F5" s="159" t="s">
        <v>104</v>
      </c>
      <c r="G5" s="160" t="s">
        <v>105</v>
      </c>
      <c r="H5" s="161" t="s">
        <v>106</v>
      </c>
      <c r="I5" s="162" t="s">
        <v>107</v>
      </c>
      <c r="J5" s="163" t="s">
        <v>108</v>
      </c>
      <c r="K5" s="159" t="s">
        <v>109</v>
      </c>
    </row>
    <row r="6" spans="2:14" s="102" customFormat="1" ht="5.0999999999999996" customHeight="1" x14ac:dyDescent="0.2">
      <c r="B6" s="1644"/>
      <c r="C6" s="1763"/>
      <c r="D6" s="195"/>
      <c r="E6" s="196"/>
      <c r="F6" s="196"/>
      <c r="G6" s="197"/>
      <c r="H6" s="198"/>
      <c r="I6" s="197"/>
      <c r="J6" s="197"/>
      <c r="K6" s="196"/>
    </row>
    <row r="7" spans="2:14" s="102" customFormat="1" ht="12.75" customHeight="1" x14ac:dyDescent="0.2">
      <c r="B7" s="1645" t="s">
        <v>265</v>
      </c>
      <c r="C7" s="1898" t="s">
        <v>409</v>
      </c>
      <c r="D7" s="199" t="s">
        <v>266</v>
      </c>
      <c r="E7" s="214">
        <v>749</v>
      </c>
      <c r="F7" s="201">
        <v>31</v>
      </c>
      <c r="G7" s="202">
        <v>263</v>
      </c>
      <c r="H7" s="203">
        <v>32</v>
      </c>
      <c r="I7" s="202">
        <v>278</v>
      </c>
      <c r="J7" s="204">
        <v>670</v>
      </c>
      <c r="K7" s="205">
        <v>948</v>
      </c>
    </row>
    <row r="8" spans="2:14" s="102" customFormat="1" ht="12.75" customHeight="1" x14ac:dyDescent="0.2">
      <c r="B8" s="1646" t="s">
        <v>267</v>
      </c>
      <c r="C8" s="1899" t="s">
        <v>409</v>
      </c>
      <c r="D8" s="206" t="s">
        <v>268</v>
      </c>
      <c r="E8" s="215">
        <v>451</v>
      </c>
      <c r="F8" s="208">
        <v>33</v>
      </c>
      <c r="G8" s="209">
        <v>193</v>
      </c>
      <c r="H8" s="210">
        <v>37</v>
      </c>
      <c r="I8" s="209">
        <v>187</v>
      </c>
      <c r="J8" s="211">
        <v>376</v>
      </c>
      <c r="K8" s="212">
        <v>563</v>
      </c>
    </row>
    <row r="9" spans="2:14" s="102" customFormat="1" ht="12.75" customHeight="1" x14ac:dyDescent="0.2">
      <c r="B9" s="1645" t="s">
        <v>269</v>
      </c>
      <c r="C9" s="1898" t="s">
        <v>409</v>
      </c>
      <c r="D9" s="199" t="s">
        <v>270</v>
      </c>
      <c r="E9" s="214">
        <v>485</v>
      </c>
      <c r="F9" s="201">
        <v>34</v>
      </c>
      <c r="G9" s="202">
        <v>189</v>
      </c>
      <c r="H9" s="203">
        <v>39</v>
      </c>
      <c r="I9" s="202">
        <v>184</v>
      </c>
      <c r="J9" s="204">
        <v>439</v>
      </c>
      <c r="K9" s="205">
        <v>623</v>
      </c>
    </row>
    <row r="10" spans="2:14" s="102" customFormat="1" ht="12.75" customHeight="1" x14ac:dyDescent="0.2">
      <c r="B10" s="1646" t="s">
        <v>271</v>
      </c>
      <c r="C10" s="1899" t="s">
        <v>409</v>
      </c>
      <c r="D10" s="206" t="s">
        <v>272</v>
      </c>
      <c r="E10" s="215">
        <v>120</v>
      </c>
      <c r="F10" s="208">
        <v>12</v>
      </c>
      <c r="G10" s="209">
        <v>64</v>
      </c>
      <c r="H10" s="210">
        <v>12</v>
      </c>
      <c r="I10" s="209">
        <v>65</v>
      </c>
      <c r="J10" s="211">
        <v>78</v>
      </c>
      <c r="K10" s="212">
        <v>143</v>
      </c>
    </row>
    <row r="11" spans="2:14" s="102" customFormat="1" ht="12.75" customHeight="1" x14ac:dyDescent="0.2">
      <c r="B11" s="1645" t="s">
        <v>273</v>
      </c>
      <c r="C11" s="1898" t="s">
        <v>409</v>
      </c>
      <c r="D11" s="199" t="s">
        <v>274</v>
      </c>
      <c r="E11" s="214">
        <v>109</v>
      </c>
      <c r="F11" s="201">
        <v>8</v>
      </c>
      <c r="G11" s="202">
        <v>94</v>
      </c>
      <c r="H11" s="203">
        <v>8</v>
      </c>
      <c r="I11" s="202">
        <v>95</v>
      </c>
      <c r="J11" s="204">
        <v>32</v>
      </c>
      <c r="K11" s="205">
        <v>127</v>
      </c>
    </row>
    <row r="12" spans="2:14" s="102" customFormat="1" ht="12.75" customHeight="1" x14ac:dyDescent="0.2">
      <c r="B12" s="1646" t="s">
        <v>275</v>
      </c>
      <c r="C12" s="1899" t="s">
        <v>409</v>
      </c>
      <c r="D12" s="206" t="s">
        <v>276</v>
      </c>
      <c r="E12" s="215">
        <v>577</v>
      </c>
      <c r="F12" s="208">
        <v>27</v>
      </c>
      <c r="G12" s="209">
        <v>170</v>
      </c>
      <c r="H12" s="210">
        <v>29</v>
      </c>
      <c r="I12" s="209">
        <v>173</v>
      </c>
      <c r="J12" s="211">
        <v>545</v>
      </c>
      <c r="K12" s="212">
        <v>718</v>
      </c>
    </row>
    <row r="13" spans="2:14" s="102" customFormat="1" ht="12.75" customHeight="1" x14ac:dyDescent="0.2">
      <c r="B13" s="1645" t="s">
        <v>277</v>
      </c>
      <c r="C13" s="1898" t="s">
        <v>409</v>
      </c>
      <c r="D13" s="199" t="s">
        <v>278</v>
      </c>
      <c r="E13" s="214">
        <v>106</v>
      </c>
      <c r="F13" s="201">
        <v>16</v>
      </c>
      <c r="G13" s="202">
        <v>69</v>
      </c>
      <c r="H13" s="203">
        <v>17</v>
      </c>
      <c r="I13" s="202">
        <v>59</v>
      </c>
      <c r="J13" s="204">
        <v>78</v>
      </c>
      <c r="K13" s="205">
        <v>137</v>
      </c>
    </row>
    <row r="14" spans="2:14" s="102" customFormat="1" ht="12.75" customHeight="1" x14ac:dyDescent="0.2">
      <c r="B14" s="1646" t="s">
        <v>279</v>
      </c>
      <c r="C14" s="1899" t="s">
        <v>409</v>
      </c>
      <c r="D14" s="206" t="s">
        <v>280</v>
      </c>
      <c r="E14" s="215">
        <v>584</v>
      </c>
      <c r="F14" s="208">
        <v>51</v>
      </c>
      <c r="G14" s="209">
        <v>237</v>
      </c>
      <c r="H14" s="210">
        <v>53</v>
      </c>
      <c r="I14" s="209">
        <v>223</v>
      </c>
      <c r="J14" s="211">
        <v>475</v>
      </c>
      <c r="K14" s="212">
        <v>698</v>
      </c>
    </row>
    <row r="15" spans="2:14" s="102" customFormat="1" ht="12.75" customHeight="1" x14ac:dyDescent="0.2">
      <c r="B15" s="1645" t="s">
        <v>281</v>
      </c>
      <c r="C15" s="1898" t="s">
        <v>409</v>
      </c>
      <c r="D15" s="199" t="s">
        <v>282</v>
      </c>
      <c r="E15" s="214">
        <v>371</v>
      </c>
      <c r="F15" s="201">
        <v>43</v>
      </c>
      <c r="G15" s="202">
        <v>260</v>
      </c>
      <c r="H15" s="203">
        <v>46</v>
      </c>
      <c r="I15" s="202">
        <v>250</v>
      </c>
      <c r="J15" s="204">
        <v>232</v>
      </c>
      <c r="K15" s="205">
        <v>482</v>
      </c>
    </row>
    <row r="16" spans="2:14" s="102" customFormat="1" ht="12.75" customHeight="1" x14ac:dyDescent="0.2">
      <c r="B16" s="1646" t="s">
        <v>283</v>
      </c>
      <c r="C16" s="1899" t="s">
        <v>409</v>
      </c>
      <c r="D16" s="206" t="s">
        <v>284</v>
      </c>
      <c r="E16" s="215">
        <v>180</v>
      </c>
      <c r="F16" s="208">
        <v>16</v>
      </c>
      <c r="G16" s="209">
        <v>86</v>
      </c>
      <c r="H16" s="210">
        <v>18</v>
      </c>
      <c r="I16" s="209">
        <v>84</v>
      </c>
      <c r="J16" s="211">
        <v>130</v>
      </c>
      <c r="K16" s="212">
        <v>214</v>
      </c>
    </row>
    <row r="17" spans="2:11" s="102" customFormat="1" ht="12.75" customHeight="1" x14ac:dyDescent="0.2">
      <c r="B17" s="1645" t="s">
        <v>285</v>
      </c>
      <c r="C17" s="1898" t="s">
        <v>409</v>
      </c>
      <c r="D17" s="199" t="s">
        <v>286</v>
      </c>
      <c r="E17" s="214">
        <v>871</v>
      </c>
      <c r="F17" s="201">
        <v>82</v>
      </c>
      <c r="G17" s="202">
        <v>467</v>
      </c>
      <c r="H17" s="203">
        <v>91</v>
      </c>
      <c r="I17" s="202">
        <v>451</v>
      </c>
      <c r="J17" s="204">
        <v>667</v>
      </c>
      <c r="K17" s="205">
        <v>1118</v>
      </c>
    </row>
    <row r="18" spans="2:11" s="102" customFormat="1" ht="12.75" customHeight="1" x14ac:dyDescent="0.2">
      <c r="B18" s="1646" t="s">
        <v>287</v>
      </c>
      <c r="C18" s="1899" t="s">
        <v>409</v>
      </c>
      <c r="D18" s="206" t="s">
        <v>288</v>
      </c>
      <c r="E18" s="215">
        <v>472</v>
      </c>
      <c r="F18" s="208">
        <v>39</v>
      </c>
      <c r="G18" s="209">
        <v>228</v>
      </c>
      <c r="H18" s="210">
        <v>41</v>
      </c>
      <c r="I18" s="209">
        <v>222</v>
      </c>
      <c r="J18" s="211">
        <v>392</v>
      </c>
      <c r="K18" s="212">
        <v>614</v>
      </c>
    </row>
    <row r="19" spans="2:11" s="102" customFormat="1" ht="12.75" customHeight="1" x14ac:dyDescent="0.2">
      <c r="B19" s="1645" t="s">
        <v>289</v>
      </c>
      <c r="C19" s="1898" t="s">
        <v>409</v>
      </c>
      <c r="D19" s="199" t="s">
        <v>290</v>
      </c>
      <c r="E19" s="214">
        <v>198</v>
      </c>
      <c r="F19" s="201">
        <v>28</v>
      </c>
      <c r="G19" s="202">
        <v>134</v>
      </c>
      <c r="H19" s="203">
        <v>30</v>
      </c>
      <c r="I19" s="202">
        <v>128</v>
      </c>
      <c r="J19" s="204">
        <v>112</v>
      </c>
      <c r="K19" s="205">
        <v>240</v>
      </c>
    </row>
    <row r="20" spans="2:11" s="102" customFormat="1" ht="12.75" customHeight="1" x14ac:dyDescent="0.2">
      <c r="B20" s="1646" t="s">
        <v>291</v>
      </c>
      <c r="C20" s="1899" t="s">
        <v>409</v>
      </c>
      <c r="D20" s="206" t="s">
        <v>292</v>
      </c>
      <c r="E20" s="215">
        <v>574</v>
      </c>
      <c r="F20" s="208">
        <v>60</v>
      </c>
      <c r="G20" s="209">
        <v>393</v>
      </c>
      <c r="H20" s="210">
        <v>61</v>
      </c>
      <c r="I20" s="209">
        <v>402</v>
      </c>
      <c r="J20" s="211">
        <v>361</v>
      </c>
      <c r="K20" s="212">
        <v>763</v>
      </c>
    </row>
    <row r="21" spans="2:11" s="102" customFormat="1" ht="12.75" customHeight="1" x14ac:dyDescent="0.2">
      <c r="B21" s="1645" t="s">
        <v>293</v>
      </c>
      <c r="C21" s="1898" t="s">
        <v>409</v>
      </c>
      <c r="D21" s="199" t="s">
        <v>294</v>
      </c>
      <c r="E21" s="214">
        <v>456</v>
      </c>
      <c r="F21" s="201">
        <v>43</v>
      </c>
      <c r="G21" s="202">
        <v>223</v>
      </c>
      <c r="H21" s="203">
        <v>45</v>
      </c>
      <c r="I21" s="202">
        <v>211</v>
      </c>
      <c r="J21" s="204">
        <v>347</v>
      </c>
      <c r="K21" s="205">
        <v>558</v>
      </c>
    </row>
    <row r="22" spans="2:11" s="102" customFormat="1" ht="12.75" customHeight="1" x14ac:dyDescent="0.2">
      <c r="B22" s="1646" t="s">
        <v>295</v>
      </c>
      <c r="C22" s="1899" t="s">
        <v>409</v>
      </c>
      <c r="D22" s="206" t="s">
        <v>296</v>
      </c>
      <c r="E22" s="215">
        <v>850</v>
      </c>
      <c r="F22" s="208">
        <v>43</v>
      </c>
      <c r="G22" s="209">
        <v>267</v>
      </c>
      <c r="H22" s="210">
        <v>46</v>
      </c>
      <c r="I22" s="209">
        <v>256</v>
      </c>
      <c r="J22" s="211">
        <v>753</v>
      </c>
      <c r="K22" s="212">
        <v>1009</v>
      </c>
    </row>
    <row r="23" spans="2:11" s="102" customFormat="1" ht="12.75" customHeight="1" x14ac:dyDescent="0.2">
      <c r="B23" s="1645" t="s">
        <v>297</v>
      </c>
      <c r="C23" s="1898" t="s">
        <v>409</v>
      </c>
      <c r="D23" s="199" t="s">
        <v>298</v>
      </c>
      <c r="E23" s="214">
        <v>126</v>
      </c>
      <c r="F23" s="201">
        <v>7</v>
      </c>
      <c r="G23" s="202">
        <v>88</v>
      </c>
      <c r="H23" s="203">
        <v>7</v>
      </c>
      <c r="I23" s="202">
        <v>90</v>
      </c>
      <c r="J23" s="204">
        <v>79</v>
      </c>
      <c r="K23" s="205">
        <v>169</v>
      </c>
    </row>
    <row r="24" spans="2:11" s="102" customFormat="1" ht="12.75" customHeight="1" x14ac:dyDescent="0.2">
      <c r="B24" s="1646" t="s">
        <v>299</v>
      </c>
      <c r="C24" s="1899" t="s">
        <v>409</v>
      </c>
      <c r="D24" s="206" t="s">
        <v>300</v>
      </c>
      <c r="E24" s="215">
        <v>356</v>
      </c>
      <c r="F24" s="208">
        <v>27</v>
      </c>
      <c r="G24" s="209">
        <v>149</v>
      </c>
      <c r="H24" s="210">
        <v>30</v>
      </c>
      <c r="I24" s="209">
        <v>136</v>
      </c>
      <c r="J24" s="211">
        <v>301</v>
      </c>
      <c r="K24" s="212">
        <v>437</v>
      </c>
    </row>
    <row r="25" spans="2:11" s="102" customFormat="1" ht="12.75" customHeight="1" x14ac:dyDescent="0.2">
      <c r="B25" s="1645" t="s">
        <v>301</v>
      </c>
      <c r="C25" s="1898" t="s">
        <v>409</v>
      </c>
      <c r="D25" s="199" t="s">
        <v>302</v>
      </c>
      <c r="E25" s="214">
        <v>796</v>
      </c>
      <c r="F25" s="201">
        <v>42</v>
      </c>
      <c r="G25" s="202">
        <v>257</v>
      </c>
      <c r="H25" s="203">
        <v>42</v>
      </c>
      <c r="I25" s="202">
        <v>242</v>
      </c>
      <c r="J25" s="204">
        <v>732</v>
      </c>
      <c r="K25" s="205">
        <v>974</v>
      </c>
    </row>
    <row r="26" spans="2:11" s="102" customFormat="1" ht="12.75" customHeight="1" x14ac:dyDescent="0.2">
      <c r="B26" s="1646" t="s">
        <v>303</v>
      </c>
      <c r="C26" s="1899" t="s">
        <v>409</v>
      </c>
      <c r="D26" s="206" t="s">
        <v>304</v>
      </c>
      <c r="E26" s="215">
        <v>437</v>
      </c>
      <c r="F26" s="208">
        <v>23</v>
      </c>
      <c r="G26" s="209">
        <v>210</v>
      </c>
      <c r="H26" s="210">
        <v>25</v>
      </c>
      <c r="I26" s="209">
        <v>215</v>
      </c>
      <c r="J26" s="211">
        <v>325</v>
      </c>
      <c r="K26" s="212">
        <v>540</v>
      </c>
    </row>
    <row r="27" spans="2:11" s="102" customFormat="1" ht="12.75" customHeight="1" x14ac:dyDescent="0.2">
      <c r="B27" s="1645" t="s">
        <v>305</v>
      </c>
      <c r="C27" s="1898" t="s">
        <v>409</v>
      </c>
      <c r="D27" s="199" t="s">
        <v>306</v>
      </c>
      <c r="E27" s="214">
        <v>2523</v>
      </c>
      <c r="F27" s="201">
        <v>53</v>
      </c>
      <c r="G27" s="202">
        <v>586</v>
      </c>
      <c r="H27" s="203">
        <v>61</v>
      </c>
      <c r="I27" s="202">
        <v>601</v>
      </c>
      <c r="J27" s="204">
        <v>2649</v>
      </c>
      <c r="K27" s="205">
        <v>3250</v>
      </c>
    </row>
    <row r="28" spans="2:11" s="102" customFormat="1" ht="12.75" customHeight="1" x14ac:dyDescent="0.2">
      <c r="B28" s="1646" t="s">
        <v>307</v>
      </c>
      <c r="C28" s="1899" t="s">
        <v>409</v>
      </c>
      <c r="D28" s="206" t="s">
        <v>308</v>
      </c>
      <c r="E28" s="215">
        <v>124</v>
      </c>
      <c r="F28" s="208">
        <v>16</v>
      </c>
      <c r="G28" s="209">
        <v>103</v>
      </c>
      <c r="H28" s="210">
        <v>16</v>
      </c>
      <c r="I28" s="209">
        <v>99</v>
      </c>
      <c r="J28" s="211">
        <v>47</v>
      </c>
      <c r="K28" s="212">
        <v>146</v>
      </c>
    </row>
    <row r="29" spans="2:11" s="102" customFormat="1" ht="12.75" customHeight="1" x14ac:dyDescent="0.2">
      <c r="B29" s="1645" t="s">
        <v>309</v>
      </c>
      <c r="C29" s="1898" t="s">
        <v>409</v>
      </c>
      <c r="D29" s="199" t="s">
        <v>310</v>
      </c>
      <c r="E29" s="214">
        <v>507</v>
      </c>
      <c r="F29" s="201">
        <v>46</v>
      </c>
      <c r="G29" s="202">
        <v>252</v>
      </c>
      <c r="H29" s="203">
        <v>48</v>
      </c>
      <c r="I29" s="202">
        <v>228</v>
      </c>
      <c r="J29" s="204">
        <v>385</v>
      </c>
      <c r="K29" s="205">
        <v>613</v>
      </c>
    </row>
    <row r="30" spans="2:11" s="102" customFormat="1" ht="12.75" customHeight="1" x14ac:dyDescent="0.2">
      <c r="B30" s="1646" t="s">
        <v>311</v>
      </c>
      <c r="C30" s="1899" t="s">
        <v>409</v>
      </c>
      <c r="D30" s="206" t="s">
        <v>312</v>
      </c>
      <c r="E30" s="215">
        <v>381</v>
      </c>
      <c r="F30" s="208">
        <v>38</v>
      </c>
      <c r="G30" s="209">
        <v>159</v>
      </c>
      <c r="H30" s="210">
        <v>41</v>
      </c>
      <c r="I30" s="209">
        <v>146</v>
      </c>
      <c r="J30" s="211">
        <v>389</v>
      </c>
      <c r="K30" s="212">
        <v>535</v>
      </c>
    </row>
    <row r="31" spans="2:11" s="102" customFormat="1" ht="12.75" customHeight="1" x14ac:dyDescent="0.2">
      <c r="B31" s="1645" t="s">
        <v>313</v>
      </c>
      <c r="C31" s="1898" t="s">
        <v>409</v>
      </c>
      <c r="D31" s="199" t="s">
        <v>314</v>
      </c>
      <c r="E31" s="214">
        <v>241</v>
      </c>
      <c r="F31" s="201">
        <v>30</v>
      </c>
      <c r="G31" s="202">
        <v>170</v>
      </c>
      <c r="H31" s="203">
        <v>31</v>
      </c>
      <c r="I31" s="202">
        <v>160</v>
      </c>
      <c r="J31" s="204">
        <v>157</v>
      </c>
      <c r="K31" s="205">
        <v>317</v>
      </c>
    </row>
    <row r="32" spans="2:11" s="102" customFormat="1" ht="12.75" customHeight="1" x14ac:dyDescent="0.2">
      <c r="B32" s="1646" t="s">
        <v>315</v>
      </c>
      <c r="C32" s="1899" t="s">
        <v>409</v>
      </c>
      <c r="D32" s="206" t="s">
        <v>316</v>
      </c>
      <c r="E32" s="215">
        <v>547</v>
      </c>
      <c r="F32" s="208">
        <v>60</v>
      </c>
      <c r="G32" s="209">
        <v>279</v>
      </c>
      <c r="H32" s="210">
        <v>63</v>
      </c>
      <c r="I32" s="209">
        <v>247</v>
      </c>
      <c r="J32" s="211">
        <v>401</v>
      </c>
      <c r="K32" s="212">
        <v>648</v>
      </c>
    </row>
    <row r="33" spans="2:11" s="102" customFormat="1" ht="12.75" customHeight="1" x14ac:dyDescent="0.2">
      <c r="B33" s="1645" t="s">
        <v>317</v>
      </c>
      <c r="C33" s="1898" t="s">
        <v>409</v>
      </c>
      <c r="D33" s="199" t="s">
        <v>318</v>
      </c>
      <c r="E33" s="214">
        <v>5610</v>
      </c>
      <c r="F33" s="201">
        <v>34</v>
      </c>
      <c r="G33" s="202">
        <v>421</v>
      </c>
      <c r="H33" s="203">
        <v>34</v>
      </c>
      <c r="I33" s="202">
        <v>400</v>
      </c>
      <c r="J33" s="204">
        <v>5932</v>
      </c>
      <c r="K33" s="205">
        <v>6332</v>
      </c>
    </row>
    <row r="34" spans="2:11" s="102" customFormat="1" ht="12.75" customHeight="1" x14ac:dyDescent="0.2">
      <c r="B34" s="1646" t="s">
        <v>319</v>
      </c>
      <c r="C34" s="1899" t="s">
        <v>409</v>
      </c>
      <c r="D34" s="206" t="s">
        <v>320</v>
      </c>
      <c r="E34" s="215">
        <v>707</v>
      </c>
      <c r="F34" s="208">
        <v>33</v>
      </c>
      <c r="G34" s="209">
        <v>315</v>
      </c>
      <c r="H34" s="210">
        <v>35</v>
      </c>
      <c r="I34" s="209">
        <v>323</v>
      </c>
      <c r="J34" s="211">
        <v>583</v>
      </c>
      <c r="K34" s="212">
        <v>906</v>
      </c>
    </row>
    <row r="35" spans="2:11" s="102" customFormat="1" ht="12.75" customHeight="1" x14ac:dyDescent="0.2">
      <c r="B35" s="1645" t="s">
        <v>321</v>
      </c>
      <c r="C35" s="1898" t="s">
        <v>409</v>
      </c>
      <c r="D35" s="199" t="s">
        <v>322</v>
      </c>
      <c r="E35" s="214">
        <v>1020</v>
      </c>
      <c r="F35" s="201">
        <v>66</v>
      </c>
      <c r="G35" s="202">
        <v>353</v>
      </c>
      <c r="H35" s="203">
        <v>71</v>
      </c>
      <c r="I35" s="202">
        <v>347</v>
      </c>
      <c r="J35" s="204">
        <v>1048</v>
      </c>
      <c r="K35" s="205">
        <v>1395</v>
      </c>
    </row>
    <row r="36" spans="2:11" s="102" customFormat="1" ht="12.75" customHeight="1" x14ac:dyDescent="0.2">
      <c r="B36" s="1646" t="s">
        <v>323</v>
      </c>
      <c r="C36" s="1899" t="s">
        <v>409</v>
      </c>
      <c r="D36" s="206" t="s">
        <v>324</v>
      </c>
      <c r="E36" s="215">
        <v>676</v>
      </c>
      <c r="F36" s="208">
        <v>27</v>
      </c>
      <c r="G36" s="209">
        <v>229</v>
      </c>
      <c r="H36" s="210">
        <v>28</v>
      </c>
      <c r="I36" s="209">
        <v>232</v>
      </c>
      <c r="J36" s="211">
        <v>703</v>
      </c>
      <c r="K36" s="212">
        <v>935</v>
      </c>
    </row>
    <row r="37" spans="2:11" s="102" customFormat="1" ht="12.75" customHeight="1" x14ac:dyDescent="0.2">
      <c r="B37" s="1645" t="s">
        <v>325</v>
      </c>
      <c r="C37" s="1898" t="s">
        <v>409</v>
      </c>
      <c r="D37" s="199" t="s">
        <v>326</v>
      </c>
      <c r="E37" s="214">
        <v>214</v>
      </c>
      <c r="F37" s="201">
        <v>35</v>
      </c>
      <c r="G37" s="202">
        <v>147</v>
      </c>
      <c r="H37" s="203">
        <v>37</v>
      </c>
      <c r="I37" s="202">
        <v>138</v>
      </c>
      <c r="J37" s="204">
        <v>108</v>
      </c>
      <c r="K37" s="205">
        <v>246</v>
      </c>
    </row>
    <row r="38" spans="2:11" s="102" customFormat="1" ht="12.75" customHeight="1" x14ac:dyDescent="0.2">
      <c r="B38" s="1646" t="s">
        <v>327</v>
      </c>
      <c r="C38" s="1899" t="s">
        <v>409</v>
      </c>
      <c r="D38" s="206" t="s">
        <v>328</v>
      </c>
      <c r="E38" s="215">
        <v>470</v>
      </c>
      <c r="F38" s="208">
        <v>30</v>
      </c>
      <c r="G38" s="209">
        <v>161</v>
      </c>
      <c r="H38" s="210">
        <v>33</v>
      </c>
      <c r="I38" s="209">
        <v>161</v>
      </c>
      <c r="J38" s="211">
        <v>430</v>
      </c>
      <c r="K38" s="212">
        <v>591</v>
      </c>
    </row>
    <row r="39" spans="2:11" s="102" customFormat="1" ht="12.75" customHeight="1" x14ac:dyDescent="0.2">
      <c r="B39" s="1645" t="s">
        <v>329</v>
      </c>
      <c r="C39" s="1898" t="s">
        <v>409</v>
      </c>
      <c r="D39" s="199" t="s">
        <v>330</v>
      </c>
      <c r="E39" s="214">
        <v>207</v>
      </c>
      <c r="F39" s="201">
        <v>34</v>
      </c>
      <c r="G39" s="202">
        <v>140</v>
      </c>
      <c r="H39" s="203">
        <v>35</v>
      </c>
      <c r="I39" s="202">
        <v>125</v>
      </c>
      <c r="J39" s="204">
        <v>127</v>
      </c>
      <c r="K39" s="205">
        <v>252</v>
      </c>
    </row>
    <row r="40" spans="2:11" s="102" customFormat="1" ht="12.75" customHeight="1" x14ac:dyDescent="0.2">
      <c r="B40" s="1646" t="s">
        <v>331</v>
      </c>
      <c r="C40" s="1899" t="s">
        <v>409</v>
      </c>
      <c r="D40" s="206" t="s">
        <v>332</v>
      </c>
      <c r="E40" s="215">
        <v>160</v>
      </c>
      <c r="F40" s="208">
        <v>23</v>
      </c>
      <c r="G40" s="209">
        <v>122</v>
      </c>
      <c r="H40" s="210">
        <v>26</v>
      </c>
      <c r="I40" s="209">
        <v>116</v>
      </c>
      <c r="J40" s="211">
        <v>76</v>
      </c>
      <c r="K40" s="212">
        <v>192</v>
      </c>
    </row>
    <row r="41" spans="2:11" s="102" customFormat="1" ht="12.75" customHeight="1" x14ac:dyDescent="0.2">
      <c r="B41" s="1645" t="s">
        <v>333</v>
      </c>
      <c r="C41" s="1898" t="s">
        <v>409</v>
      </c>
      <c r="D41" s="199" t="s">
        <v>334</v>
      </c>
      <c r="E41" s="214">
        <v>745</v>
      </c>
      <c r="F41" s="201">
        <v>70</v>
      </c>
      <c r="G41" s="202">
        <v>435</v>
      </c>
      <c r="H41" s="203">
        <v>73</v>
      </c>
      <c r="I41" s="202">
        <v>423</v>
      </c>
      <c r="J41" s="204">
        <v>586</v>
      </c>
      <c r="K41" s="205">
        <v>1009</v>
      </c>
    </row>
    <row r="42" spans="2:11" s="102" customFormat="1" ht="12.75" customHeight="1" x14ac:dyDescent="0.2">
      <c r="B42" s="1646" t="s">
        <v>335</v>
      </c>
      <c r="C42" s="1899" t="s">
        <v>409</v>
      </c>
      <c r="D42" s="206" t="s">
        <v>336</v>
      </c>
      <c r="E42" s="215">
        <v>245</v>
      </c>
      <c r="F42" s="208">
        <v>31</v>
      </c>
      <c r="G42" s="209">
        <v>183</v>
      </c>
      <c r="H42" s="210">
        <v>34</v>
      </c>
      <c r="I42" s="209">
        <v>172</v>
      </c>
      <c r="J42" s="211">
        <v>152</v>
      </c>
      <c r="K42" s="212">
        <v>324</v>
      </c>
    </row>
    <row r="43" spans="2:11" s="102" customFormat="1" ht="12.75" customHeight="1" x14ac:dyDescent="0.2">
      <c r="B43" s="1645" t="s">
        <v>337</v>
      </c>
      <c r="C43" s="1898" t="s">
        <v>409</v>
      </c>
      <c r="D43" s="199" t="s">
        <v>338</v>
      </c>
      <c r="E43" s="214">
        <v>332</v>
      </c>
      <c r="F43" s="201">
        <v>43</v>
      </c>
      <c r="G43" s="202">
        <v>247</v>
      </c>
      <c r="H43" s="203">
        <v>43</v>
      </c>
      <c r="I43" s="202">
        <v>238</v>
      </c>
      <c r="J43" s="204">
        <v>185</v>
      </c>
      <c r="K43" s="205">
        <v>423</v>
      </c>
    </row>
    <row r="44" spans="2:11" s="102" customFormat="1" ht="12.75" customHeight="1" x14ac:dyDescent="0.2">
      <c r="B44" s="1646" t="s">
        <v>339</v>
      </c>
      <c r="C44" s="1899" t="s">
        <v>409</v>
      </c>
      <c r="D44" s="206" t="s">
        <v>340</v>
      </c>
      <c r="E44" s="215">
        <v>274</v>
      </c>
      <c r="F44" s="208">
        <v>23</v>
      </c>
      <c r="G44" s="209">
        <v>169</v>
      </c>
      <c r="H44" s="210">
        <v>23</v>
      </c>
      <c r="I44" s="209">
        <v>171</v>
      </c>
      <c r="J44" s="211">
        <v>193</v>
      </c>
      <c r="K44" s="212">
        <v>364</v>
      </c>
    </row>
    <row r="45" spans="2:11" s="102" customFormat="1" ht="12.75" customHeight="1" x14ac:dyDescent="0.2">
      <c r="B45" s="1645" t="s">
        <v>341</v>
      </c>
      <c r="C45" s="1898" t="s">
        <v>409</v>
      </c>
      <c r="D45" s="199" t="s">
        <v>342</v>
      </c>
      <c r="E45" s="214">
        <v>424</v>
      </c>
      <c r="F45" s="201">
        <v>17</v>
      </c>
      <c r="G45" s="202">
        <v>146</v>
      </c>
      <c r="H45" s="203">
        <v>18</v>
      </c>
      <c r="I45" s="202">
        <v>151</v>
      </c>
      <c r="J45" s="204">
        <v>364</v>
      </c>
      <c r="K45" s="205">
        <v>515</v>
      </c>
    </row>
    <row r="46" spans="2:11" s="102" customFormat="1" ht="12.75" customHeight="1" x14ac:dyDescent="0.2">
      <c r="B46" s="1646" t="s">
        <v>343</v>
      </c>
      <c r="C46" s="1899" t="s">
        <v>409</v>
      </c>
      <c r="D46" s="206" t="s">
        <v>344</v>
      </c>
      <c r="E46" s="215">
        <v>184</v>
      </c>
      <c r="F46" s="208">
        <v>21</v>
      </c>
      <c r="G46" s="209">
        <v>135</v>
      </c>
      <c r="H46" s="210">
        <v>22</v>
      </c>
      <c r="I46" s="209">
        <v>131</v>
      </c>
      <c r="J46" s="211">
        <v>120</v>
      </c>
      <c r="K46" s="212">
        <v>251</v>
      </c>
    </row>
    <row r="47" spans="2:11" s="102" customFormat="1" ht="12.75" customHeight="1" x14ac:dyDescent="0.2">
      <c r="B47" s="1645" t="s">
        <v>345</v>
      </c>
      <c r="C47" s="1898" t="s">
        <v>409</v>
      </c>
      <c r="D47" s="199" t="s">
        <v>346</v>
      </c>
      <c r="E47" s="214">
        <v>218</v>
      </c>
      <c r="F47" s="201">
        <v>35</v>
      </c>
      <c r="G47" s="202">
        <v>142</v>
      </c>
      <c r="H47" s="203">
        <v>41</v>
      </c>
      <c r="I47" s="202">
        <v>132</v>
      </c>
      <c r="J47" s="204">
        <v>164</v>
      </c>
      <c r="K47" s="205">
        <v>296</v>
      </c>
    </row>
    <row r="48" spans="2:11" s="102" customFormat="1" ht="12.75" customHeight="1" x14ac:dyDescent="0.2">
      <c r="B48" s="1646" t="s">
        <v>347</v>
      </c>
      <c r="C48" s="1899" t="s">
        <v>409</v>
      </c>
      <c r="D48" s="206" t="s">
        <v>348</v>
      </c>
      <c r="E48" s="215">
        <v>47</v>
      </c>
      <c r="F48" s="208">
        <v>8</v>
      </c>
      <c r="G48" s="209">
        <v>37</v>
      </c>
      <c r="H48" s="210">
        <v>9</v>
      </c>
      <c r="I48" s="209">
        <v>37</v>
      </c>
      <c r="J48" s="211">
        <v>20</v>
      </c>
      <c r="K48" s="212">
        <v>57</v>
      </c>
    </row>
    <row r="49" spans="2:11" s="102" customFormat="1" ht="12.75" customHeight="1" x14ac:dyDescent="0.2">
      <c r="B49" s="1645" t="s">
        <v>349</v>
      </c>
      <c r="C49" s="1898" t="s">
        <v>409</v>
      </c>
      <c r="D49" s="199" t="s">
        <v>350</v>
      </c>
      <c r="E49" s="214">
        <v>1460</v>
      </c>
      <c r="F49" s="201">
        <v>30</v>
      </c>
      <c r="G49" s="202">
        <v>243</v>
      </c>
      <c r="H49" s="203">
        <v>30</v>
      </c>
      <c r="I49" s="202">
        <v>242</v>
      </c>
      <c r="J49" s="204">
        <v>1607</v>
      </c>
      <c r="K49" s="205">
        <v>1849</v>
      </c>
    </row>
    <row r="50" spans="2:11" s="102" customFormat="1" ht="12.75" customHeight="1" x14ac:dyDescent="0.2">
      <c r="B50" s="1646" t="s">
        <v>351</v>
      </c>
      <c r="C50" s="1899" t="s">
        <v>409</v>
      </c>
      <c r="D50" s="206" t="s">
        <v>352</v>
      </c>
      <c r="E50" s="215">
        <v>2446</v>
      </c>
      <c r="F50" s="208">
        <v>24</v>
      </c>
      <c r="G50" s="209">
        <v>237</v>
      </c>
      <c r="H50" s="210">
        <v>25</v>
      </c>
      <c r="I50" s="209">
        <v>223</v>
      </c>
      <c r="J50" s="211">
        <v>2616</v>
      </c>
      <c r="K50" s="212">
        <v>2839</v>
      </c>
    </row>
    <row r="51" spans="2:11" s="102" customFormat="1" ht="12.75" customHeight="1" x14ac:dyDescent="0.2">
      <c r="B51" s="1645" t="s">
        <v>353</v>
      </c>
      <c r="C51" s="1898" t="s">
        <v>409</v>
      </c>
      <c r="D51" s="199" t="s">
        <v>354</v>
      </c>
      <c r="E51" s="214">
        <v>3130</v>
      </c>
      <c r="F51" s="201">
        <v>29</v>
      </c>
      <c r="G51" s="202">
        <v>359</v>
      </c>
      <c r="H51" s="203">
        <v>30</v>
      </c>
      <c r="I51" s="202">
        <v>381</v>
      </c>
      <c r="J51" s="204">
        <v>3410</v>
      </c>
      <c r="K51" s="205">
        <v>3791</v>
      </c>
    </row>
    <row r="52" spans="2:11" s="102" customFormat="1" ht="12.75" customHeight="1" x14ac:dyDescent="0.2">
      <c r="B52" s="1646" t="s">
        <v>355</v>
      </c>
      <c r="C52" s="1899" t="s">
        <v>409</v>
      </c>
      <c r="D52" s="206" t="s">
        <v>356</v>
      </c>
      <c r="E52" s="215">
        <v>2681</v>
      </c>
      <c r="F52" s="208">
        <v>26</v>
      </c>
      <c r="G52" s="209">
        <v>268</v>
      </c>
      <c r="H52" s="210">
        <v>27</v>
      </c>
      <c r="I52" s="209">
        <v>252</v>
      </c>
      <c r="J52" s="211">
        <v>2927</v>
      </c>
      <c r="K52" s="212">
        <v>3179</v>
      </c>
    </row>
    <row r="53" spans="2:11" s="102" customFormat="1" ht="12.75" customHeight="1" x14ac:dyDescent="0.2">
      <c r="B53" s="1645" t="s">
        <v>357</v>
      </c>
      <c r="C53" s="1898" t="s">
        <v>409</v>
      </c>
      <c r="D53" s="199" t="s">
        <v>358</v>
      </c>
      <c r="E53" s="214">
        <v>806</v>
      </c>
      <c r="F53" s="201">
        <v>22</v>
      </c>
      <c r="G53" s="202">
        <v>181</v>
      </c>
      <c r="H53" s="203">
        <v>22</v>
      </c>
      <c r="I53" s="202">
        <v>181</v>
      </c>
      <c r="J53" s="204">
        <v>925</v>
      </c>
      <c r="K53" s="205">
        <v>1106</v>
      </c>
    </row>
    <row r="54" spans="2:11" s="102" customFormat="1" ht="15" customHeight="1" x14ac:dyDescent="0.2">
      <c r="B54" s="1991" t="s">
        <v>144</v>
      </c>
      <c r="C54" s="1991"/>
      <c r="D54" s="1991"/>
      <c r="E54" s="1124">
        <v>56016</v>
      </c>
      <c r="F54" s="1125">
        <v>3050</v>
      </c>
      <c r="G54" s="1126">
        <v>19944</v>
      </c>
      <c r="H54" s="1127">
        <v>3244</v>
      </c>
      <c r="I54" s="1128">
        <v>19609</v>
      </c>
      <c r="J54" s="1129">
        <v>50881</v>
      </c>
      <c r="K54" s="1130">
        <v>70490</v>
      </c>
    </row>
    <row r="55" spans="2:11" s="95" customFormat="1" ht="15" customHeight="1" x14ac:dyDescent="0.2">
      <c r="B55" s="126" t="s">
        <v>117</v>
      </c>
      <c r="C55" s="1769"/>
      <c r="D55" s="213"/>
      <c r="E55" s="185"/>
      <c r="F55" s="185"/>
      <c r="G55" s="185"/>
      <c r="H55" s="185"/>
      <c r="I55" s="185"/>
      <c r="J55" s="185"/>
    </row>
  </sheetData>
  <mergeCells count="2">
    <mergeCell ref="B5:D5"/>
    <mergeCell ref="B54:D54"/>
  </mergeCells>
  <printOptions horizontalCentered="1"/>
  <pageMargins left="0.47244094488188981" right="0.47244094488188981" top="0.59055118110236227" bottom="0.39370078740157483" header="0.51181102362204722" footer="0.31496062992125984"/>
  <pageSetup paperSize="9" scale="96" firstPageNumber="0" orientation="portrait" r:id="rId1"/>
  <headerFooter>
    <oddFooter>&amp;C&amp;F&amp;R&amp;A</oddFooter>
  </headerFooter>
  <ignoredErrors>
    <ignoredError sqref="B7:D5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1048574"/>
  <sheetViews>
    <sheetView showGridLines="0" zoomScaleNormal="100" workbookViewId="0">
      <pane ySplit="5" topLeftCell="A6" activePane="bottomLeft" state="frozen"/>
      <selection activeCell="Q15" sqref="Q15"/>
      <selection pane="bottomLeft" activeCell="F28" sqref="F28"/>
    </sheetView>
  </sheetViews>
  <sheetFormatPr baseColWidth="10" defaultColWidth="9.140625" defaultRowHeight="12.75" x14ac:dyDescent="0.2"/>
  <cols>
    <col min="1" max="1" width="1.5703125" style="129" customWidth="1"/>
    <col min="2" max="2" width="3.7109375" style="216" customWidth="1"/>
    <col min="3" max="3" width="0.85546875" style="330" customWidth="1"/>
    <col min="4" max="4" width="25.7109375" style="129" customWidth="1"/>
    <col min="5" max="11" width="9.7109375" style="130" customWidth="1"/>
    <col min="12" max="12" width="1.7109375" style="129" customWidth="1"/>
    <col min="13" max="1023" width="11.42578125" style="129" hidden="1" customWidth="1"/>
    <col min="1024" max="1026" width="9.140625" customWidth="1"/>
  </cols>
  <sheetData>
    <row r="1" spans="1:12" s="1519" customFormat="1" ht="20.100000000000001" customHeight="1" x14ac:dyDescent="0.2">
      <c r="B1" s="1520" t="s">
        <v>741</v>
      </c>
      <c r="C1" s="1729"/>
      <c r="D1" s="1512"/>
      <c r="E1" s="1518"/>
      <c r="F1" s="1518"/>
      <c r="G1" s="1518"/>
      <c r="H1" s="1518"/>
      <c r="I1" s="1518"/>
      <c r="J1" s="1518"/>
      <c r="K1" s="1518"/>
      <c r="L1" s="1512"/>
    </row>
    <row r="2" spans="1:12" s="189" customFormat="1" ht="20.100000000000001" customHeight="1" x14ac:dyDescent="0.2">
      <c r="C2" s="94"/>
      <c r="E2" s="218"/>
      <c r="F2" s="218"/>
      <c r="G2" s="218"/>
      <c r="H2" s="218"/>
      <c r="I2" s="218"/>
      <c r="J2" s="218"/>
      <c r="K2" s="218"/>
    </row>
    <row r="3" spans="1:12" s="189" customFormat="1" ht="20.100000000000001" customHeight="1" x14ac:dyDescent="0.2">
      <c r="B3" s="191" t="s">
        <v>359</v>
      </c>
      <c r="C3" s="1731"/>
      <c r="D3" s="192"/>
      <c r="E3" s="192"/>
      <c r="F3" s="192"/>
      <c r="G3" s="192"/>
      <c r="H3" s="192"/>
      <c r="I3" s="192"/>
      <c r="J3" s="192"/>
      <c r="K3" s="192"/>
    </row>
    <row r="4" spans="1:12" s="189" customFormat="1" ht="20.100000000000001" customHeight="1" x14ac:dyDescent="0.2">
      <c r="B4" s="23" t="s">
        <v>49</v>
      </c>
      <c r="C4" s="1905"/>
      <c r="D4" s="193"/>
      <c r="E4" s="219"/>
      <c r="F4" s="219"/>
      <c r="G4" s="219"/>
      <c r="H4" s="219"/>
      <c r="I4" s="219"/>
      <c r="J4" s="219"/>
      <c r="K4" s="219"/>
      <c r="L4" s="193"/>
    </row>
    <row r="5" spans="1:12" s="189" customFormat="1" ht="50.1" customHeight="1" x14ac:dyDescent="0.2">
      <c r="B5" s="220"/>
      <c r="C5" s="86"/>
      <c r="D5" s="220"/>
      <c r="E5" s="221" t="s">
        <v>103</v>
      </c>
      <c r="F5" s="222" t="s">
        <v>104</v>
      </c>
      <c r="G5" s="223" t="s">
        <v>105</v>
      </c>
      <c r="H5" s="224" t="s">
        <v>106</v>
      </c>
      <c r="I5" s="225" t="s">
        <v>107</v>
      </c>
      <c r="J5" s="226" t="s">
        <v>108</v>
      </c>
      <c r="K5" s="222" t="s">
        <v>109</v>
      </c>
    </row>
    <row r="6" spans="1:12" s="102" customFormat="1" ht="30" customHeight="1" x14ac:dyDescent="0.3">
      <c r="A6" s="95"/>
      <c r="B6" s="96" t="s">
        <v>10</v>
      </c>
      <c r="C6" s="1906"/>
      <c r="D6" s="227"/>
      <c r="E6" s="98"/>
      <c r="F6" s="98"/>
      <c r="G6" s="97"/>
      <c r="H6" s="123"/>
      <c r="I6" s="95"/>
    </row>
    <row r="7" spans="1:12" s="189" customFormat="1" ht="12.75" customHeight="1" x14ac:dyDescent="0.2">
      <c r="B7" s="103" t="s">
        <v>360</v>
      </c>
      <c r="C7" s="1901" t="s">
        <v>409</v>
      </c>
      <c r="D7" s="103" t="s">
        <v>361</v>
      </c>
      <c r="E7" s="168">
        <v>358</v>
      </c>
      <c r="F7" s="169">
        <v>46</v>
      </c>
      <c r="G7" s="106">
        <v>233</v>
      </c>
      <c r="H7" s="107">
        <v>47</v>
      </c>
      <c r="I7" s="106">
        <v>209</v>
      </c>
      <c r="J7" s="170">
        <v>252</v>
      </c>
      <c r="K7" s="109">
        <v>461</v>
      </c>
    </row>
    <row r="8" spans="1:12" s="189" customFormat="1" ht="12.75" customHeight="1" x14ac:dyDescent="0.2">
      <c r="B8" s="110" t="s">
        <v>362</v>
      </c>
      <c r="C8" s="1902" t="s">
        <v>409</v>
      </c>
      <c r="D8" s="110" t="s">
        <v>363</v>
      </c>
      <c r="E8" s="171">
        <v>527</v>
      </c>
      <c r="F8" s="172">
        <v>26</v>
      </c>
      <c r="G8" s="113">
        <v>185</v>
      </c>
      <c r="H8" s="114">
        <v>27</v>
      </c>
      <c r="I8" s="113">
        <v>174</v>
      </c>
      <c r="J8" s="173">
        <v>551</v>
      </c>
      <c r="K8" s="116">
        <v>725</v>
      </c>
    </row>
    <row r="9" spans="1:12" s="189" customFormat="1" ht="12.75" customHeight="1" x14ac:dyDescent="0.2">
      <c r="B9" s="103" t="s">
        <v>364</v>
      </c>
      <c r="C9" s="1901" t="s">
        <v>409</v>
      </c>
      <c r="D9" s="103" t="s">
        <v>365</v>
      </c>
      <c r="E9" s="168">
        <v>387</v>
      </c>
      <c r="F9" s="169">
        <v>34</v>
      </c>
      <c r="G9" s="106">
        <v>163</v>
      </c>
      <c r="H9" s="107">
        <v>35</v>
      </c>
      <c r="I9" s="106">
        <v>171</v>
      </c>
      <c r="J9" s="170">
        <v>338</v>
      </c>
      <c r="K9" s="109">
        <v>509</v>
      </c>
    </row>
    <row r="10" spans="1:12" s="189" customFormat="1" ht="12.75" customHeight="1" x14ac:dyDescent="0.2">
      <c r="B10" s="110" t="s">
        <v>366</v>
      </c>
      <c r="C10" s="1902" t="s">
        <v>409</v>
      </c>
      <c r="D10" s="110" t="s">
        <v>367</v>
      </c>
      <c r="E10" s="171">
        <v>779</v>
      </c>
      <c r="F10" s="172">
        <v>38</v>
      </c>
      <c r="G10" s="113">
        <v>309</v>
      </c>
      <c r="H10" s="114">
        <v>39</v>
      </c>
      <c r="I10" s="113">
        <v>305</v>
      </c>
      <c r="J10" s="173">
        <v>667</v>
      </c>
      <c r="K10" s="116">
        <v>972</v>
      </c>
    </row>
    <row r="11" spans="1:12" s="189" customFormat="1" ht="12.75" customHeight="1" x14ac:dyDescent="0.2">
      <c r="B11" s="228" t="s">
        <v>368</v>
      </c>
      <c r="C11" s="1903" t="s">
        <v>409</v>
      </c>
      <c r="D11" s="228" t="s">
        <v>369</v>
      </c>
      <c r="E11" s="229">
        <v>222</v>
      </c>
      <c r="F11" s="230">
        <v>13</v>
      </c>
      <c r="G11" s="231">
        <v>50</v>
      </c>
      <c r="H11" s="232">
        <v>14</v>
      </c>
      <c r="I11" s="231">
        <v>42</v>
      </c>
      <c r="J11" s="233">
        <v>244</v>
      </c>
      <c r="K11" s="234">
        <v>286</v>
      </c>
    </row>
    <row r="12" spans="1:12" s="189" customFormat="1" x14ac:dyDescent="0.2">
      <c r="A12" s="235"/>
      <c r="B12" s="1992" t="s">
        <v>113</v>
      </c>
      <c r="C12" s="1992"/>
      <c r="D12" s="1992"/>
      <c r="E12" s="1131">
        <v>2273</v>
      </c>
      <c r="F12" s="1132">
        <v>157</v>
      </c>
      <c r="G12" s="1133">
        <v>940</v>
      </c>
      <c r="H12" s="1134">
        <v>162</v>
      </c>
      <c r="I12" s="1133">
        <v>901</v>
      </c>
      <c r="J12" s="1135">
        <v>2052</v>
      </c>
      <c r="K12" s="1136">
        <v>2953</v>
      </c>
    </row>
    <row r="13" spans="1:12" s="238" customFormat="1" ht="30" customHeight="1" x14ac:dyDescent="0.3">
      <c r="A13" s="236"/>
      <c r="B13" s="117" t="s">
        <v>114</v>
      </c>
      <c r="C13" s="1907"/>
      <c r="D13" s="237"/>
      <c r="E13" s="122"/>
      <c r="F13" s="100"/>
      <c r="G13" s="122"/>
      <c r="H13" s="123"/>
      <c r="I13" s="236"/>
    </row>
    <row r="14" spans="1:12" s="235" customFormat="1" x14ac:dyDescent="0.2">
      <c r="B14" s="239" t="s">
        <v>370</v>
      </c>
      <c r="C14" s="1908" t="s">
        <v>409</v>
      </c>
      <c r="D14" s="239" t="s">
        <v>371</v>
      </c>
      <c r="E14" s="1265">
        <v>4</v>
      </c>
      <c r="F14" s="1266">
        <v>0</v>
      </c>
      <c r="G14" s="1267">
        <v>2</v>
      </c>
      <c r="H14" s="1268">
        <v>0</v>
      </c>
      <c r="I14" s="1267">
        <v>2</v>
      </c>
      <c r="J14" s="1266">
        <v>2</v>
      </c>
      <c r="K14" s="1267">
        <v>4</v>
      </c>
    </row>
    <row r="15" spans="1:12" s="235" customFormat="1" x14ac:dyDescent="0.2">
      <c r="B15" s="240" t="s">
        <v>372</v>
      </c>
      <c r="C15" s="1909" t="s">
        <v>409</v>
      </c>
      <c r="D15" s="240" t="s">
        <v>898</v>
      </c>
      <c r="E15" s="1269">
        <v>16</v>
      </c>
      <c r="F15" s="1270">
        <v>0</v>
      </c>
      <c r="G15" s="1271">
        <v>10</v>
      </c>
      <c r="H15" s="1272">
        <v>0</v>
      </c>
      <c r="I15" s="1271">
        <v>11</v>
      </c>
      <c r="J15" s="1270">
        <v>11</v>
      </c>
      <c r="K15" s="1271">
        <v>22</v>
      </c>
    </row>
    <row r="16" spans="1:12" s="235" customFormat="1" x14ac:dyDescent="0.2">
      <c r="B16" s="239" t="s">
        <v>373</v>
      </c>
      <c r="C16" s="1908" t="s">
        <v>409</v>
      </c>
      <c r="D16" s="239" t="s">
        <v>374</v>
      </c>
      <c r="E16" s="1265">
        <v>33</v>
      </c>
      <c r="F16" s="1266">
        <v>7</v>
      </c>
      <c r="G16" s="1267">
        <v>27</v>
      </c>
      <c r="H16" s="1273">
        <v>10</v>
      </c>
      <c r="I16" s="1267">
        <v>25</v>
      </c>
      <c r="J16" s="1266">
        <v>12</v>
      </c>
      <c r="K16" s="1267">
        <v>37</v>
      </c>
    </row>
    <row r="17" spans="2:12" s="235" customFormat="1" x14ac:dyDescent="0.2">
      <c r="B17" s="240" t="s">
        <v>375</v>
      </c>
      <c r="C17" s="1909" t="s">
        <v>409</v>
      </c>
      <c r="D17" s="240" t="s">
        <v>376</v>
      </c>
      <c r="E17" s="1269">
        <v>10</v>
      </c>
      <c r="F17" s="1270">
        <v>1</v>
      </c>
      <c r="G17" s="1271">
        <v>7</v>
      </c>
      <c r="H17" s="1272">
        <v>1</v>
      </c>
      <c r="I17" s="1271">
        <v>6</v>
      </c>
      <c r="J17" s="1270">
        <v>3</v>
      </c>
      <c r="K17" s="1271">
        <v>9</v>
      </c>
    </row>
    <row r="18" spans="2:12" s="235" customFormat="1" x14ac:dyDescent="0.2">
      <c r="B18" s="239" t="s">
        <v>377</v>
      </c>
      <c r="C18" s="1908" t="s">
        <v>409</v>
      </c>
      <c r="D18" s="239" t="s">
        <v>706</v>
      </c>
      <c r="E18" s="1265">
        <v>125</v>
      </c>
      <c r="F18" s="1266">
        <v>26</v>
      </c>
      <c r="G18" s="1267">
        <v>108</v>
      </c>
      <c r="H18" s="1273">
        <v>29</v>
      </c>
      <c r="I18" s="1267">
        <v>99</v>
      </c>
      <c r="J18" s="1266">
        <v>47</v>
      </c>
      <c r="K18" s="1267">
        <v>146</v>
      </c>
    </row>
    <row r="19" spans="2:12" s="235" customFormat="1" x14ac:dyDescent="0.2">
      <c r="B19" s="240" t="s">
        <v>378</v>
      </c>
      <c r="C19" s="1909" t="s">
        <v>409</v>
      </c>
      <c r="D19" s="240" t="s">
        <v>379</v>
      </c>
      <c r="E19" s="1269">
        <v>363</v>
      </c>
      <c r="F19" s="1270">
        <v>43</v>
      </c>
      <c r="G19" s="1271">
        <v>183</v>
      </c>
      <c r="H19" s="1272">
        <v>52</v>
      </c>
      <c r="I19" s="1271">
        <v>205</v>
      </c>
      <c r="J19" s="1270">
        <v>299</v>
      </c>
      <c r="K19" s="1271">
        <v>504</v>
      </c>
    </row>
    <row r="20" spans="2:12" s="235" customFormat="1" x14ac:dyDescent="0.2">
      <c r="B20" s="1993" t="s">
        <v>380</v>
      </c>
      <c r="C20" s="1993"/>
      <c r="D20" s="1993"/>
      <c r="E20" s="1274">
        <v>551</v>
      </c>
      <c r="F20" s="1275">
        <v>77</v>
      </c>
      <c r="G20" s="1276">
        <v>337</v>
      </c>
      <c r="H20" s="1277">
        <v>92</v>
      </c>
      <c r="I20" s="1276">
        <v>348</v>
      </c>
      <c r="J20" s="1275">
        <v>374</v>
      </c>
      <c r="K20" s="1276">
        <v>722</v>
      </c>
    </row>
    <row r="21" spans="2:12" x14ac:dyDescent="0.2">
      <c r="B21" s="1263"/>
      <c r="C21" s="1904"/>
      <c r="D21" s="1264"/>
      <c r="E21" s="1278"/>
      <c r="F21" s="1279"/>
      <c r="G21" s="1279"/>
      <c r="H21" s="1280"/>
      <c r="I21" s="1279"/>
      <c r="J21" s="1279"/>
      <c r="K21" s="1279"/>
    </row>
    <row r="22" spans="2:12" s="235" customFormat="1" ht="12.75" customHeight="1" x14ac:dyDescent="0.2">
      <c r="B22" s="1994" t="s">
        <v>381</v>
      </c>
      <c r="C22" s="1994"/>
      <c r="D22" s="1994"/>
      <c r="E22" s="1281">
        <v>2824</v>
      </c>
      <c r="F22" s="1282">
        <v>234</v>
      </c>
      <c r="G22" s="1283">
        <v>1277</v>
      </c>
      <c r="H22" s="1284">
        <v>254</v>
      </c>
      <c r="I22" s="1283">
        <v>1249</v>
      </c>
      <c r="J22" s="1282">
        <v>2426</v>
      </c>
      <c r="K22" s="1283">
        <v>3675</v>
      </c>
      <c r="L22" s="241"/>
    </row>
    <row r="23" spans="2:12" s="95" customFormat="1" ht="20.100000000000001" customHeight="1" x14ac:dyDescent="0.2">
      <c r="B23" s="126" t="s">
        <v>117</v>
      </c>
      <c r="C23" s="1736"/>
      <c r="D23" s="213"/>
      <c r="E23" s="185"/>
      <c r="F23" s="185"/>
      <c r="G23" s="185"/>
      <c r="H23" s="185"/>
      <c r="I23" s="185"/>
      <c r="J23" s="185"/>
    </row>
    <row r="1048574" spans="8:8" x14ac:dyDescent="0.2">
      <c r="H1048574" s="130">
        <f>SUM(H1:H1048573)</f>
        <v>762</v>
      </c>
    </row>
  </sheetData>
  <mergeCells count="3">
    <mergeCell ref="B12:D12"/>
    <mergeCell ref="B20:D20"/>
    <mergeCell ref="B22:D22"/>
  </mergeCells>
  <printOptions horizontalCentered="1"/>
  <pageMargins left="0.47244094488188981" right="0.47244094488188981" top="0.59055118110236227" bottom="0.39370078740157483" header="0.51181102362204722" footer="0.31496062992125984"/>
  <pageSetup paperSize="9" scale="96" firstPageNumber="0" orientation="portrait" r:id="rId1"/>
  <headerFooter>
    <oddFooter>&amp;C&amp;F&amp;R&amp;A</oddFooter>
  </headerFooter>
  <ignoredErrors>
    <ignoredError sqref="D7:D14 D16:D19 B15:B19 B7:B1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48555"/>
  <sheetViews>
    <sheetView showGridLines="0" zoomScaleNormal="100" workbookViewId="0">
      <pane ySplit="5" topLeftCell="A42" activePane="bottomLeft" state="frozen"/>
      <selection activeCell="Q15" sqref="Q15"/>
      <selection pane="bottomLeft" activeCell="D78" sqref="D78"/>
    </sheetView>
  </sheetViews>
  <sheetFormatPr baseColWidth="10" defaultColWidth="9.140625" defaultRowHeight="12.75" x14ac:dyDescent="0.2"/>
  <cols>
    <col min="1" max="1" width="1.5703125" customWidth="1"/>
    <col min="2" max="2" width="2.7109375" style="330" customWidth="1"/>
    <col min="3" max="3" width="0.85546875" style="1642" customWidth="1"/>
    <col min="4" max="4" width="24.7109375" customWidth="1"/>
    <col min="5" max="5" width="14.7109375" customWidth="1"/>
    <col min="6" max="8" width="9.7109375" style="78" customWidth="1"/>
    <col min="9" max="9" width="9.7109375" style="242" customWidth="1"/>
    <col min="10" max="12" width="9.7109375" style="78" customWidth="1"/>
    <col min="13" max="1026" width="9.140625" customWidth="1"/>
  </cols>
  <sheetData>
    <row r="1" spans="2:12" s="1511" customFormat="1" ht="20.100000000000001" customHeight="1" x14ac:dyDescent="0.3">
      <c r="B1" s="1520" t="s">
        <v>382</v>
      </c>
      <c r="C1" s="1520"/>
      <c r="D1" s="1520"/>
      <c r="E1" s="1520"/>
      <c r="F1" s="1520"/>
      <c r="G1" s="1520"/>
      <c r="H1" s="1520"/>
      <c r="I1" s="1748"/>
      <c r="J1" s="1520"/>
      <c r="K1" s="1520"/>
      <c r="L1" s="1520"/>
    </row>
    <row r="2" spans="2:12" s="102" customFormat="1" ht="20.100000000000001" customHeight="1" x14ac:dyDescent="0.2">
      <c r="B2" s="1657"/>
      <c r="C2" s="1657"/>
      <c r="D2" s="1657"/>
      <c r="E2" s="1657"/>
      <c r="F2" s="1657"/>
      <c r="G2" s="1657"/>
      <c r="H2" s="1657"/>
      <c r="I2" s="1749"/>
      <c r="J2" s="1657"/>
      <c r="K2" s="1657"/>
      <c r="L2" s="1657"/>
    </row>
    <row r="3" spans="2:12" s="102" customFormat="1" ht="20.100000000000001" customHeight="1" x14ac:dyDescent="0.2">
      <c r="B3" s="191" t="s">
        <v>383</v>
      </c>
      <c r="C3" s="1630"/>
      <c r="D3" s="1659"/>
      <c r="E3" s="1659"/>
      <c r="F3" s="1659"/>
      <c r="G3" s="1659"/>
      <c r="H3" s="1659"/>
      <c r="I3" s="1750"/>
      <c r="J3" s="1659"/>
      <c r="K3" s="1659"/>
      <c r="L3" s="1659"/>
    </row>
    <row r="4" spans="2:12" s="102" customFormat="1" ht="20.100000000000001" customHeight="1" x14ac:dyDescent="0.2">
      <c r="B4" s="1995" t="s">
        <v>49</v>
      </c>
      <c r="C4" s="1995"/>
      <c r="D4" s="1995"/>
      <c r="E4" s="1995"/>
      <c r="F4" s="1995"/>
      <c r="G4" s="1995"/>
      <c r="H4" s="1995"/>
      <c r="I4" s="1995"/>
      <c r="J4" s="1995"/>
      <c r="K4" s="1995"/>
      <c r="L4" s="1995"/>
    </row>
    <row r="5" spans="2:12" s="102" customFormat="1" ht="50.1" customHeight="1" x14ac:dyDescent="0.2">
      <c r="B5" s="281"/>
      <c r="C5" s="86"/>
      <c r="D5" s="244"/>
      <c r="E5" s="245"/>
      <c r="F5" s="159" t="s">
        <v>103</v>
      </c>
      <c r="G5" s="159" t="s">
        <v>104</v>
      </c>
      <c r="H5" s="160" t="s">
        <v>105</v>
      </c>
      <c r="I5" s="161" t="s">
        <v>106</v>
      </c>
      <c r="J5" s="162" t="s">
        <v>107</v>
      </c>
      <c r="K5" s="163" t="s">
        <v>108</v>
      </c>
      <c r="L5" s="159" t="s">
        <v>109</v>
      </c>
    </row>
    <row r="6" spans="2:12" s="102" customFormat="1" ht="4.5" customHeight="1" thickBot="1" x14ac:dyDescent="0.25">
      <c r="B6" s="1732"/>
      <c r="C6" s="1614"/>
      <c r="D6" s="245"/>
      <c r="E6" s="1704"/>
      <c r="F6" s="246"/>
      <c r="G6" s="246"/>
      <c r="H6" s="246"/>
      <c r="I6" s="247"/>
      <c r="J6" s="246"/>
      <c r="K6" s="246"/>
      <c r="L6" s="246"/>
    </row>
    <row r="7" spans="2:12" s="102" customFormat="1" ht="12.75" customHeight="1" x14ac:dyDescent="0.2">
      <c r="B7" s="1733" t="s">
        <v>166</v>
      </c>
      <c r="C7" s="1733" t="s">
        <v>409</v>
      </c>
      <c r="D7" s="248" t="s">
        <v>167</v>
      </c>
      <c r="E7" s="1705" t="s">
        <v>931</v>
      </c>
      <c r="F7" s="1699">
        <v>179</v>
      </c>
      <c r="G7" s="249">
        <v>3</v>
      </c>
      <c r="H7" s="250">
        <v>85</v>
      </c>
      <c r="I7" s="251">
        <v>3</v>
      </c>
      <c r="J7" s="250">
        <v>93</v>
      </c>
      <c r="K7" s="252">
        <v>154</v>
      </c>
      <c r="L7" s="253">
        <v>247</v>
      </c>
    </row>
    <row r="8" spans="2:12" s="102" customFormat="1" ht="12.75" customHeight="1" x14ac:dyDescent="0.2">
      <c r="B8" s="1734"/>
      <c r="C8" s="1638"/>
      <c r="D8" s="254"/>
      <c r="E8" s="1706" t="s">
        <v>932</v>
      </c>
      <c r="F8" s="1700">
        <v>238</v>
      </c>
      <c r="G8" s="172">
        <v>26</v>
      </c>
      <c r="H8" s="113">
        <v>157</v>
      </c>
      <c r="I8" s="114">
        <v>28</v>
      </c>
      <c r="J8" s="113">
        <v>170</v>
      </c>
      <c r="K8" s="173">
        <v>190</v>
      </c>
      <c r="L8" s="116">
        <v>360</v>
      </c>
    </row>
    <row r="9" spans="2:12" s="102" customFormat="1" ht="12" customHeight="1" x14ac:dyDescent="0.2">
      <c r="B9" s="1734"/>
      <c r="C9" s="1638"/>
      <c r="D9" s="254"/>
      <c r="E9" s="1706" t="s">
        <v>111</v>
      </c>
      <c r="F9" s="1700">
        <v>57</v>
      </c>
      <c r="G9" s="172">
        <v>3</v>
      </c>
      <c r="H9" s="113">
        <v>16</v>
      </c>
      <c r="I9" s="114">
        <v>3</v>
      </c>
      <c r="J9" s="113">
        <v>19</v>
      </c>
      <c r="K9" s="173">
        <v>67</v>
      </c>
      <c r="L9" s="116">
        <v>86</v>
      </c>
    </row>
    <row r="10" spans="2:12" s="102" customFormat="1" ht="12.75" customHeight="1" thickBot="1" x14ac:dyDescent="0.25">
      <c r="B10" s="1735"/>
      <c r="C10" s="1735"/>
      <c r="D10" s="95"/>
      <c r="E10" s="1707" t="s">
        <v>426</v>
      </c>
      <c r="F10" s="1701">
        <v>474</v>
      </c>
      <c r="G10" s="230">
        <v>32</v>
      </c>
      <c r="H10" s="231">
        <v>258</v>
      </c>
      <c r="I10" s="232">
        <v>34</v>
      </c>
      <c r="J10" s="231">
        <v>282</v>
      </c>
      <c r="K10" s="233">
        <v>411</v>
      </c>
      <c r="L10" s="234">
        <v>693</v>
      </c>
    </row>
    <row r="11" spans="2:12" s="102" customFormat="1" ht="12.75" customHeight="1" x14ac:dyDescent="0.2">
      <c r="B11" s="1637" t="s">
        <v>168</v>
      </c>
      <c r="C11" s="1733" t="s">
        <v>409</v>
      </c>
      <c r="D11" s="256" t="s">
        <v>169</v>
      </c>
      <c r="E11" s="1705" t="s">
        <v>931</v>
      </c>
      <c r="F11" s="1702">
        <v>93</v>
      </c>
      <c r="G11" s="258">
        <v>6</v>
      </c>
      <c r="H11" s="259">
        <v>55</v>
      </c>
      <c r="I11" s="260">
        <v>6</v>
      </c>
      <c r="J11" s="259">
        <v>51</v>
      </c>
      <c r="K11" s="261">
        <v>48</v>
      </c>
      <c r="L11" s="262">
        <v>99</v>
      </c>
    </row>
    <row r="12" spans="2:12" s="102" customFormat="1" ht="12.75" customHeight="1" x14ac:dyDescent="0.2">
      <c r="B12" s="1734"/>
      <c r="C12" s="1638"/>
      <c r="D12" s="254"/>
      <c r="E12" s="1706" t="s">
        <v>932</v>
      </c>
      <c r="F12" s="1700">
        <v>106</v>
      </c>
      <c r="G12" s="172">
        <v>21</v>
      </c>
      <c r="H12" s="113">
        <v>82</v>
      </c>
      <c r="I12" s="114">
        <v>23</v>
      </c>
      <c r="J12" s="113">
        <v>72</v>
      </c>
      <c r="K12" s="173">
        <v>60</v>
      </c>
      <c r="L12" s="116">
        <v>132</v>
      </c>
    </row>
    <row r="13" spans="2:12" s="102" customFormat="1" ht="12" customHeight="1" x14ac:dyDescent="0.2">
      <c r="B13" s="1734"/>
      <c r="C13" s="1638"/>
      <c r="D13" s="254"/>
      <c r="E13" s="1706" t="s">
        <v>111</v>
      </c>
      <c r="F13" s="1700">
        <v>11</v>
      </c>
      <c r="G13" s="172">
        <v>2</v>
      </c>
      <c r="H13" s="113">
        <v>7</v>
      </c>
      <c r="I13" s="114">
        <v>2</v>
      </c>
      <c r="J13" s="113">
        <v>5</v>
      </c>
      <c r="K13" s="173">
        <v>8</v>
      </c>
      <c r="L13" s="116">
        <v>13</v>
      </c>
    </row>
    <row r="14" spans="2:12" s="102" customFormat="1" ht="12.75" customHeight="1" thickBot="1" x14ac:dyDescent="0.25">
      <c r="B14" s="1639"/>
      <c r="C14" s="1639"/>
      <c r="D14" s="264"/>
      <c r="E14" s="1708" t="s">
        <v>426</v>
      </c>
      <c r="F14" s="1703">
        <v>210</v>
      </c>
      <c r="G14" s="266">
        <v>29</v>
      </c>
      <c r="H14" s="267">
        <v>144</v>
      </c>
      <c r="I14" s="268">
        <v>31</v>
      </c>
      <c r="J14" s="267">
        <v>128</v>
      </c>
      <c r="K14" s="269">
        <v>116</v>
      </c>
      <c r="L14" s="270">
        <v>244</v>
      </c>
    </row>
    <row r="15" spans="2:12" s="102" customFormat="1" ht="12.75" customHeight="1" x14ac:dyDescent="0.2">
      <c r="B15" s="1637" t="s">
        <v>170</v>
      </c>
      <c r="C15" s="1733" t="s">
        <v>409</v>
      </c>
      <c r="D15" s="256" t="s">
        <v>171</v>
      </c>
      <c r="E15" s="1705" t="s">
        <v>931</v>
      </c>
      <c r="F15" s="1702">
        <v>108</v>
      </c>
      <c r="G15" s="258">
        <v>9</v>
      </c>
      <c r="H15" s="259">
        <v>67</v>
      </c>
      <c r="I15" s="260">
        <v>9</v>
      </c>
      <c r="J15" s="259">
        <v>62</v>
      </c>
      <c r="K15" s="261">
        <v>60</v>
      </c>
      <c r="L15" s="262">
        <v>122</v>
      </c>
    </row>
    <row r="16" spans="2:12" s="102" customFormat="1" ht="12.75" customHeight="1" x14ac:dyDescent="0.2">
      <c r="B16" s="1734"/>
      <c r="C16" s="1638"/>
      <c r="D16" s="254"/>
      <c r="E16" s="1706" t="s">
        <v>932</v>
      </c>
      <c r="F16" s="1700">
        <v>131</v>
      </c>
      <c r="G16" s="172">
        <v>14</v>
      </c>
      <c r="H16" s="113">
        <v>88</v>
      </c>
      <c r="I16" s="114">
        <v>14</v>
      </c>
      <c r="J16" s="113">
        <v>99</v>
      </c>
      <c r="K16" s="173">
        <v>75</v>
      </c>
      <c r="L16" s="116">
        <v>174</v>
      </c>
    </row>
    <row r="17" spans="2:12" s="102" customFormat="1" ht="12" customHeight="1" x14ac:dyDescent="0.2">
      <c r="B17" s="1734"/>
      <c r="C17" s="1638"/>
      <c r="D17" s="254"/>
      <c r="E17" s="1706" t="s">
        <v>111</v>
      </c>
      <c r="F17" s="1700">
        <v>9</v>
      </c>
      <c r="G17" s="172">
        <v>0</v>
      </c>
      <c r="H17" s="113">
        <v>2</v>
      </c>
      <c r="I17" s="114">
        <v>0</v>
      </c>
      <c r="J17" s="113">
        <v>2</v>
      </c>
      <c r="K17" s="173">
        <v>16</v>
      </c>
      <c r="L17" s="116">
        <v>18</v>
      </c>
    </row>
    <row r="18" spans="2:12" s="102" customFormat="1" ht="12.75" customHeight="1" thickBot="1" x14ac:dyDescent="0.25">
      <c r="B18" s="1639"/>
      <c r="C18" s="1639"/>
      <c r="D18" s="264"/>
      <c r="E18" s="1708" t="s">
        <v>426</v>
      </c>
      <c r="F18" s="1703">
        <v>248</v>
      </c>
      <c r="G18" s="266">
        <v>23</v>
      </c>
      <c r="H18" s="267">
        <v>157</v>
      </c>
      <c r="I18" s="268">
        <v>23</v>
      </c>
      <c r="J18" s="267">
        <v>163</v>
      </c>
      <c r="K18" s="269">
        <v>151</v>
      </c>
      <c r="L18" s="270">
        <v>314</v>
      </c>
    </row>
    <row r="19" spans="2:12" s="102" customFormat="1" ht="12.75" customHeight="1" x14ac:dyDescent="0.2">
      <c r="B19" s="1637" t="s">
        <v>172</v>
      </c>
      <c r="C19" s="1733" t="s">
        <v>409</v>
      </c>
      <c r="D19" s="256" t="s">
        <v>173</v>
      </c>
      <c r="E19" s="1709" t="s">
        <v>931</v>
      </c>
      <c r="F19" s="1702">
        <v>54</v>
      </c>
      <c r="G19" s="258">
        <v>1</v>
      </c>
      <c r="H19" s="259">
        <v>24</v>
      </c>
      <c r="I19" s="260">
        <v>1</v>
      </c>
      <c r="J19" s="259">
        <v>23</v>
      </c>
      <c r="K19" s="261">
        <v>41</v>
      </c>
      <c r="L19" s="262">
        <v>64</v>
      </c>
    </row>
    <row r="20" spans="2:12" s="102" customFormat="1" ht="12.75" customHeight="1" x14ac:dyDescent="0.2">
      <c r="B20" s="1734"/>
      <c r="C20" s="1638"/>
      <c r="D20" s="254"/>
      <c r="E20" s="1706" t="s">
        <v>932</v>
      </c>
      <c r="F20" s="1700">
        <v>171</v>
      </c>
      <c r="G20" s="172">
        <v>13</v>
      </c>
      <c r="H20" s="113">
        <v>105</v>
      </c>
      <c r="I20" s="114">
        <v>16</v>
      </c>
      <c r="J20" s="113">
        <v>117</v>
      </c>
      <c r="K20" s="173">
        <v>122</v>
      </c>
      <c r="L20" s="116">
        <v>239</v>
      </c>
    </row>
    <row r="21" spans="2:12" s="102" customFormat="1" ht="12" customHeight="1" x14ac:dyDescent="0.2">
      <c r="B21" s="1734"/>
      <c r="C21" s="1638"/>
      <c r="D21" s="254"/>
      <c r="E21" s="1706" t="s">
        <v>111</v>
      </c>
      <c r="F21" s="1700">
        <v>5</v>
      </c>
      <c r="G21" s="172">
        <v>0</v>
      </c>
      <c r="H21" s="113">
        <v>2</v>
      </c>
      <c r="I21" s="114">
        <v>0</v>
      </c>
      <c r="J21" s="113">
        <v>2</v>
      </c>
      <c r="K21" s="173">
        <v>4</v>
      </c>
      <c r="L21" s="116">
        <v>6</v>
      </c>
    </row>
    <row r="22" spans="2:12" s="102" customFormat="1" ht="12.75" customHeight="1" thickBot="1" x14ac:dyDescent="0.25">
      <c r="B22" s="1639"/>
      <c r="C22" s="1639"/>
      <c r="D22" s="264"/>
      <c r="E22" s="1708" t="s">
        <v>426</v>
      </c>
      <c r="F22" s="1703">
        <v>230</v>
      </c>
      <c r="G22" s="266">
        <v>14</v>
      </c>
      <c r="H22" s="267">
        <v>131</v>
      </c>
      <c r="I22" s="268">
        <v>17</v>
      </c>
      <c r="J22" s="267">
        <v>142</v>
      </c>
      <c r="K22" s="269">
        <v>167</v>
      </c>
      <c r="L22" s="270">
        <v>309</v>
      </c>
    </row>
    <row r="23" spans="2:12" s="102" customFormat="1" ht="12.75" customHeight="1" x14ac:dyDescent="0.2">
      <c r="B23" s="1637" t="s">
        <v>174</v>
      </c>
      <c r="C23" s="1733" t="s">
        <v>409</v>
      </c>
      <c r="D23" s="256" t="s">
        <v>175</v>
      </c>
      <c r="E23" s="1709" t="s">
        <v>931</v>
      </c>
      <c r="F23" s="1702">
        <v>139</v>
      </c>
      <c r="G23" s="258">
        <v>3</v>
      </c>
      <c r="H23" s="259">
        <v>40</v>
      </c>
      <c r="I23" s="260">
        <v>6</v>
      </c>
      <c r="J23" s="259">
        <v>41</v>
      </c>
      <c r="K23" s="261">
        <v>134</v>
      </c>
      <c r="L23" s="262">
        <v>175</v>
      </c>
    </row>
    <row r="24" spans="2:12" s="102" customFormat="1" ht="12.75" customHeight="1" x14ac:dyDescent="0.2">
      <c r="B24" s="1734"/>
      <c r="C24" s="1638"/>
      <c r="D24" s="254"/>
      <c r="E24" s="1706" t="s">
        <v>932</v>
      </c>
      <c r="F24" s="1700">
        <v>112</v>
      </c>
      <c r="G24" s="172">
        <v>11</v>
      </c>
      <c r="H24" s="113">
        <v>59</v>
      </c>
      <c r="I24" s="114">
        <v>12</v>
      </c>
      <c r="J24" s="113">
        <v>59</v>
      </c>
      <c r="K24" s="173">
        <v>113</v>
      </c>
      <c r="L24" s="116">
        <v>172</v>
      </c>
    </row>
    <row r="25" spans="2:12" s="102" customFormat="1" ht="12" customHeight="1" x14ac:dyDescent="0.2">
      <c r="B25" s="1734"/>
      <c r="C25" s="1638"/>
      <c r="D25" s="254"/>
      <c r="E25" s="1706" t="s">
        <v>111</v>
      </c>
      <c r="F25" s="1700">
        <v>1</v>
      </c>
      <c r="G25" s="172">
        <v>0</v>
      </c>
      <c r="H25" s="113">
        <v>1</v>
      </c>
      <c r="I25" s="114">
        <v>0</v>
      </c>
      <c r="J25" s="113">
        <v>1</v>
      </c>
      <c r="K25" s="173">
        <v>1</v>
      </c>
      <c r="L25" s="116">
        <v>2</v>
      </c>
    </row>
    <row r="26" spans="2:12" s="102" customFormat="1" ht="12.75" customHeight="1" thickBot="1" x14ac:dyDescent="0.25">
      <c r="B26" s="1639"/>
      <c r="C26" s="1639"/>
      <c r="D26" s="264"/>
      <c r="E26" s="1708" t="s">
        <v>426</v>
      </c>
      <c r="F26" s="1703">
        <v>252</v>
      </c>
      <c r="G26" s="266">
        <v>14</v>
      </c>
      <c r="H26" s="267">
        <v>100</v>
      </c>
      <c r="I26" s="268">
        <v>18</v>
      </c>
      <c r="J26" s="267">
        <v>101</v>
      </c>
      <c r="K26" s="269">
        <v>248</v>
      </c>
      <c r="L26" s="270">
        <v>349</v>
      </c>
    </row>
    <row r="27" spans="2:12" s="102" customFormat="1" ht="12.75" customHeight="1" x14ac:dyDescent="0.2">
      <c r="B27" s="1637" t="s">
        <v>176</v>
      </c>
      <c r="C27" s="1733" t="s">
        <v>409</v>
      </c>
      <c r="D27" s="256" t="s">
        <v>177</v>
      </c>
      <c r="E27" s="1709" t="s">
        <v>931</v>
      </c>
      <c r="F27" s="1702">
        <v>857</v>
      </c>
      <c r="G27" s="258">
        <v>41</v>
      </c>
      <c r="H27" s="259">
        <v>318</v>
      </c>
      <c r="I27" s="260">
        <v>43</v>
      </c>
      <c r="J27" s="259">
        <v>324</v>
      </c>
      <c r="K27" s="261">
        <v>749</v>
      </c>
      <c r="L27" s="262">
        <v>1073</v>
      </c>
    </row>
    <row r="28" spans="2:12" s="102" customFormat="1" ht="12.75" customHeight="1" x14ac:dyDescent="0.2">
      <c r="B28" s="1734"/>
      <c r="C28" s="1638"/>
      <c r="D28" s="254"/>
      <c r="E28" s="1706" t="s">
        <v>932</v>
      </c>
      <c r="F28" s="1700">
        <v>161</v>
      </c>
      <c r="G28" s="172">
        <v>12</v>
      </c>
      <c r="H28" s="113">
        <v>102</v>
      </c>
      <c r="I28" s="114">
        <v>12</v>
      </c>
      <c r="J28" s="113">
        <v>105</v>
      </c>
      <c r="K28" s="173">
        <v>101</v>
      </c>
      <c r="L28" s="116">
        <v>206</v>
      </c>
    </row>
    <row r="29" spans="2:12" s="102" customFormat="1" ht="12" customHeight="1" x14ac:dyDescent="0.2">
      <c r="B29" s="1734"/>
      <c r="C29" s="1638"/>
      <c r="D29" s="254"/>
      <c r="E29" s="1706" t="s">
        <v>111</v>
      </c>
      <c r="F29" s="1700">
        <v>54</v>
      </c>
      <c r="G29" s="172">
        <v>3</v>
      </c>
      <c r="H29" s="113">
        <v>28</v>
      </c>
      <c r="I29" s="114">
        <v>3</v>
      </c>
      <c r="J29" s="113">
        <v>29</v>
      </c>
      <c r="K29" s="173">
        <v>47</v>
      </c>
      <c r="L29" s="116">
        <v>76</v>
      </c>
    </row>
    <row r="30" spans="2:12" s="102" customFormat="1" ht="12.75" customHeight="1" thickBot="1" x14ac:dyDescent="0.25">
      <c r="B30" s="1639"/>
      <c r="C30" s="1639"/>
      <c r="D30" s="264"/>
      <c r="E30" s="1708" t="s">
        <v>426</v>
      </c>
      <c r="F30" s="1703">
        <v>1072</v>
      </c>
      <c r="G30" s="266">
        <v>56</v>
      </c>
      <c r="H30" s="267">
        <v>448</v>
      </c>
      <c r="I30" s="268">
        <v>58</v>
      </c>
      <c r="J30" s="267">
        <v>458</v>
      </c>
      <c r="K30" s="269">
        <v>897</v>
      </c>
      <c r="L30" s="270">
        <v>1355</v>
      </c>
    </row>
    <row r="31" spans="2:12" s="102" customFormat="1" ht="12.75" customHeight="1" x14ac:dyDescent="0.2">
      <c r="B31" s="1637" t="s">
        <v>178</v>
      </c>
      <c r="C31" s="1733" t="s">
        <v>409</v>
      </c>
      <c r="D31" s="256" t="s">
        <v>179</v>
      </c>
      <c r="E31" s="1709" t="s">
        <v>931</v>
      </c>
      <c r="F31" s="1702">
        <v>111</v>
      </c>
      <c r="G31" s="258">
        <v>6</v>
      </c>
      <c r="H31" s="259">
        <v>50</v>
      </c>
      <c r="I31" s="260">
        <v>6</v>
      </c>
      <c r="J31" s="259">
        <v>46</v>
      </c>
      <c r="K31" s="261">
        <v>81</v>
      </c>
      <c r="L31" s="262">
        <v>127</v>
      </c>
    </row>
    <row r="32" spans="2:12" s="102" customFormat="1" ht="12.75" customHeight="1" x14ac:dyDescent="0.2">
      <c r="B32" s="1734"/>
      <c r="C32" s="1638"/>
      <c r="D32" s="254"/>
      <c r="E32" s="1706" t="s">
        <v>932</v>
      </c>
      <c r="F32" s="1700">
        <v>154</v>
      </c>
      <c r="G32" s="172">
        <v>25</v>
      </c>
      <c r="H32" s="113">
        <v>93</v>
      </c>
      <c r="I32" s="114">
        <v>27</v>
      </c>
      <c r="J32" s="113">
        <v>86</v>
      </c>
      <c r="K32" s="173">
        <v>113</v>
      </c>
      <c r="L32" s="116">
        <v>199</v>
      </c>
    </row>
    <row r="33" spans="2:12" s="102" customFormat="1" ht="12.75" customHeight="1" thickBot="1" x14ac:dyDescent="0.25">
      <c r="B33" s="1639"/>
      <c r="C33" s="1639"/>
      <c r="D33" s="264"/>
      <c r="E33" s="1708" t="s">
        <v>426</v>
      </c>
      <c r="F33" s="1703">
        <v>265</v>
      </c>
      <c r="G33" s="266">
        <v>31</v>
      </c>
      <c r="H33" s="267">
        <v>143</v>
      </c>
      <c r="I33" s="268">
        <v>33</v>
      </c>
      <c r="J33" s="267">
        <v>132</v>
      </c>
      <c r="K33" s="269">
        <v>194</v>
      </c>
      <c r="L33" s="270">
        <v>326</v>
      </c>
    </row>
    <row r="34" spans="2:12" s="102" customFormat="1" ht="12.75" customHeight="1" x14ac:dyDescent="0.2">
      <c r="B34" s="1637" t="s">
        <v>180</v>
      </c>
      <c r="C34" s="1733" t="s">
        <v>409</v>
      </c>
      <c r="D34" s="256" t="s">
        <v>181</v>
      </c>
      <c r="E34" s="1709" t="s">
        <v>931</v>
      </c>
      <c r="F34" s="1702">
        <v>40</v>
      </c>
      <c r="G34" s="258">
        <v>1</v>
      </c>
      <c r="H34" s="259">
        <v>27</v>
      </c>
      <c r="I34" s="260">
        <v>1</v>
      </c>
      <c r="J34" s="259">
        <v>27</v>
      </c>
      <c r="K34" s="261">
        <v>18</v>
      </c>
      <c r="L34" s="262">
        <v>45</v>
      </c>
    </row>
    <row r="35" spans="2:12" s="102" customFormat="1" ht="12.75" customHeight="1" x14ac:dyDescent="0.2">
      <c r="B35" s="1734"/>
      <c r="C35" s="1638"/>
      <c r="D35" s="254"/>
      <c r="E35" s="1706" t="s">
        <v>932</v>
      </c>
      <c r="F35" s="1700">
        <v>46</v>
      </c>
      <c r="G35" s="172">
        <v>14</v>
      </c>
      <c r="H35" s="113">
        <v>39</v>
      </c>
      <c r="I35" s="114">
        <v>17</v>
      </c>
      <c r="J35" s="113">
        <v>33</v>
      </c>
      <c r="K35" s="173">
        <v>19</v>
      </c>
      <c r="L35" s="116">
        <v>52</v>
      </c>
    </row>
    <row r="36" spans="2:12" s="102" customFormat="1" ht="12.75" customHeight="1" x14ac:dyDescent="0.2">
      <c r="B36" s="1734"/>
      <c r="C36" s="1638"/>
      <c r="D36" s="254"/>
      <c r="E36" s="1706" t="s">
        <v>111</v>
      </c>
      <c r="F36" s="1700">
        <v>5</v>
      </c>
      <c r="G36" s="172">
        <v>2</v>
      </c>
      <c r="H36" s="113">
        <v>3</v>
      </c>
      <c r="I36" s="114">
        <v>4</v>
      </c>
      <c r="J36" s="113">
        <v>4</v>
      </c>
      <c r="K36" s="173">
        <v>5</v>
      </c>
      <c r="L36" s="116">
        <v>9</v>
      </c>
    </row>
    <row r="37" spans="2:12" s="102" customFormat="1" ht="12.75" customHeight="1" thickBot="1" x14ac:dyDescent="0.25">
      <c r="B37" s="1639"/>
      <c r="C37" s="1639"/>
      <c r="D37" s="264"/>
      <c r="E37" s="1708" t="s">
        <v>426</v>
      </c>
      <c r="F37" s="1703">
        <v>91</v>
      </c>
      <c r="G37" s="266">
        <v>17</v>
      </c>
      <c r="H37" s="267">
        <v>69</v>
      </c>
      <c r="I37" s="268">
        <v>22</v>
      </c>
      <c r="J37" s="267">
        <v>64</v>
      </c>
      <c r="K37" s="269">
        <v>42</v>
      </c>
      <c r="L37" s="270">
        <v>106</v>
      </c>
    </row>
    <row r="38" spans="2:12" s="102" customFormat="1" ht="12.75" customHeight="1" x14ac:dyDescent="0.2">
      <c r="B38" s="1637" t="s">
        <v>182</v>
      </c>
      <c r="C38" s="1733" t="s">
        <v>409</v>
      </c>
      <c r="D38" s="256" t="s">
        <v>183</v>
      </c>
      <c r="E38" s="1709" t="s">
        <v>931</v>
      </c>
      <c r="F38" s="1702">
        <v>48</v>
      </c>
      <c r="G38" s="258">
        <v>5</v>
      </c>
      <c r="H38" s="259">
        <v>26</v>
      </c>
      <c r="I38" s="260">
        <v>5</v>
      </c>
      <c r="J38" s="259">
        <v>22</v>
      </c>
      <c r="K38" s="261">
        <v>35</v>
      </c>
      <c r="L38" s="262">
        <v>57</v>
      </c>
    </row>
    <row r="39" spans="2:12" s="102" customFormat="1" ht="12.75" customHeight="1" x14ac:dyDescent="0.2">
      <c r="B39" s="1734"/>
      <c r="C39" s="1638"/>
      <c r="D39" s="254"/>
      <c r="E39" s="1706" t="s">
        <v>932</v>
      </c>
      <c r="F39" s="1700">
        <v>75</v>
      </c>
      <c r="G39" s="172">
        <v>5</v>
      </c>
      <c r="H39" s="113">
        <v>51</v>
      </c>
      <c r="I39" s="114">
        <v>5</v>
      </c>
      <c r="J39" s="113">
        <v>56</v>
      </c>
      <c r="K39" s="173">
        <v>51</v>
      </c>
      <c r="L39" s="116">
        <v>107</v>
      </c>
    </row>
    <row r="40" spans="2:12" s="102" customFormat="1" ht="12.75" customHeight="1" x14ac:dyDescent="0.2">
      <c r="B40" s="1734"/>
      <c r="C40" s="1638"/>
      <c r="D40" s="254"/>
      <c r="E40" s="1706" t="s">
        <v>111</v>
      </c>
      <c r="F40" s="1700">
        <v>1</v>
      </c>
      <c r="G40" s="172">
        <v>1</v>
      </c>
      <c r="H40" s="113">
        <v>1</v>
      </c>
      <c r="I40" s="114">
        <v>1</v>
      </c>
      <c r="J40" s="113">
        <v>3</v>
      </c>
      <c r="K40" s="173">
        <v>1</v>
      </c>
      <c r="L40" s="116">
        <v>4</v>
      </c>
    </row>
    <row r="41" spans="2:12" s="102" customFormat="1" ht="12.75" customHeight="1" thickBot="1" x14ac:dyDescent="0.25">
      <c r="B41" s="1639"/>
      <c r="C41" s="1639"/>
      <c r="D41" s="264"/>
      <c r="E41" s="1708" t="s">
        <v>426</v>
      </c>
      <c r="F41" s="1703">
        <v>124</v>
      </c>
      <c r="G41" s="266">
        <v>11</v>
      </c>
      <c r="H41" s="267">
        <v>78</v>
      </c>
      <c r="I41" s="268">
        <v>11</v>
      </c>
      <c r="J41" s="267">
        <v>81</v>
      </c>
      <c r="K41" s="269">
        <v>87</v>
      </c>
      <c r="L41" s="270">
        <v>168</v>
      </c>
    </row>
    <row r="42" spans="2:12" s="102" customFormat="1" ht="12.75" customHeight="1" x14ac:dyDescent="0.2">
      <c r="B42" s="1637" t="s">
        <v>184</v>
      </c>
      <c r="C42" s="1733" t="s">
        <v>409</v>
      </c>
      <c r="D42" s="256" t="s">
        <v>185</v>
      </c>
      <c r="E42" s="1709" t="s">
        <v>931</v>
      </c>
      <c r="F42" s="1702">
        <v>265</v>
      </c>
      <c r="G42" s="258">
        <v>6</v>
      </c>
      <c r="H42" s="259">
        <v>54</v>
      </c>
      <c r="I42" s="260">
        <v>7</v>
      </c>
      <c r="J42" s="259">
        <v>50</v>
      </c>
      <c r="K42" s="261">
        <v>261</v>
      </c>
      <c r="L42" s="262">
        <v>311</v>
      </c>
    </row>
    <row r="43" spans="2:12" s="102" customFormat="1" ht="12.75" customHeight="1" x14ac:dyDescent="0.2">
      <c r="B43" s="1734"/>
      <c r="C43" s="1638"/>
      <c r="D43" s="254"/>
      <c r="E43" s="1706" t="s">
        <v>932</v>
      </c>
      <c r="F43" s="1700">
        <v>106</v>
      </c>
      <c r="G43" s="172">
        <v>14</v>
      </c>
      <c r="H43" s="113">
        <v>59</v>
      </c>
      <c r="I43" s="114">
        <v>14</v>
      </c>
      <c r="J43" s="113">
        <v>53</v>
      </c>
      <c r="K43" s="173">
        <v>106</v>
      </c>
      <c r="L43" s="116">
        <v>159</v>
      </c>
    </row>
    <row r="44" spans="2:12" s="102" customFormat="1" ht="12.75" customHeight="1" x14ac:dyDescent="0.2">
      <c r="B44" s="1734"/>
      <c r="C44" s="1638"/>
      <c r="D44" s="254"/>
      <c r="E44" s="1706" t="s">
        <v>111</v>
      </c>
      <c r="F44" s="1700">
        <v>13</v>
      </c>
      <c r="G44" s="172">
        <v>1</v>
      </c>
      <c r="H44" s="113">
        <v>10</v>
      </c>
      <c r="I44" s="114">
        <v>1</v>
      </c>
      <c r="J44" s="113">
        <v>12</v>
      </c>
      <c r="K44" s="173">
        <v>4</v>
      </c>
      <c r="L44" s="116">
        <v>16</v>
      </c>
    </row>
    <row r="45" spans="2:12" s="102" customFormat="1" ht="12.75" customHeight="1" thickBot="1" x14ac:dyDescent="0.25">
      <c r="B45" s="1735"/>
      <c r="C45" s="1735"/>
      <c r="D45" s="95"/>
      <c r="E45" s="1707" t="s">
        <v>426</v>
      </c>
      <c r="F45" s="1701">
        <v>384</v>
      </c>
      <c r="G45" s="230">
        <v>21</v>
      </c>
      <c r="H45" s="231">
        <v>123</v>
      </c>
      <c r="I45" s="232">
        <v>22</v>
      </c>
      <c r="J45" s="231">
        <v>115</v>
      </c>
      <c r="K45" s="233">
        <v>371</v>
      </c>
      <c r="L45" s="234">
        <v>486</v>
      </c>
    </row>
    <row r="46" spans="2:12" s="102" customFormat="1" ht="12.75" customHeight="1" x14ac:dyDescent="0.2">
      <c r="B46" s="1637" t="s">
        <v>186</v>
      </c>
      <c r="C46" s="1733" t="s">
        <v>409</v>
      </c>
      <c r="D46" s="256" t="s">
        <v>187</v>
      </c>
      <c r="E46" s="1709" t="s">
        <v>931</v>
      </c>
      <c r="F46" s="1702">
        <v>161</v>
      </c>
      <c r="G46" s="258">
        <v>7</v>
      </c>
      <c r="H46" s="259">
        <v>62</v>
      </c>
      <c r="I46" s="260">
        <v>7</v>
      </c>
      <c r="J46" s="259">
        <v>56</v>
      </c>
      <c r="K46" s="261">
        <v>125</v>
      </c>
      <c r="L46" s="262">
        <v>181</v>
      </c>
    </row>
    <row r="47" spans="2:12" s="102" customFormat="1" ht="12.75" customHeight="1" x14ac:dyDescent="0.2">
      <c r="B47" s="1734"/>
      <c r="C47" s="1638"/>
      <c r="D47" s="254"/>
      <c r="E47" s="1706" t="s">
        <v>932</v>
      </c>
      <c r="F47" s="1700">
        <v>141</v>
      </c>
      <c r="G47" s="172">
        <v>23</v>
      </c>
      <c r="H47" s="113">
        <v>104</v>
      </c>
      <c r="I47" s="114">
        <v>26</v>
      </c>
      <c r="J47" s="113">
        <v>108</v>
      </c>
      <c r="K47" s="173">
        <v>87</v>
      </c>
      <c r="L47" s="116">
        <v>195</v>
      </c>
    </row>
    <row r="48" spans="2:12" s="102" customFormat="1" ht="12.75" customHeight="1" x14ac:dyDescent="0.2">
      <c r="B48" s="1734"/>
      <c r="C48" s="1638"/>
      <c r="D48" s="254"/>
      <c r="E48" s="1706" t="s">
        <v>111</v>
      </c>
      <c r="F48" s="1700">
        <v>16</v>
      </c>
      <c r="G48" s="172">
        <v>3</v>
      </c>
      <c r="H48" s="113">
        <v>10</v>
      </c>
      <c r="I48" s="114">
        <v>3</v>
      </c>
      <c r="J48" s="113">
        <v>10</v>
      </c>
      <c r="K48" s="173">
        <v>32</v>
      </c>
      <c r="L48" s="116">
        <v>42</v>
      </c>
    </row>
    <row r="49" spans="2:12" s="102" customFormat="1" ht="12.75" customHeight="1" thickBot="1" x14ac:dyDescent="0.25">
      <c r="B49" s="1639"/>
      <c r="C49" s="1639"/>
      <c r="D49" s="264"/>
      <c r="E49" s="1708" t="s">
        <v>426</v>
      </c>
      <c r="F49" s="1703">
        <v>318</v>
      </c>
      <c r="G49" s="266">
        <v>33</v>
      </c>
      <c r="H49" s="267">
        <v>176</v>
      </c>
      <c r="I49" s="268">
        <v>36</v>
      </c>
      <c r="J49" s="267">
        <v>174</v>
      </c>
      <c r="K49" s="269">
        <v>244</v>
      </c>
      <c r="L49" s="270">
        <v>418</v>
      </c>
    </row>
    <row r="50" spans="2:12" s="102" customFormat="1" ht="12.75" customHeight="1" x14ac:dyDescent="0.2">
      <c r="B50" s="1637" t="s">
        <v>188</v>
      </c>
      <c r="C50" s="1733" t="s">
        <v>409</v>
      </c>
      <c r="D50" s="256" t="s">
        <v>189</v>
      </c>
      <c r="E50" s="1709" t="s">
        <v>931</v>
      </c>
      <c r="F50" s="1702">
        <v>75</v>
      </c>
      <c r="G50" s="258">
        <v>3</v>
      </c>
      <c r="H50" s="259">
        <v>43</v>
      </c>
      <c r="I50" s="260">
        <v>3</v>
      </c>
      <c r="J50" s="259">
        <v>41</v>
      </c>
      <c r="K50" s="261">
        <v>42</v>
      </c>
      <c r="L50" s="262">
        <v>83</v>
      </c>
    </row>
    <row r="51" spans="2:12" s="102" customFormat="1" ht="12.75" customHeight="1" x14ac:dyDescent="0.2">
      <c r="B51" s="1734"/>
      <c r="C51" s="1638"/>
      <c r="D51" s="254"/>
      <c r="E51" s="1706" t="s">
        <v>932</v>
      </c>
      <c r="F51" s="1700">
        <v>108</v>
      </c>
      <c r="G51" s="172">
        <v>14</v>
      </c>
      <c r="H51" s="113">
        <v>75</v>
      </c>
      <c r="I51" s="114">
        <v>15</v>
      </c>
      <c r="J51" s="113">
        <v>76</v>
      </c>
      <c r="K51" s="173">
        <v>85</v>
      </c>
      <c r="L51" s="116">
        <v>161</v>
      </c>
    </row>
    <row r="52" spans="2:12" s="102" customFormat="1" ht="12.75" customHeight="1" x14ac:dyDescent="0.2">
      <c r="B52" s="1734"/>
      <c r="C52" s="1638"/>
      <c r="D52" s="254"/>
      <c r="E52" s="1706" t="s">
        <v>111</v>
      </c>
      <c r="F52" s="1700">
        <v>11</v>
      </c>
      <c r="G52" s="172">
        <v>0</v>
      </c>
      <c r="H52" s="113">
        <v>6</v>
      </c>
      <c r="I52" s="114">
        <v>0</v>
      </c>
      <c r="J52" s="113">
        <v>12</v>
      </c>
      <c r="K52" s="173">
        <v>12</v>
      </c>
      <c r="L52" s="116">
        <v>24</v>
      </c>
    </row>
    <row r="53" spans="2:12" s="102" customFormat="1" ht="12" customHeight="1" thickBot="1" x14ac:dyDescent="0.25">
      <c r="B53" s="1639"/>
      <c r="C53" s="1639"/>
      <c r="D53" s="264"/>
      <c r="E53" s="1708" t="s">
        <v>426</v>
      </c>
      <c r="F53" s="1703">
        <v>194</v>
      </c>
      <c r="G53" s="266">
        <v>17</v>
      </c>
      <c r="H53" s="267">
        <v>124</v>
      </c>
      <c r="I53" s="268">
        <v>18</v>
      </c>
      <c r="J53" s="267">
        <v>129</v>
      </c>
      <c r="K53" s="269">
        <v>139</v>
      </c>
      <c r="L53" s="270">
        <v>268</v>
      </c>
    </row>
    <row r="54" spans="2:12" s="102" customFormat="1" ht="12.75" customHeight="1" x14ac:dyDescent="0.2">
      <c r="B54" s="1637" t="s">
        <v>190</v>
      </c>
      <c r="C54" s="1733" t="s">
        <v>409</v>
      </c>
      <c r="D54" s="256" t="s">
        <v>191</v>
      </c>
      <c r="E54" s="1709" t="s">
        <v>931</v>
      </c>
      <c r="F54" s="1702">
        <v>1924</v>
      </c>
      <c r="G54" s="258">
        <v>42</v>
      </c>
      <c r="H54" s="259">
        <v>497</v>
      </c>
      <c r="I54" s="260">
        <v>42</v>
      </c>
      <c r="J54" s="259">
        <v>508</v>
      </c>
      <c r="K54" s="261">
        <v>2027</v>
      </c>
      <c r="L54" s="262">
        <v>2535</v>
      </c>
    </row>
    <row r="55" spans="2:12" s="102" customFormat="1" ht="12.75" customHeight="1" x14ac:dyDescent="0.2">
      <c r="B55" s="1734"/>
      <c r="C55" s="1638"/>
      <c r="D55" s="254"/>
      <c r="E55" s="1706" t="s">
        <v>932</v>
      </c>
      <c r="F55" s="1700">
        <v>337</v>
      </c>
      <c r="G55" s="172">
        <v>43</v>
      </c>
      <c r="H55" s="113">
        <v>216</v>
      </c>
      <c r="I55" s="114">
        <v>43</v>
      </c>
      <c r="J55" s="113">
        <v>215</v>
      </c>
      <c r="K55" s="173">
        <v>279</v>
      </c>
      <c r="L55" s="116">
        <v>494</v>
      </c>
    </row>
    <row r="56" spans="2:12" s="102" customFormat="1" ht="12" customHeight="1" x14ac:dyDescent="0.2">
      <c r="B56" s="1734"/>
      <c r="C56" s="1638"/>
      <c r="D56" s="254"/>
      <c r="E56" s="1706" t="s">
        <v>111</v>
      </c>
      <c r="F56" s="1700">
        <v>736</v>
      </c>
      <c r="G56" s="172">
        <v>17</v>
      </c>
      <c r="H56" s="113">
        <v>102</v>
      </c>
      <c r="I56" s="114">
        <v>18</v>
      </c>
      <c r="J56" s="113">
        <v>101</v>
      </c>
      <c r="K56" s="173">
        <v>1050</v>
      </c>
      <c r="L56" s="116">
        <v>1151</v>
      </c>
    </row>
    <row r="57" spans="2:12" s="102" customFormat="1" ht="12.75" customHeight="1" thickBot="1" x14ac:dyDescent="0.25">
      <c r="B57" s="1639"/>
      <c r="C57" s="1639"/>
      <c r="D57" s="264"/>
      <c r="E57" s="1708" t="s">
        <v>426</v>
      </c>
      <c r="F57" s="1703">
        <v>2997</v>
      </c>
      <c r="G57" s="266">
        <v>102</v>
      </c>
      <c r="H57" s="267">
        <v>815</v>
      </c>
      <c r="I57" s="268">
        <v>103</v>
      </c>
      <c r="J57" s="267">
        <v>824</v>
      </c>
      <c r="K57" s="269">
        <v>3356</v>
      </c>
      <c r="L57" s="270">
        <v>4180</v>
      </c>
    </row>
    <row r="58" spans="2:12" s="102" customFormat="1" ht="12.75" customHeight="1" x14ac:dyDescent="0.2">
      <c r="B58" s="1637" t="s">
        <v>192</v>
      </c>
      <c r="C58" s="1733" t="s">
        <v>409</v>
      </c>
      <c r="D58" s="256" t="s">
        <v>193</v>
      </c>
      <c r="E58" s="1709" t="s">
        <v>931</v>
      </c>
      <c r="F58" s="1702">
        <v>322</v>
      </c>
      <c r="G58" s="258">
        <v>12</v>
      </c>
      <c r="H58" s="259">
        <v>109</v>
      </c>
      <c r="I58" s="260">
        <v>12</v>
      </c>
      <c r="J58" s="259">
        <v>102</v>
      </c>
      <c r="K58" s="261">
        <v>291</v>
      </c>
      <c r="L58" s="262">
        <v>393</v>
      </c>
    </row>
    <row r="59" spans="2:12" s="102" customFormat="1" ht="12.75" customHeight="1" x14ac:dyDescent="0.2">
      <c r="B59" s="1734"/>
      <c r="C59" s="1638"/>
      <c r="D59" s="254"/>
      <c r="E59" s="1706" t="s">
        <v>932</v>
      </c>
      <c r="F59" s="1700">
        <v>219</v>
      </c>
      <c r="G59" s="172">
        <v>23</v>
      </c>
      <c r="H59" s="113">
        <v>134</v>
      </c>
      <c r="I59" s="114">
        <v>24</v>
      </c>
      <c r="J59" s="113">
        <v>121</v>
      </c>
      <c r="K59" s="173">
        <v>151</v>
      </c>
      <c r="L59" s="116">
        <v>272</v>
      </c>
    </row>
    <row r="60" spans="2:12" s="102" customFormat="1" ht="12" customHeight="1" x14ac:dyDescent="0.2">
      <c r="B60" s="1734"/>
      <c r="C60" s="1638"/>
      <c r="D60" s="254"/>
      <c r="E60" s="1706" t="s">
        <v>111</v>
      </c>
      <c r="F60" s="1700">
        <v>16</v>
      </c>
      <c r="G60" s="172">
        <v>2</v>
      </c>
      <c r="H60" s="113">
        <v>11</v>
      </c>
      <c r="I60" s="114">
        <v>2</v>
      </c>
      <c r="J60" s="113">
        <v>13</v>
      </c>
      <c r="K60" s="173">
        <v>14</v>
      </c>
      <c r="L60" s="116">
        <v>27</v>
      </c>
    </row>
    <row r="61" spans="2:12" s="102" customFormat="1" ht="12.75" customHeight="1" thickBot="1" x14ac:dyDescent="0.25">
      <c r="B61" s="1639"/>
      <c r="C61" s="1639"/>
      <c r="D61" s="264"/>
      <c r="E61" s="1708" t="s">
        <v>426</v>
      </c>
      <c r="F61" s="1703">
        <v>557</v>
      </c>
      <c r="G61" s="266">
        <v>37</v>
      </c>
      <c r="H61" s="267">
        <v>254</v>
      </c>
      <c r="I61" s="268">
        <v>38</v>
      </c>
      <c r="J61" s="267">
        <v>236</v>
      </c>
      <c r="K61" s="269">
        <v>456</v>
      </c>
      <c r="L61" s="270">
        <v>692</v>
      </c>
    </row>
    <row r="62" spans="2:12" s="102" customFormat="1" ht="12.75" customHeight="1" x14ac:dyDescent="0.2">
      <c r="B62" s="1637" t="s">
        <v>194</v>
      </c>
      <c r="C62" s="1733" t="s">
        <v>409</v>
      </c>
      <c r="D62" s="256" t="s">
        <v>195</v>
      </c>
      <c r="E62" s="1709" t="s">
        <v>931</v>
      </c>
      <c r="F62" s="1702">
        <v>29</v>
      </c>
      <c r="G62" s="258">
        <v>1</v>
      </c>
      <c r="H62" s="259">
        <v>18</v>
      </c>
      <c r="I62" s="260">
        <v>1</v>
      </c>
      <c r="J62" s="259">
        <v>17</v>
      </c>
      <c r="K62" s="261">
        <v>12</v>
      </c>
      <c r="L62" s="262">
        <v>29</v>
      </c>
    </row>
    <row r="63" spans="2:12" s="102" customFormat="1" ht="12.75" customHeight="1" x14ac:dyDescent="0.2">
      <c r="B63" s="1734"/>
      <c r="C63" s="1638"/>
      <c r="D63" s="254"/>
      <c r="E63" s="1706" t="s">
        <v>932</v>
      </c>
      <c r="F63" s="1700">
        <v>53</v>
      </c>
      <c r="G63" s="172">
        <v>7</v>
      </c>
      <c r="H63" s="113">
        <v>41</v>
      </c>
      <c r="I63" s="114">
        <v>7</v>
      </c>
      <c r="J63" s="113">
        <v>37</v>
      </c>
      <c r="K63" s="173">
        <v>18</v>
      </c>
      <c r="L63" s="116">
        <v>55</v>
      </c>
    </row>
    <row r="64" spans="2:12" s="102" customFormat="1" ht="12" customHeight="1" x14ac:dyDescent="0.2">
      <c r="B64" s="1734"/>
      <c r="C64" s="1638"/>
      <c r="D64" s="254"/>
      <c r="E64" s="1706" t="s">
        <v>111</v>
      </c>
      <c r="F64" s="1700">
        <v>5</v>
      </c>
      <c r="G64" s="172">
        <v>2</v>
      </c>
      <c r="H64" s="113">
        <v>2</v>
      </c>
      <c r="I64" s="114">
        <v>2</v>
      </c>
      <c r="J64" s="113">
        <v>0</v>
      </c>
      <c r="K64" s="173">
        <v>3</v>
      </c>
      <c r="L64" s="116">
        <v>3</v>
      </c>
    </row>
    <row r="65" spans="2:12" s="102" customFormat="1" ht="12.75" customHeight="1" thickBot="1" x14ac:dyDescent="0.25">
      <c r="B65" s="1639"/>
      <c r="C65" s="1639"/>
      <c r="D65" s="264"/>
      <c r="E65" s="1708" t="s">
        <v>426</v>
      </c>
      <c r="F65" s="1703">
        <v>87</v>
      </c>
      <c r="G65" s="266">
        <v>10</v>
      </c>
      <c r="H65" s="267">
        <v>61</v>
      </c>
      <c r="I65" s="268">
        <v>10</v>
      </c>
      <c r="J65" s="267">
        <v>54</v>
      </c>
      <c r="K65" s="269">
        <v>33</v>
      </c>
      <c r="L65" s="270">
        <v>87</v>
      </c>
    </row>
    <row r="66" spans="2:12" s="102" customFormat="1" ht="12.75" customHeight="1" x14ac:dyDescent="0.2">
      <c r="B66" s="1637" t="s">
        <v>196</v>
      </c>
      <c r="C66" s="1733" t="s">
        <v>409</v>
      </c>
      <c r="D66" s="256" t="s">
        <v>197</v>
      </c>
      <c r="E66" s="1709" t="s">
        <v>931</v>
      </c>
      <c r="F66" s="1702">
        <v>57</v>
      </c>
      <c r="G66" s="258">
        <v>3</v>
      </c>
      <c r="H66" s="259">
        <v>34</v>
      </c>
      <c r="I66" s="260">
        <v>3</v>
      </c>
      <c r="J66" s="259">
        <v>34</v>
      </c>
      <c r="K66" s="261">
        <v>35</v>
      </c>
      <c r="L66" s="262">
        <v>69</v>
      </c>
    </row>
    <row r="67" spans="2:12" s="102" customFormat="1" ht="12.75" customHeight="1" x14ac:dyDescent="0.2">
      <c r="B67" s="1734"/>
      <c r="C67" s="1638"/>
      <c r="D67" s="254"/>
      <c r="E67" s="1706" t="s">
        <v>932</v>
      </c>
      <c r="F67" s="1700">
        <v>128</v>
      </c>
      <c r="G67" s="172">
        <v>12</v>
      </c>
      <c r="H67" s="113">
        <v>107</v>
      </c>
      <c r="I67" s="114">
        <v>12</v>
      </c>
      <c r="J67" s="113">
        <v>116</v>
      </c>
      <c r="K67" s="173">
        <v>52</v>
      </c>
      <c r="L67" s="116">
        <v>168</v>
      </c>
    </row>
    <row r="68" spans="2:12" s="102" customFormat="1" ht="12.75" customHeight="1" thickBot="1" x14ac:dyDescent="0.25">
      <c r="B68" s="1639"/>
      <c r="C68" s="1639"/>
      <c r="D68" s="264"/>
      <c r="E68" s="1708" t="s">
        <v>426</v>
      </c>
      <c r="F68" s="1703">
        <v>185</v>
      </c>
      <c r="G68" s="266">
        <v>15</v>
      </c>
      <c r="H68" s="267">
        <v>141</v>
      </c>
      <c r="I68" s="268">
        <v>15</v>
      </c>
      <c r="J68" s="267">
        <v>150</v>
      </c>
      <c r="K68" s="269">
        <v>87</v>
      </c>
      <c r="L68" s="270">
        <v>237</v>
      </c>
    </row>
    <row r="69" spans="2:12" s="102" customFormat="1" ht="12.75" customHeight="1" x14ac:dyDescent="0.2">
      <c r="B69" s="1637" t="s">
        <v>198</v>
      </c>
      <c r="C69" s="1733" t="s">
        <v>409</v>
      </c>
      <c r="D69" s="256" t="s">
        <v>199</v>
      </c>
      <c r="E69" s="1709" t="s">
        <v>931</v>
      </c>
      <c r="F69" s="1702">
        <v>397</v>
      </c>
      <c r="G69" s="258">
        <v>9</v>
      </c>
      <c r="H69" s="259">
        <v>133</v>
      </c>
      <c r="I69" s="260">
        <v>9</v>
      </c>
      <c r="J69" s="259">
        <v>129</v>
      </c>
      <c r="K69" s="261">
        <v>323</v>
      </c>
      <c r="L69" s="262">
        <v>452</v>
      </c>
    </row>
    <row r="70" spans="2:12" s="102" customFormat="1" ht="12.75" customHeight="1" x14ac:dyDescent="0.2">
      <c r="B70" s="1734"/>
      <c r="C70" s="1638"/>
      <c r="D70" s="254"/>
      <c r="E70" s="1706" t="s">
        <v>932</v>
      </c>
      <c r="F70" s="1700">
        <v>220</v>
      </c>
      <c r="G70" s="172">
        <v>41</v>
      </c>
      <c r="H70" s="113">
        <v>150</v>
      </c>
      <c r="I70" s="114">
        <v>44</v>
      </c>
      <c r="J70" s="113">
        <v>140</v>
      </c>
      <c r="K70" s="173">
        <v>156</v>
      </c>
      <c r="L70" s="116">
        <v>296</v>
      </c>
    </row>
    <row r="71" spans="2:12" s="102" customFormat="1" ht="12" customHeight="1" x14ac:dyDescent="0.2">
      <c r="B71" s="1734"/>
      <c r="C71" s="1638"/>
      <c r="D71" s="254"/>
      <c r="E71" s="1706" t="s">
        <v>111</v>
      </c>
      <c r="F71" s="1700">
        <v>18</v>
      </c>
      <c r="G71" s="172">
        <v>2</v>
      </c>
      <c r="H71" s="113">
        <v>9</v>
      </c>
      <c r="I71" s="114">
        <v>4</v>
      </c>
      <c r="J71" s="113">
        <v>12</v>
      </c>
      <c r="K71" s="173">
        <v>16</v>
      </c>
      <c r="L71" s="116">
        <v>28</v>
      </c>
    </row>
    <row r="72" spans="2:12" s="102" customFormat="1" ht="12.75" customHeight="1" thickBot="1" x14ac:dyDescent="0.25">
      <c r="B72" s="1639"/>
      <c r="C72" s="1639"/>
      <c r="D72" s="264"/>
      <c r="E72" s="1708" t="s">
        <v>426</v>
      </c>
      <c r="F72" s="1703">
        <v>635</v>
      </c>
      <c r="G72" s="266">
        <v>52</v>
      </c>
      <c r="H72" s="267">
        <v>292</v>
      </c>
      <c r="I72" s="268">
        <v>57</v>
      </c>
      <c r="J72" s="267">
        <v>281</v>
      </c>
      <c r="K72" s="269">
        <v>495</v>
      </c>
      <c r="L72" s="270">
        <v>776</v>
      </c>
    </row>
    <row r="73" spans="2:12" s="102" customFormat="1" ht="12.75" customHeight="1" x14ac:dyDescent="0.2">
      <c r="B73" s="1637" t="s">
        <v>200</v>
      </c>
      <c r="C73" s="1733" t="s">
        <v>409</v>
      </c>
      <c r="D73" s="256" t="s">
        <v>201</v>
      </c>
      <c r="E73" s="1709" t="s">
        <v>931</v>
      </c>
      <c r="F73" s="1702">
        <v>67</v>
      </c>
      <c r="G73" s="258">
        <v>6</v>
      </c>
      <c r="H73" s="259">
        <v>40</v>
      </c>
      <c r="I73" s="260">
        <v>8</v>
      </c>
      <c r="J73" s="259">
        <v>35</v>
      </c>
      <c r="K73" s="261">
        <v>46</v>
      </c>
      <c r="L73" s="262">
        <v>81</v>
      </c>
    </row>
    <row r="74" spans="2:12" s="102" customFormat="1" ht="12.75" customHeight="1" x14ac:dyDescent="0.2">
      <c r="B74" s="1734"/>
      <c r="C74" s="1638"/>
      <c r="D74" s="254"/>
      <c r="E74" s="1706" t="s">
        <v>932</v>
      </c>
      <c r="F74" s="1700">
        <v>84</v>
      </c>
      <c r="G74" s="172">
        <v>14</v>
      </c>
      <c r="H74" s="113">
        <v>66</v>
      </c>
      <c r="I74" s="114">
        <v>14</v>
      </c>
      <c r="J74" s="113">
        <v>59</v>
      </c>
      <c r="K74" s="173">
        <v>39</v>
      </c>
      <c r="L74" s="116">
        <v>98</v>
      </c>
    </row>
    <row r="75" spans="2:12" s="102" customFormat="1" ht="12" customHeight="1" x14ac:dyDescent="0.2">
      <c r="B75" s="1734"/>
      <c r="C75" s="1638"/>
      <c r="D75" s="254"/>
      <c r="E75" s="1706" t="s">
        <v>111</v>
      </c>
      <c r="F75" s="1700">
        <v>13</v>
      </c>
      <c r="G75" s="172">
        <v>0</v>
      </c>
      <c r="H75" s="113">
        <v>6</v>
      </c>
      <c r="I75" s="114">
        <v>0</v>
      </c>
      <c r="J75" s="113">
        <v>7</v>
      </c>
      <c r="K75" s="173">
        <v>20</v>
      </c>
      <c r="L75" s="116">
        <v>27</v>
      </c>
    </row>
    <row r="76" spans="2:12" s="102" customFormat="1" ht="12.75" customHeight="1" thickBot="1" x14ac:dyDescent="0.25">
      <c r="B76" s="1639"/>
      <c r="C76" s="1639"/>
      <c r="D76" s="264"/>
      <c r="E76" s="1708" t="s">
        <v>426</v>
      </c>
      <c r="F76" s="1703">
        <v>164</v>
      </c>
      <c r="G76" s="266">
        <v>20</v>
      </c>
      <c r="H76" s="267">
        <v>112</v>
      </c>
      <c r="I76" s="268">
        <v>22</v>
      </c>
      <c r="J76" s="267">
        <v>101</v>
      </c>
      <c r="K76" s="269">
        <v>105</v>
      </c>
      <c r="L76" s="270">
        <v>206</v>
      </c>
    </row>
    <row r="77" spans="2:12" s="213" customFormat="1" ht="15" customHeight="1" x14ac:dyDescent="0.2">
      <c r="B77" s="271" t="s">
        <v>117</v>
      </c>
      <c r="C77" s="1641"/>
      <c r="D77" s="95"/>
      <c r="E77" s="1710"/>
      <c r="F77" s="272"/>
      <c r="G77" s="272"/>
      <c r="H77" s="272"/>
      <c r="I77" s="272"/>
      <c r="J77" s="272"/>
    </row>
    <row r="1048554" ht="9.75" customHeight="1" x14ac:dyDescent="0.2"/>
    <row r="1048555" ht="19.5" customHeight="1" x14ac:dyDescent="0.2"/>
  </sheetData>
  <mergeCells count="1">
    <mergeCell ref="B4:L4"/>
  </mergeCells>
  <printOptions horizontalCentered="1"/>
  <pageMargins left="0.47244094488188981" right="0.47244094488188981" top="0.59055118110236227" bottom="0.39370078740157483" header="0.51181102362204722" footer="0.31496062992125984"/>
  <pageSetup paperSize="9" scale="76" firstPageNumber="0" orientation="portrait" r:id="rId1"/>
  <headerFooter>
    <oddFooter>&amp;C&amp;F&amp;R&amp;A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I73"/>
  <sheetViews>
    <sheetView showGridLines="0" zoomScaleNormal="100" workbookViewId="0">
      <pane ySplit="5" topLeftCell="A60" activePane="bottomLeft" state="frozen"/>
      <selection activeCell="Q15" sqref="Q15"/>
      <selection pane="bottomLeft" activeCell="A73" sqref="A73:XFD73"/>
    </sheetView>
  </sheetViews>
  <sheetFormatPr baseColWidth="10" defaultColWidth="9.140625" defaultRowHeight="12.75" x14ac:dyDescent="0.2"/>
  <cols>
    <col min="1" max="1" width="1.5703125" customWidth="1"/>
    <col min="2" max="2" width="2.7109375" style="129" customWidth="1"/>
    <col min="3" max="3" width="0.85546875" style="1728" customWidth="1"/>
    <col min="4" max="4" width="24.7109375" customWidth="1"/>
    <col min="5" max="5" width="14.7109375" customWidth="1"/>
    <col min="6" max="11" width="9.7109375" style="273" customWidth="1"/>
    <col min="12" max="12" width="9.7109375" style="274" customWidth="1"/>
    <col min="13" max="13" width="1.7109375" customWidth="1"/>
    <col min="14" max="1023" width="11.42578125" hidden="1" customWidth="1"/>
    <col min="1024" max="1026" width="9.140625" customWidth="1"/>
  </cols>
  <sheetData>
    <row r="1" spans="2:13" s="1511" customFormat="1" ht="20.100000000000001" customHeight="1" x14ac:dyDescent="0.3">
      <c r="B1" s="1520" t="s">
        <v>382</v>
      </c>
      <c r="C1" s="1512"/>
      <c r="D1" s="1512"/>
      <c r="E1" s="1512"/>
      <c r="F1" s="1518"/>
      <c r="G1" s="1518"/>
      <c r="H1" s="1518"/>
      <c r="I1" s="1518"/>
      <c r="J1" s="1518"/>
      <c r="K1" s="1518"/>
      <c r="L1" s="1518"/>
      <c r="M1" s="1512"/>
    </row>
    <row r="2" spans="2:13" s="102" customFormat="1" ht="20.100000000000001" customHeight="1" x14ac:dyDescent="0.2">
      <c r="B2" s="1657"/>
      <c r="C2" s="187"/>
      <c r="D2" s="187"/>
      <c r="E2" s="187"/>
      <c r="F2" s="217"/>
      <c r="G2" s="217"/>
      <c r="H2" s="217"/>
      <c r="I2" s="217"/>
      <c r="J2" s="217"/>
      <c r="K2" s="217"/>
      <c r="L2" s="217"/>
      <c r="M2" s="187"/>
    </row>
    <row r="3" spans="2:13" s="102" customFormat="1" ht="20.100000000000001" customHeight="1" x14ac:dyDescent="0.2">
      <c r="B3" s="191" t="s">
        <v>385</v>
      </c>
      <c r="C3" s="1737"/>
      <c r="D3" s="243"/>
      <c r="E3" s="243"/>
      <c r="F3" s="275"/>
      <c r="G3" s="275"/>
      <c r="H3" s="275"/>
      <c r="I3" s="275"/>
      <c r="J3" s="275"/>
      <c r="K3" s="275"/>
      <c r="L3" s="275"/>
    </row>
    <row r="4" spans="2:13" s="102" customFormat="1" ht="20.100000000000001" customHeight="1" x14ac:dyDescent="0.2">
      <c r="B4" s="1995" t="s">
        <v>49</v>
      </c>
      <c r="C4" s="1995"/>
      <c r="D4" s="1995"/>
      <c r="E4" s="1995"/>
      <c r="F4" s="1995"/>
      <c r="G4" s="1995"/>
      <c r="H4" s="1995"/>
      <c r="I4" s="1995"/>
      <c r="J4" s="1995"/>
      <c r="K4" s="1995"/>
      <c r="L4" s="1995"/>
      <c r="M4" s="193"/>
    </row>
    <row r="5" spans="2:13" s="102" customFormat="1" ht="50.1" customHeight="1" x14ac:dyDescent="0.2">
      <c r="B5" s="1738"/>
      <c r="C5" s="1739"/>
      <c r="D5" s="244"/>
      <c r="E5" s="244"/>
      <c r="F5" s="159" t="s">
        <v>103</v>
      </c>
      <c r="G5" s="159" t="s">
        <v>104</v>
      </c>
      <c r="H5" s="160" t="s">
        <v>105</v>
      </c>
      <c r="I5" s="161" t="s">
        <v>106</v>
      </c>
      <c r="J5" s="162" t="s">
        <v>107</v>
      </c>
      <c r="K5" s="163" t="s">
        <v>108</v>
      </c>
      <c r="L5" s="159" t="s">
        <v>109</v>
      </c>
    </row>
    <row r="6" spans="2:13" s="102" customFormat="1" ht="5.0999999999999996" customHeight="1" x14ac:dyDescent="0.2">
      <c r="B6" s="1740"/>
      <c r="C6" s="1741"/>
      <c r="D6" s="245"/>
      <c r="E6" s="1711"/>
      <c r="F6" s="276"/>
      <c r="G6" s="276"/>
      <c r="H6" s="277"/>
      <c r="I6" s="278"/>
      <c r="J6" s="277"/>
      <c r="K6" s="277"/>
      <c r="L6" s="276"/>
    </row>
    <row r="7" spans="2:13" s="102" customFormat="1" x14ac:dyDescent="0.2">
      <c r="B7" s="1744" t="s">
        <v>202</v>
      </c>
      <c r="C7" s="1744" t="s">
        <v>409</v>
      </c>
      <c r="D7" s="256" t="s">
        <v>203</v>
      </c>
      <c r="E7" s="1709" t="s">
        <v>931</v>
      </c>
      <c r="F7" s="1702">
        <v>116</v>
      </c>
      <c r="G7" s="258">
        <v>1</v>
      </c>
      <c r="H7" s="259">
        <v>30</v>
      </c>
      <c r="I7" s="260">
        <v>1</v>
      </c>
      <c r="J7" s="259">
        <v>30</v>
      </c>
      <c r="K7" s="261">
        <v>105</v>
      </c>
      <c r="L7" s="262">
        <v>135</v>
      </c>
    </row>
    <row r="8" spans="2:13" s="102" customFormat="1" x14ac:dyDescent="0.2">
      <c r="B8" s="352"/>
      <c r="C8" s="1742"/>
      <c r="D8" s="254"/>
      <c r="E8" s="1706" t="s">
        <v>932</v>
      </c>
      <c r="F8" s="1700">
        <v>61</v>
      </c>
      <c r="G8" s="172">
        <v>4</v>
      </c>
      <c r="H8" s="113">
        <v>49</v>
      </c>
      <c r="I8" s="114">
        <v>4</v>
      </c>
      <c r="J8" s="113">
        <v>51</v>
      </c>
      <c r="K8" s="173">
        <v>31</v>
      </c>
      <c r="L8" s="116">
        <v>82</v>
      </c>
    </row>
    <row r="9" spans="2:13" s="102" customFormat="1" x14ac:dyDescent="0.2">
      <c r="B9" s="352"/>
      <c r="C9" s="1742"/>
      <c r="D9" s="254"/>
      <c r="E9" s="1706" t="s">
        <v>111</v>
      </c>
      <c r="F9" s="1700">
        <v>9</v>
      </c>
      <c r="G9" s="172">
        <v>0</v>
      </c>
      <c r="H9" s="113">
        <v>7</v>
      </c>
      <c r="I9" s="114">
        <v>0</v>
      </c>
      <c r="J9" s="113">
        <v>9</v>
      </c>
      <c r="K9" s="173">
        <v>9</v>
      </c>
      <c r="L9" s="116">
        <v>18</v>
      </c>
    </row>
    <row r="10" spans="2:13" s="102" customFormat="1" x14ac:dyDescent="0.2">
      <c r="B10" s="1745"/>
      <c r="C10" s="1745"/>
      <c r="D10" s="264"/>
      <c r="E10" s="1708" t="s">
        <v>426</v>
      </c>
      <c r="F10" s="1703">
        <v>186</v>
      </c>
      <c r="G10" s="266">
        <v>5</v>
      </c>
      <c r="H10" s="267">
        <v>86</v>
      </c>
      <c r="I10" s="268">
        <v>5</v>
      </c>
      <c r="J10" s="267">
        <v>90</v>
      </c>
      <c r="K10" s="269">
        <v>145</v>
      </c>
      <c r="L10" s="270">
        <v>235</v>
      </c>
    </row>
    <row r="11" spans="2:13" s="102" customFormat="1" x14ac:dyDescent="0.2">
      <c r="B11" s="1744" t="s">
        <v>204</v>
      </c>
      <c r="C11" s="1744" t="s">
        <v>409</v>
      </c>
      <c r="D11" s="256" t="s">
        <v>205</v>
      </c>
      <c r="E11" s="1709" t="s">
        <v>931</v>
      </c>
      <c r="F11" s="1702">
        <v>183</v>
      </c>
      <c r="G11" s="258">
        <v>2</v>
      </c>
      <c r="H11" s="259">
        <v>50</v>
      </c>
      <c r="I11" s="260">
        <v>2</v>
      </c>
      <c r="J11" s="259">
        <v>56</v>
      </c>
      <c r="K11" s="261">
        <v>186</v>
      </c>
      <c r="L11" s="262">
        <v>242</v>
      </c>
    </row>
    <row r="12" spans="2:13" s="102" customFormat="1" x14ac:dyDescent="0.2">
      <c r="B12" s="352"/>
      <c r="C12" s="1742"/>
      <c r="D12" s="254"/>
      <c r="E12" s="1706" t="s">
        <v>932</v>
      </c>
      <c r="F12" s="1700">
        <v>94</v>
      </c>
      <c r="G12" s="172">
        <v>7</v>
      </c>
      <c r="H12" s="113">
        <v>53</v>
      </c>
      <c r="I12" s="114">
        <v>7</v>
      </c>
      <c r="J12" s="113">
        <v>59</v>
      </c>
      <c r="K12" s="173">
        <v>92</v>
      </c>
      <c r="L12" s="116">
        <v>151</v>
      </c>
    </row>
    <row r="13" spans="2:13" s="102" customFormat="1" x14ac:dyDescent="0.2">
      <c r="B13" s="1745"/>
      <c r="C13" s="1745"/>
      <c r="D13" s="264"/>
      <c r="E13" s="1708" t="s">
        <v>426</v>
      </c>
      <c r="F13" s="1703">
        <v>277</v>
      </c>
      <c r="G13" s="266">
        <v>9</v>
      </c>
      <c r="H13" s="267">
        <v>103</v>
      </c>
      <c r="I13" s="268">
        <v>9</v>
      </c>
      <c r="J13" s="267">
        <v>115</v>
      </c>
      <c r="K13" s="269">
        <v>278</v>
      </c>
      <c r="L13" s="270">
        <v>393</v>
      </c>
    </row>
    <row r="14" spans="2:13" s="102" customFormat="1" x14ac:dyDescent="0.2">
      <c r="B14" s="1744" t="s">
        <v>206</v>
      </c>
      <c r="C14" s="1744" t="s">
        <v>409</v>
      </c>
      <c r="D14" s="256" t="s">
        <v>207</v>
      </c>
      <c r="E14" s="1709" t="s">
        <v>931</v>
      </c>
      <c r="F14" s="1702">
        <v>165</v>
      </c>
      <c r="G14" s="258">
        <v>1</v>
      </c>
      <c r="H14" s="259">
        <v>36</v>
      </c>
      <c r="I14" s="260">
        <v>1</v>
      </c>
      <c r="J14" s="259">
        <v>39</v>
      </c>
      <c r="K14" s="261">
        <v>189</v>
      </c>
      <c r="L14" s="262">
        <v>228</v>
      </c>
    </row>
    <row r="15" spans="2:13" s="102" customFormat="1" x14ac:dyDescent="0.2">
      <c r="B15" s="352"/>
      <c r="C15" s="1742"/>
      <c r="D15" s="254"/>
      <c r="E15" s="1706" t="s">
        <v>932</v>
      </c>
      <c r="F15" s="1700">
        <v>173</v>
      </c>
      <c r="G15" s="172">
        <v>17</v>
      </c>
      <c r="H15" s="113">
        <v>90</v>
      </c>
      <c r="I15" s="114">
        <v>20</v>
      </c>
      <c r="J15" s="113">
        <v>97</v>
      </c>
      <c r="K15" s="173">
        <v>156</v>
      </c>
      <c r="L15" s="116">
        <v>253</v>
      </c>
    </row>
    <row r="16" spans="2:13" s="102" customFormat="1" x14ac:dyDescent="0.2">
      <c r="B16" s="1745"/>
      <c r="C16" s="1745"/>
      <c r="D16" s="264"/>
      <c r="E16" s="1708" t="s">
        <v>426</v>
      </c>
      <c r="F16" s="1703">
        <v>338</v>
      </c>
      <c r="G16" s="266">
        <v>18</v>
      </c>
      <c r="H16" s="267">
        <v>126</v>
      </c>
      <c r="I16" s="268">
        <v>21</v>
      </c>
      <c r="J16" s="267">
        <v>136</v>
      </c>
      <c r="K16" s="269">
        <v>345</v>
      </c>
      <c r="L16" s="270">
        <v>481</v>
      </c>
    </row>
    <row r="17" spans="2:12" s="102" customFormat="1" x14ac:dyDescent="0.2">
      <c r="B17" s="1744" t="s">
        <v>208</v>
      </c>
      <c r="C17" s="1744" t="s">
        <v>409</v>
      </c>
      <c r="D17" s="256" t="s">
        <v>209</v>
      </c>
      <c r="E17" s="1709" t="s">
        <v>931</v>
      </c>
      <c r="F17" s="1702">
        <v>95</v>
      </c>
      <c r="G17" s="258">
        <v>11</v>
      </c>
      <c r="H17" s="259">
        <v>62</v>
      </c>
      <c r="I17" s="260">
        <v>11</v>
      </c>
      <c r="J17" s="259">
        <v>57</v>
      </c>
      <c r="K17" s="261">
        <v>60</v>
      </c>
      <c r="L17" s="262">
        <v>117</v>
      </c>
    </row>
    <row r="18" spans="2:12" s="102" customFormat="1" x14ac:dyDescent="0.2">
      <c r="B18" s="352"/>
      <c r="C18" s="1742"/>
      <c r="D18" s="254"/>
      <c r="E18" s="1706" t="s">
        <v>932</v>
      </c>
      <c r="F18" s="1700">
        <v>81</v>
      </c>
      <c r="G18" s="172">
        <v>14</v>
      </c>
      <c r="H18" s="113">
        <v>65</v>
      </c>
      <c r="I18" s="114">
        <v>17</v>
      </c>
      <c r="J18" s="113">
        <v>72</v>
      </c>
      <c r="K18" s="173">
        <v>59</v>
      </c>
      <c r="L18" s="116">
        <v>131</v>
      </c>
    </row>
    <row r="19" spans="2:12" s="102" customFormat="1" x14ac:dyDescent="0.2">
      <c r="B19" s="352"/>
      <c r="C19" s="1742"/>
      <c r="D19" s="254"/>
      <c r="E19" s="1706" t="s">
        <v>111</v>
      </c>
      <c r="F19" s="1700">
        <v>29</v>
      </c>
      <c r="G19" s="172">
        <v>2</v>
      </c>
      <c r="H19" s="113">
        <v>18</v>
      </c>
      <c r="I19" s="114">
        <v>2</v>
      </c>
      <c r="J19" s="113">
        <v>18</v>
      </c>
      <c r="K19" s="173">
        <v>23</v>
      </c>
      <c r="L19" s="116">
        <v>41</v>
      </c>
    </row>
    <row r="20" spans="2:12" s="102" customFormat="1" x14ac:dyDescent="0.2">
      <c r="B20" s="1745"/>
      <c r="C20" s="1745"/>
      <c r="D20" s="264"/>
      <c r="E20" s="1708" t="s">
        <v>426</v>
      </c>
      <c r="F20" s="1703">
        <v>205</v>
      </c>
      <c r="G20" s="266">
        <v>27</v>
      </c>
      <c r="H20" s="267">
        <v>145</v>
      </c>
      <c r="I20" s="268">
        <v>30</v>
      </c>
      <c r="J20" s="267">
        <v>147</v>
      </c>
      <c r="K20" s="269">
        <v>142</v>
      </c>
      <c r="L20" s="270">
        <v>289</v>
      </c>
    </row>
    <row r="21" spans="2:12" s="102" customFormat="1" x14ac:dyDescent="0.2">
      <c r="B21" s="1744" t="s">
        <v>210</v>
      </c>
      <c r="C21" s="1744" t="s">
        <v>409</v>
      </c>
      <c r="D21" s="256" t="s">
        <v>211</v>
      </c>
      <c r="E21" s="1709" t="s">
        <v>931</v>
      </c>
      <c r="F21" s="1702">
        <v>193</v>
      </c>
      <c r="G21" s="258">
        <v>13</v>
      </c>
      <c r="H21" s="259">
        <v>100</v>
      </c>
      <c r="I21" s="260">
        <v>13</v>
      </c>
      <c r="J21" s="259">
        <v>90</v>
      </c>
      <c r="K21" s="261">
        <v>124</v>
      </c>
      <c r="L21" s="262">
        <v>214</v>
      </c>
    </row>
    <row r="22" spans="2:12" s="102" customFormat="1" x14ac:dyDescent="0.2">
      <c r="B22" s="352"/>
      <c r="C22" s="1742"/>
      <c r="D22" s="254"/>
      <c r="E22" s="1706" t="s">
        <v>932</v>
      </c>
      <c r="F22" s="1700">
        <v>243</v>
      </c>
      <c r="G22" s="172">
        <v>22</v>
      </c>
      <c r="H22" s="113">
        <v>137</v>
      </c>
      <c r="I22" s="114">
        <v>25</v>
      </c>
      <c r="J22" s="113">
        <v>135</v>
      </c>
      <c r="K22" s="173">
        <v>189</v>
      </c>
      <c r="L22" s="116">
        <v>324</v>
      </c>
    </row>
    <row r="23" spans="2:12" s="102" customFormat="1" x14ac:dyDescent="0.2">
      <c r="B23" s="1745"/>
      <c r="C23" s="1745"/>
      <c r="D23" s="264"/>
      <c r="E23" s="1708" t="s">
        <v>426</v>
      </c>
      <c r="F23" s="1703">
        <v>436</v>
      </c>
      <c r="G23" s="266">
        <v>35</v>
      </c>
      <c r="H23" s="267">
        <v>237</v>
      </c>
      <c r="I23" s="268">
        <v>38</v>
      </c>
      <c r="J23" s="267">
        <v>225</v>
      </c>
      <c r="K23" s="269">
        <v>313</v>
      </c>
      <c r="L23" s="270">
        <v>538</v>
      </c>
    </row>
    <row r="24" spans="2:12" s="102" customFormat="1" x14ac:dyDescent="0.2">
      <c r="B24" s="1744" t="s">
        <v>212</v>
      </c>
      <c r="C24" s="1744" t="s">
        <v>409</v>
      </c>
      <c r="D24" s="256" t="s">
        <v>213</v>
      </c>
      <c r="E24" s="1709" t="s">
        <v>931</v>
      </c>
      <c r="F24" s="1702">
        <v>15</v>
      </c>
      <c r="G24" s="258">
        <v>1</v>
      </c>
      <c r="H24" s="259">
        <v>14</v>
      </c>
      <c r="I24" s="260">
        <v>1</v>
      </c>
      <c r="J24" s="259">
        <v>14</v>
      </c>
      <c r="K24" s="261">
        <v>3</v>
      </c>
      <c r="L24" s="262">
        <v>17</v>
      </c>
    </row>
    <row r="25" spans="2:12" s="102" customFormat="1" x14ac:dyDescent="0.2">
      <c r="B25" s="352"/>
      <c r="C25" s="1742"/>
      <c r="D25" s="254"/>
      <c r="E25" s="1706" t="s">
        <v>932</v>
      </c>
      <c r="F25" s="1700">
        <v>44</v>
      </c>
      <c r="G25" s="172">
        <v>6</v>
      </c>
      <c r="H25" s="113">
        <v>37</v>
      </c>
      <c r="I25" s="114">
        <v>6</v>
      </c>
      <c r="J25" s="113">
        <v>35</v>
      </c>
      <c r="K25" s="173">
        <v>10</v>
      </c>
      <c r="L25" s="116">
        <v>45</v>
      </c>
    </row>
    <row r="26" spans="2:12" s="102" customFormat="1" x14ac:dyDescent="0.2">
      <c r="B26" s="1745"/>
      <c r="C26" s="1745"/>
      <c r="D26" s="264"/>
      <c r="E26" s="1708" t="s">
        <v>426</v>
      </c>
      <c r="F26" s="1703">
        <v>59</v>
      </c>
      <c r="G26" s="266">
        <v>7</v>
      </c>
      <c r="H26" s="267">
        <v>51</v>
      </c>
      <c r="I26" s="268">
        <v>7</v>
      </c>
      <c r="J26" s="267">
        <v>49</v>
      </c>
      <c r="K26" s="269">
        <v>13</v>
      </c>
      <c r="L26" s="270">
        <v>62</v>
      </c>
    </row>
    <row r="27" spans="2:12" s="102" customFormat="1" x14ac:dyDescent="0.2">
      <c r="B27" s="1744" t="s">
        <v>214</v>
      </c>
      <c r="C27" s="1744" t="s">
        <v>409</v>
      </c>
      <c r="D27" s="256" t="s">
        <v>215</v>
      </c>
      <c r="E27" s="1709" t="s">
        <v>931</v>
      </c>
      <c r="F27" s="1702">
        <v>51</v>
      </c>
      <c r="G27" s="258">
        <v>5</v>
      </c>
      <c r="H27" s="259">
        <v>43</v>
      </c>
      <c r="I27" s="260">
        <v>5</v>
      </c>
      <c r="J27" s="259">
        <v>42</v>
      </c>
      <c r="K27" s="261">
        <v>13</v>
      </c>
      <c r="L27" s="262">
        <v>55</v>
      </c>
    </row>
    <row r="28" spans="2:12" s="102" customFormat="1" x14ac:dyDescent="0.2">
      <c r="B28" s="352"/>
      <c r="C28" s="1742"/>
      <c r="D28" s="254"/>
      <c r="E28" s="1706" t="s">
        <v>932</v>
      </c>
      <c r="F28" s="1700">
        <v>147</v>
      </c>
      <c r="G28" s="172">
        <v>18</v>
      </c>
      <c r="H28" s="113">
        <v>122</v>
      </c>
      <c r="I28" s="114">
        <v>18</v>
      </c>
      <c r="J28" s="113">
        <v>118</v>
      </c>
      <c r="K28" s="173">
        <v>83</v>
      </c>
      <c r="L28" s="116">
        <v>201</v>
      </c>
    </row>
    <row r="29" spans="2:12" s="102" customFormat="1" x14ac:dyDescent="0.2">
      <c r="B29" s="352"/>
      <c r="C29" s="1742"/>
      <c r="D29" s="254"/>
      <c r="E29" s="1706" t="s">
        <v>111</v>
      </c>
      <c r="F29" s="1700">
        <v>2</v>
      </c>
      <c r="G29" s="172">
        <v>1</v>
      </c>
      <c r="H29" s="113">
        <v>2</v>
      </c>
      <c r="I29" s="114">
        <v>1</v>
      </c>
      <c r="J29" s="113">
        <v>2</v>
      </c>
      <c r="K29" s="173">
        <v>0</v>
      </c>
      <c r="L29" s="116">
        <v>2</v>
      </c>
    </row>
    <row r="30" spans="2:12" s="102" customFormat="1" x14ac:dyDescent="0.2">
      <c r="B30" s="1745"/>
      <c r="C30" s="1745"/>
      <c r="D30" s="264"/>
      <c r="E30" s="1708" t="s">
        <v>426</v>
      </c>
      <c r="F30" s="1703">
        <v>200</v>
      </c>
      <c r="G30" s="266">
        <v>24</v>
      </c>
      <c r="H30" s="267">
        <v>167</v>
      </c>
      <c r="I30" s="268">
        <v>24</v>
      </c>
      <c r="J30" s="267">
        <v>162</v>
      </c>
      <c r="K30" s="269">
        <v>96</v>
      </c>
      <c r="L30" s="270">
        <v>258</v>
      </c>
    </row>
    <row r="31" spans="2:12" s="102" customFormat="1" x14ac:dyDescent="0.2">
      <c r="B31" s="1744" t="s">
        <v>216</v>
      </c>
      <c r="C31" s="1744" t="s">
        <v>409</v>
      </c>
      <c r="D31" s="256" t="s">
        <v>217</v>
      </c>
      <c r="E31" s="1709" t="s">
        <v>931</v>
      </c>
      <c r="F31" s="1702">
        <v>168</v>
      </c>
      <c r="G31" s="258">
        <v>3</v>
      </c>
      <c r="H31" s="259">
        <v>77</v>
      </c>
      <c r="I31" s="260">
        <v>3</v>
      </c>
      <c r="J31" s="259">
        <v>78</v>
      </c>
      <c r="K31" s="261">
        <v>136</v>
      </c>
      <c r="L31" s="262">
        <v>214</v>
      </c>
    </row>
    <row r="32" spans="2:12" s="102" customFormat="1" x14ac:dyDescent="0.2">
      <c r="B32" s="352"/>
      <c r="C32" s="1742"/>
      <c r="D32" s="254"/>
      <c r="E32" s="1706" t="s">
        <v>932</v>
      </c>
      <c r="F32" s="1700">
        <v>84</v>
      </c>
      <c r="G32" s="172">
        <v>23</v>
      </c>
      <c r="H32" s="113">
        <v>71</v>
      </c>
      <c r="I32" s="114">
        <v>27</v>
      </c>
      <c r="J32" s="113">
        <v>64</v>
      </c>
      <c r="K32" s="173">
        <v>45</v>
      </c>
      <c r="L32" s="116">
        <v>109</v>
      </c>
    </row>
    <row r="33" spans="2:12" s="102" customFormat="1" x14ac:dyDescent="0.2">
      <c r="B33" s="352"/>
      <c r="C33" s="1742"/>
      <c r="D33" s="254"/>
      <c r="E33" s="1706" t="s">
        <v>111</v>
      </c>
      <c r="F33" s="1700">
        <v>9</v>
      </c>
      <c r="G33" s="172">
        <v>0</v>
      </c>
      <c r="H33" s="113">
        <v>5</v>
      </c>
      <c r="I33" s="114">
        <v>0</v>
      </c>
      <c r="J33" s="113">
        <v>5</v>
      </c>
      <c r="K33" s="173">
        <v>7</v>
      </c>
      <c r="L33" s="116">
        <v>12</v>
      </c>
    </row>
    <row r="34" spans="2:12" s="102" customFormat="1" x14ac:dyDescent="0.2">
      <c r="B34" s="1745"/>
      <c r="C34" s="1745"/>
      <c r="D34" s="264"/>
      <c r="E34" s="1708" t="s">
        <v>426</v>
      </c>
      <c r="F34" s="1703">
        <v>261</v>
      </c>
      <c r="G34" s="266">
        <v>26</v>
      </c>
      <c r="H34" s="267">
        <v>153</v>
      </c>
      <c r="I34" s="268">
        <v>30</v>
      </c>
      <c r="J34" s="267">
        <v>147</v>
      </c>
      <c r="K34" s="269">
        <v>188</v>
      </c>
      <c r="L34" s="270">
        <v>335</v>
      </c>
    </row>
    <row r="35" spans="2:12" s="102" customFormat="1" x14ac:dyDescent="0.2">
      <c r="B35" s="1744" t="s">
        <v>218</v>
      </c>
      <c r="C35" s="1744" t="s">
        <v>409</v>
      </c>
      <c r="D35" s="256" t="s">
        <v>219</v>
      </c>
      <c r="E35" s="1709" t="s">
        <v>931</v>
      </c>
      <c r="F35" s="1702">
        <v>130</v>
      </c>
      <c r="G35" s="258">
        <v>5</v>
      </c>
      <c r="H35" s="259">
        <v>64</v>
      </c>
      <c r="I35" s="260">
        <v>5</v>
      </c>
      <c r="J35" s="259">
        <v>62</v>
      </c>
      <c r="K35" s="261">
        <v>89</v>
      </c>
      <c r="L35" s="262">
        <v>151</v>
      </c>
    </row>
    <row r="36" spans="2:12" s="102" customFormat="1" x14ac:dyDescent="0.2">
      <c r="B36" s="352"/>
      <c r="C36" s="1742"/>
      <c r="D36" s="254"/>
      <c r="E36" s="1706" t="s">
        <v>932</v>
      </c>
      <c r="F36" s="1700">
        <v>152</v>
      </c>
      <c r="G36" s="172">
        <v>23</v>
      </c>
      <c r="H36" s="113">
        <v>99</v>
      </c>
      <c r="I36" s="114">
        <v>24</v>
      </c>
      <c r="J36" s="113">
        <v>98</v>
      </c>
      <c r="K36" s="173">
        <v>129</v>
      </c>
      <c r="L36" s="116">
        <v>227</v>
      </c>
    </row>
    <row r="37" spans="2:12" s="102" customFormat="1" x14ac:dyDescent="0.2">
      <c r="B37" s="352"/>
      <c r="C37" s="1742"/>
      <c r="D37" s="254"/>
      <c r="E37" s="1706" t="s">
        <v>111</v>
      </c>
      <c r="F37" s="1700">
        <v>36</v>
      </c>
      <c r="G37" s="172">
        <v>5</v>
      </c>
      <c r="H37" s="113">
        <v>25</v>
      </c>
      <c r="I37" s="114">
        <v>5</v>
      </c>
      <c r="J37" s="113">
        <v>26</v>
      </c>
      <c r="K37" s="173">
        <v>27</v>
      </c>
      <c r="L37" s="116">
        <v>53</v>
      </c>
    </row>
    <row r="38" spans="2:12" s="102" customFormat="1" x14ac:dyDescent="0.2">
      <c r="B38" s="1745"/>
      <c r="C38" s="1745"/>
      <c r="D38" s="264"/>
      <c r="E38" s="1708" t="s">
        <v>426</v>
      </c>
      <c r="F38" s="1703">
        <v>318</v>
      </c>
      <c r="G38" s="266">
        <v>33</v>
      </c>
      <c r="H38" s="267">
        <v>188</v>
      </c>
      <c r="I38" s="268">
        <v>34</v>
      </c>
      <c r="J38" s="267">
        <v>186</v>
      </c>
      <c r="K38" s="269">
        <v>245</v>
      </c>
      <c r="L38" s="270">
        <v>431</v>
      </c>
    </row>
    <row r="39" spans="2:12" s="102" customFormat="1" x14ac:dyDescent="0.2">
      <c r="B39" s="1744" t="s">
        <v>220</v>
      </c>
      <c r="C39" s="1744" t="s">
        <v>409</v>
      </c>
      <c r="D39" s="256" t="s">
        <v>221</v>
      </c>
      <c r="E39" s="1709" t="s">
        <v>931</v>
      </c>
      <c r="F39" s="1702">
        <v>188</v>
      </c>
      <c r="G39" s="258">
        <v>11</v>
      </c>
      <c r="H39" s="259">
        <v>75</v>
      </c>
      <c r="I39" s="260">
        <v>11</v>
      </c>
      <c r="J39" s="259">
        <v>76</v>
      </c>
      <c r="K39" s="261">
        <v>164</v>
      </c>
      <c r="L39" s="262">
        <v>240</v>
      </c>
    </row>
    <row r="40" spans="2:12" s="102" customFormat="1" x14ac:dyDescent="0.2">
      <c r="B40" s="352"/>
      <c r="C40" s="1742"/>
      <c r="D40" s="254"/>
      <c r="E40" s="1706" t="s">
        <v>932</v>
      </c>
      <c r="F40" s="1700">
        <v>175</v>
      </c>
      <c r="G40" s="172">
        <v>20</v>
      </c>
      <c r="H40" s="113">
        <v>124</v>
      </c>
      <c r="I40" s="114">
        <v>21</v>
      </c>
      <c r="J40" s="113">
        <v>119</v>
      </c>
      <c r="K40" s="173">
        <v>123</v>
      </c>
      <c r="L40" s="116">
        <v>242</v>
      </c>
    </row>
    <row r="41" spans="2:12" s="102" customFormat="1" x14ac:dyDescent="0.2">
      <c r="B41" s="352"/>
      <c r="C41" s="1742"/>
      <c r="D41" s="254"/>
      <c r="E41" s="1706" t="s">
        <v>111</v>
      </c>
      <c r="F41" s="1700">
        <v>29</v>
      </c>
      <c r="G41" s="172">
        <v>1</v>
      </c>
      <c r="H41" s="113">
        <v>18</v>
      </c>
      <c r="I41" s="114">
        <v>1</v>
      </c>
      <c r="J41" s="113">
        <v>22</v>
      </c>
      <c r="K41" s="173">
        <v>26</v>
      </c>
      <c r="L41" s="116">
        <v>48</v>
      </c>
    </row>
    <row r="42" spans="2:12" s="102" customFormat="1" x14ac:dyDescent="0.2">
      <c r="B42" s="1745"/>
      <c r="C42" s="1745"/>
      <c r="D42" s="264"/>
      <c r="E42" s="1708" t="s">
        <v>426</v>
      </c>
      <c r="F42" s="1703">
        <v>392</v>
      </c>
      <c r="G42" s="266">
        <v>32</v>
      </c>
      <c r="H42" s="267">
        <v>217</v>
      </c>
      <c r="I42" s="268">
        <v>33</v>
      </c>
      <c r="J42" s="267">
        <v>217</v>
      </c>
      <c r="K42" s="269">
        <v>313</v>
      </c>
      <c r="L42" s="270">
        <v>530</v>
      </c>
    </row>
    <row r="43" spans="2:12" s="102" customFormat="1" x14ac:dyDescent="0.2">
      <c r="B43" s="1744" t="s">
        <v>222</v>
      </c>
      <c r="C43" s="1744" t="s">
        <v>409</v>
      </c>
      <c r="D43" s="256" t="s">
        <v>223</v>
      </c>
      <c r="E43" s="1709" t="s">
        <v>931</v>
      </c>
      <c r="F43" s="1702">
        <v>86</v>
      </c>
      <c r="G43" s="258">
        <v>3</v>
      </c>
      <c r="H43" s="259">
        <v>49</v>
      </c>
      <c r="I43" s="260">
        <v>3</v>
      </c>
      <c r="J43" s="259">
        <v>48</v>
      </c>
      <c r="K43" s="261">
        <v>56</v>
      </c>
      <c r="L43" s="262">
        <v>104</v>
      </c>
    </row>
    <row r="44" spans="2:12" s="102" customFormat="1" x14ac:dyDescent="0.2">
      <c r="B44" s="352"/>
      <c r="C44" s="1742"/>
      <c r="D44" s="254"/>
      <c r="E44" s="1706" t="s">
        <v>932</v>
      </c>
      <c r="F44" s="1700">
        <v>111</v>
      </c>
      <c r="G44" s="172">
        <v>20</v>
      </c>
      <c r="H44" s="113">
        <v>100</v>
      </c>
      <c r="I44" s="114">
        <v>21</v>
      </c>
      <c r="J44" s="113">
        <v>103</v>
      </c>
      <c r="K44" s="173">
        <v>57</v>
      </c>
      <c r="L44" s="116">
        <v>160</v>
      </c>
    </row>
    <row r="45" spans="2:12" s="102" customFormat="1" x14ac:dyDescent="0.2">
      <c r="B45" s="352"/>
      <c r="C45" s="1742"/>
      <c r="D45" s="254"/>
      <c r="E45" s="1706" t="s">
        <v>111</v>
      </c>
      <c r="F45" s="1700">
        <v>33</v>
      </c>
      <c r="G45" s="172">
        <v>8</v>
      </c>
      <c r="H45" s="113">
        <v>26</v>
      </c>
      <c r="I45" s="114">
        <v>8</v>
      </c>
      <c r="J45" s="113">
        <v>25</v>
      </c>
      <c r="K45" s="173">
        <v>21</v>
      </c>
      <c r="L45" s="116">
        <v>46</v>
      </c>
    </row>
    <row r="46" spans="2:12" s="102" customFormat="1" x14ac:dyDescent="0.2">
      <c r="B46" s="1745"/>
      <c r="C46" s="1745"/>
      <c r="D46" s="264"/>
      <c r="E46" s="1708" t="s">
        <v>426</v>
      </c>
      <c r="F46" s="1703">
        <v>230</v>
      </c>
      <c r="G46" s="266">
        <v>31</v>
      </c>
      <c r="H46" s="267">
        <v>175</v>
      </c>
      <c r="I46" s="268">
        <v>32</v>
      </c>
      <c r="J46" s="267">
        <v>176</v>
      </c>
      <c r="K46" s="269">
        <v>134</v>
      </c>
      <c r="L46" s="270">
        <v>310</v>
      </c>
    </row>
    <row r="47" spans="2:12" s="102" customFormat="1" x14ac:dyDescent="0.2">
      <c r="B47" s="1744" t="s">
        <v>224</v>
      </c>
      <c r="C47" s="1744" t="s">
        <v>409</v>
      </c>
      <c r="D47" s="256" t="s">
        <v>225</v>
      </c>
      <c r="E47" s="1709" t="s">
        <v>931</v>
      </c>
      <c r="F47" s="1702">
        <v>423</v>
      </c>
      <c r="G47" s="258">
        <v>13</v>
      </c>
      <c r="H47" s="259">
        <v>128</v>
      </c>
      <c r="I47" s="260">
        <v>13</v>
      </c>
      <c r="J47" s="259">
        <v>121</v>
      </c>
      <c r="K47" s="261">
        <v>397</v>
      </c>
      <c r="L47" s="262">
        <v>518</v>
      </c>
    </row>
    <row r="48" spans="2:12" s="102" customFormat="1" x14ac:dyDescent="0.2">
      <c r="B48" s="352"/>
      <c r="C48" s="1742"/>
      <c r="D48" s="254"/>
      <c r="E48" s="1706" t="s">
        <v>932</v>
      </c>
      <c r="F48" s="1700">
        <v>273</v>
      </c>
      <c r="G48" s="172">
        <v>22</v>
      </c>
      <c r="H48" s="113">
        <v>136</v>
      </c>
      <c r="I48" s="114">
        <v>25</v>
      </c>
      <c r="J48" s="113">
        <v>141</v>
      </c>
      <c r="K48" s="173">
        <v>233</v>
      </c>
      <c r="L48" s="116">
        <v>374</v>
      </c>
    </row>
    <row r="49" spans="2:12" s="102" customFormat="1" x14ac:dyDescent="0.2">
      <c r="B49" s="1745"/>
      <c r="C49" s="1745"/>
      <c r="D49" s="264"/>
      <c r="E49" s="1708" t="s">
        <v>426</v>
      </c>
      <c r="F49" s="1703">
        <v>696</v>
      </c>
      <c r="G49" s="266">
        <v>35</v>
      </c>
      <c r="H49" s="267">
        <v>264</v>
      </c>
      <c r="I49" s="268">
        <v>38</v>
      </c>
      <c r="J49" s="267">
        <v>262</v>
      </c>
      <c r="K49" s="269">
        <v>630</v>
      </c>
      <c r="L49" s="270">
        <v>892</v>
      </c>
    </row>
    <row r="50" spans="2:12" s="102" customFormat="1" x14ac:dyDescent="0.2">
      <c r="B50" s="1744" t="s">
        <v>226</v>
      </c>
      <c r="C50" s="1744" t="s">
        <v>409</v>
      </c>
      <c r="D50" s="256" t="s">
        <v>227</v>
      </c>
      <c r="E50" s="1709" t="s">
        <v>931</v>
      </c>
      <c r="F50" s="1702">
        <v>219</v>
      </c>
      <c r="G50" s="258">
        <v>18</v>
      </c>
      <c r="H50" s="259">
        <v>111</v>
      </c>
      <c r="I50" s="260">
        <v>21</v>
      </c>
      <c r="J50" s="259">
        <v>105</v>
      </c>
      <c r="K50" s="261">
        <v>161</v>
      </c>
      <c r="L50" s="262">
        <v>266</v>
      </c>
    </row>
    <row r="51" spans="2:12" s="102" customFormat="1" x14ac:dyDescent="0.2">
      <c r="B51" s="352"/>
      <c r="C51" s="1742"/>
      <c r="D51" s="254"/>
      <c r="E51" s="1706" t="s">
        <v>932</v>
      </c>
      <c r="F51" s="1700">
        <v>226</v>
      </c>
      <c r="G51" s="172">
        <v>26</v>
      </c>
      <c r="H51" s="113">
        <v>183</v>
      </c>
      <c r="I51" s="114">
        <v>27</v>
      </c>
      <c r="J51" s="113">
        <v>182</v>
      </c>
      <c r="K51" s="173">
        <v>149</v>
      </c>
      <c r="L51" s="116">
        <v>331</v>
      </c>
    </row>
    <row r="52" spans="2:12" s="102" customFormat="1" x14ac:dyDescent="0.2">
      <c r="B52" s="352"/>
      <c r="C52" s="1742"/>
      <c r="D52" s="254"/>
      <c r="E52" s="1706" t="s">
        <v>111</v>
      </c>
      <c r="F52" s="1700">
        <v>19</v>
      </c>
      <c r="G52" s="172">
        <v>5</v>
      </c>
      <c r="H52" s="113">
        <v>11</v>
      </c>
      <c r="I52" s="114">
        <v>6</v>
      </c>
      <c r="J52" s="113">
        <v>12</v>
      </c>
      <c r="K52" s="173">
        <v>24</v>
      </c>
      <c r="L52" s="116">
        <v>36</v>
      </c>
    </row>
    <row r="53" spans="2:12" s="102" customFormat="1" x14ac:dyDescent="0.2">
      <c r="B53" s="1745"/>
      <c r="C53" s="1745"/>
      <c r="D53" s="264"/>
      <c r="E53" s="1708" t="s">
        <v>426</v>
      </c>
      <c r="F53" s="1703">
        <v>464</v>
      </c>
      <c r="G53" s="266">
        <v>49</v>
      </c>
      <c r="H53" s="267">
        <v>305</v>
      </c>
      <c r="I53" s="268">
        <v>54</v>
      </c>
      <c r="J53" s="267">
        <v>299</v>
      </c>
      <c r="K53" s="269">
        <v>334</v>
      </c>
      <c r="L53" s="270">
        <v>633</v>
      </c>
    </row>
    <row r="54" spans="2:12" s="102" customFormat="1" x14ac:dyDescent="0.2">
      <c r="B54" s="1744" t="s">
        <v>228</v>
      </c>
      <c r="C54" s="1744" t="s">
        <v>409</v>
      </c>
      <c r="D54" s="256" t="s">
        <v>229</v>
      </c>
      <c r="E54" s="1709" t="s">
        <v>931</v>
      </c>
      <c r="F54" s="1702">
        <v>517</v>
      </c>
      <c r="G54" s="258">
        <v>24</v>
      </c>
      <c r="H54" s="259">
        <v>195</v>
      </c>
      <c r="I54" s="260">
        <v>25</v>
      </c>
      <c r="J54" s="259">
        <v>182</v>
      </c>
      <c r="K54" s="261">
        <v>405</v>
      </c>
      <c r="L54" s="262">
        <v>587</v>
      </c>
    </row>
    <row r="55" spans="2:12" s="102" customFormat="1" x14ac:dyDescent="0.2">
      <c r="B55" s="352"/>
      <c r="C55" s="1742"/>
      <c r="D55" s="254"/>
      <c r="E55" s="1706" t="s">
        <v>932</v>
      </c>
      <c r="F55" s="1700">
        <v>158</v>
      </c>
      <c r="G55" s="172">
        <v>21</v>
      </c>
      <c r="H55" s="113">
        <v>111</v>
      </c>
      <c r="I55" s="114">
        <v>21</v>
      </c>
      <c r="J55" s="113">
        <v>105</v>
      </c>
      <c r="K55" s="173">
        <v>99</v>
      </c>
      <c r="L55" s="116">
        <v>204</v>
      </c>
    </row>
    <row r="56" spans="2:12" s="102" customFormat="1" x14ac:dyDescent="0.2">
      <c r="B56" s="352"/>
      <c r="C56" s="1742"/>
      <c r="D56" s="254"/>
      <c r="E56" s="1706" t="s">
        <v>111</v>
      </c>
      <c r="F56" s="1700">
        <v>134</v>
      </c>
      <c r="G56" s="172">
        <v>15</v>
      </c>
      <c r="H56" s="113">
        <v>48</v>
      </c>
      <c r="I56" s="114">
        <v>17</v>
      </c>
      <c r="J56" s="113">
        <v>44</v>
      </c>
      <c r="K56" s="173">
        <v>161</v>
      </c>
      <c r="L56" s="116">
        <v>205</v>
      </c>
    </row>
    <row r="57" spans="2:12" s="102" customFormat="1" x14ac:dyDescent="0.2">
      <c r="B57" s="1745"/>
      <c r="C57" s="1745"/>
      <c r="D57" s="264"/>
      <c r="E57" s="1708" t="s">
        <v>426</v>
      </c>
      <c r="F57" s="1703">
        <v>809</v>
      </c>
      <c r="G57" s="266">
        <v>60</v>
      </c>
      <c r="H57" s="267">
        <v>354</v>
      </c>
      <c r="I57" s="268">
        <v>63</v>
      </c>
      <c r="J57" s="267">
        <v>331</v>
      </c>
      <c r="K57" s="269">
        <v>665</v>
      </c>
      <c r="L57" s="270">
        <v>996</v>
      </c>
    </row>
    <row r="58" spans="2:12" s="102" customFormat="1" x14ac:dyDescent="0.2">
      <c r="B58" s="1744" t="s">
        <v>230</v>
      </c>
      <c r="C58" s="1744" t="s">
        <v>409</v>
      </c>
      <c r="D58" s="256" t="s">
        <v>231</v>
      </c>
      <c r="E58" s="1709" t="s">
        <v>931</v>
      </c>
      <c r="F58" s="1702">
        <v>64</v>
      </c>
      <c r="G58" s="258">
        <v>2</v>
      </c>
      <c r="H58" s="259">
        <v>34</v>
      </c>
      <c r="I58" s="260">
        <v>2</v>
      </c>
      <c r="J58" s="259">
        <v>39</v>
      </c>
      <c r="K58" s="261">
        <v>41</v>
      </c>
      <c r="L58" s="262">
        <v>80</v>
      </c>
    </row>
    <row r="59" spans="2:12" s="102" customFormat="1" x14ac:dyDescent="0.2">
      <c r="B59" s="352"/>
      <c r="C59" s="1742"/>
      <c r="D59" s="254"/>
      <c r="E59" s="1706" t="s">
        <v>932</v>
      </c>
      <c r="F59" s="1700">
        <v>99</v>
      </c>
      <c r="G59" s="172">
        <v>19</v>
      </c>
      <c r="H59" s="113">
        <v>84</v>
      </c>
      <c r="I59" s="114">
        <v>19</v>
      </c>
      <c r="J59" s="113">
        <v>75</v>
      </c>
      <c r="K59" s="173">
        <v>42</v>
      </c>
      <c r="L59" s="116">
        <v>117</v>
      </c>
    </row>
    <row r="60" spans="2:12" s="102" customFormat="1" x14ac:dyDescent="0.2">
      <c r="B60" s="1745"/>
      <c r="C60" s="1745"/>
      <c r="D60" s="264"/>
      <c r="E60" s="1708" t="s">
        <v>426</v>
      </c>
      <c r="F60" s="1703">
        <v>163</v>
      </c>
      <c r="G60" s="266">
        <v>21</v>
      </c>
      <c r="H60" s="267">
        <v>118</v>
      </c>
      <c r="I60" s="268">
        <v>21</v>
      </c>
      <c r="J60" s="267">
        <v>114</v>
      </c>
      <c r="K60" s="269">
        <v>83</v>
      </c>
      <c r="L60" s="270">
        <v>197</v>
      </c>
    </row>
    <row r="61" spans="2:12" s="102" customFormat="1" x14ac:dyDescent="0.2">
      <c r="B61" s="1744" t="s">
        <v>232</v>
      </c>
      <c r="C61" s="1744" t="s">
        <v>409</v>
      </c>
      <c r="D61" s="256" t="s">
        <v>233</v>
      </c>
      <c r="E61" s="1709" t="s">
        <v>931</v>
      </c>
      <c r="F61" s="1702">
        <v>809</v>
      </c>
      <c r="G61" s="258">
        <v>28</v>
      </c>
      <c r="H61" s="259">
        <v>275</v>
      </c>
      <c r="I61" s="260">
        <v>28</v>
      </c>
      <c r="J61" s="259">
        <v>268</v>
      </c>
      <c r="K61" s="261">
        <v>690</v>
      </c>
      <c r="L61" s="262">
        <v>958</v>
      </c>
    </row>
    <row r="62" spans="2:12" s="102" customFormat="1" x14ac:dyDescent="0.2">
      <c r="B62" s="352"/>
      <c r="C62" s="1742"/>
      <c r="D62" s="254"/>
      <c r="E62" s="1706" t="s">
        <v>932</v>
      </c>
      <c r="F62" s="1700">
        <v>333</v>
      </c>
      <c r="G62" s="172">
        <v>40</v>
      </c>
      <c r="H62" s="113">
        <v>197</v>
      </c>
      <c r="I62" s="114">
        <v>43</v>
      </c>
      <c r="J62" s="113">
        <v>193</v>
      </c>
      <c r="K62" s="173">
        <v>251</v>
      </c>
      <c r="L62" s="116">
        <v>444</v>
      </c>
    </row>
    <row r="63" spans="2:12" s="102" customFormat="1" x14ac:dyDescent="0.2">
      <c r="B63" s="352"/>
      <c r="C63" s="1742"/>
      <c r="D63" s="254"/>
      <c r="E63" s="1706" t="s">
        <v>111</v>
      </c>
      <c r="F63" s="1700">
        <v>303</v>
      </c>
      <c r="G63" s="172">
        <v>7</v>
      </c>
      <c r="H63" s="113">
        <v>35</v>
      </c>
      <c r="I63" s="114">
        <v>7</v>
      </c>
      <c r="J63" s="113">
        <v>31</v>
      </c>
      <c r="K63" s="173">
        <v>376</v>
      </c>
      <c r="L63" s="116">
        <v>407</v>
      </c>
    </row>
    <row r="64" spans="2:12" s="102" customFormat="1" x14ac:dyDescent="0.2">
      <c r="B64" s="1745"/>
      <c r="C64" s="1745"/>
      <c r="D64" s="264"/>
      <c r="E64" s="1708" t="s">
        <v>426</v>
      </c>
      <c r="F64" s="1703">
        <v>1445</v>
      </c>
      <c r="G64" s="266">
        <v>75</v>
      </c>
      <c r="H64" s="267">
        <v>507</v>
      </c>
      <c r="I64" s="268">
        <v>78</v>
      </c>
      <c r="J64" s="267">
        <v>492</v>
      </c>
      <c r="K64" s="269">
        <v>1317</v>
      </c>
      <c r="L64" s="270">
        <v>1809</v>
      </c>
    </row>
    <row r="65" spans="2:12" s="102" customFormat="1" x14ac:dyDescent="0.2">
      <c r="B65" s="1744" t="s">
        <v>234</v>
      </c>
      <c r="C65" s="1744" t="s">
        <v>409</v>
      </c>
      <c r="D65" s="256" t="s">
        <v>235</v>
      </c>
      <c r="E65" s="1709" t="s">
        <v>931</v>
      </c>
      <c r="F65" s="1702">
        <v>525</v>
      </c>
      <c r="G65" s="258">
        <v>27</v>
      </c>
      <c r="H65" s="259">
        <v>176</v>
      </c>
      <c r="I65" s="260">
        <v>29</v>
      </c>
      <c r="J65" s="259">
        <v>165</v>
      </c>
      <c r="K65" s="261">
        <v>477</v>
      </c>
      <c r="L65" s="262">
        <v>642</v>
      </c>
    </row>
    <row r="66" spans="2:12" s="102" customFormat="1" x14ac:dyDescent="0.2">
      <c r="B66" s="352"/>
      <c r="C66" s="1742"/>
      <c r="D66" s="254"/>
      <c r="E66" s="1706" t="s">
        <v>932</v>
      </c>
      <c r="F66" s="1700">
        <v>247</v>
      </c>
      <c r="G66" s="172">
        <v>36</v>
      </c>
      <c r="H66" s="113">
        <v>178</v>
      </c>
      <c r="I66" s="114">
        <v>36</v>
      </c>
      <c r="J66" s="113">
        <v>183</v>
      </c>
      <c r="K66" s="173">
        <v>166</v>
      </c>
      <c r="L66" s="116">
        <v>349</v>
      </c>
    </row>
    <row r="67" spans="2:12" s="102" customFormat="1" x14ac:dyDescent="0.2">
      <c r="B67" s="352"/>
      <c r="C67" s="1742"/>
      <c r="D67" s="254"/>
      <c r="E67" s="1706" t="s">
        <v>111</v>
      </c>
      <c r="F67" s="1700">
        <v>61</v>
      </c>
      <c r="G67" s="172">
        <v>4</v>
      </c>
      <c r="H67" s="113">
        <v>25</v>
      </c>
      <c r="I67" s="114">
        <v>4</v>
      </c>
      <c r="J67" s="113">
        <v>32</v>
      </c>
      <c r="K67" s="173">
        <v>65</v>
      </c>
      <c r="L67" s="116">
        <v>97</v>
      </c>
    </row>
    <row r="68" spans="2:12" s="102" customFormat="1" x14ac:dyDescent="0.2">
      <c r="B68" s="1745"/>
      <c r="C68" s="1745"/>
      <c r="D68" s="264"/>
      <c r="E68" s="1708" t="s">
        <v>426</v>
      </c>
      <c r="F68" s="1703">
        <v>833</v>
      </c>
      <c r="G68" s="266">
        <v>67</v>
      </c>
      <c r="H68" s="267">
        <v>379</v>
      </c>
      <c r="I68" s="268">
        <v>69</v>
      </c>
      <c r="J68" s="267">
        <v>380</v>
      </c>
      <c r="K68" s="269">
        <v>708</v>
      </c>
      <c r="L68" s="270">
        <v>1088</v>
      </c>
    </row>
    <row r="69" spans="2:12" s="102" customFormat="1" x14ac:dyDescent="0.2">
      <c r="B69" s="1744" t="s">
        <v>236</v>
      </c>
      <c r="C69" s="1744" t="s">
        <v>409</v>
      </c>
      <c r="D69" s="256" t="s">
        <v>237</v>
      </c>
      <c r="E69" s="1709" t="s">
        <v>931</v>
      </c>
      <c r="F69" s="1702">
        <v>450</v>
      </c>
      <c r="G69" s="258">
        <v>7</v>
      </c>
      <c r="H69" s="259">
        <v>107</v>
      </c>
      <c r="I69" s="260">
        <v>7</v>
      </c>
      <c r="J69" s="259">
        <v>105</v>
      </c>
      <c r="K69" s="261">
        <v>428</v>
      </c>
      <c r="L69" s="262">
        <v>533</v>
      </c>
    </row>
    <row r="70" spans="2:12" s="102" customFormat="1" x14ac:dyDescent="0.2">
      <c r="B70" s="352"/>
      <c r="C70" s="1742"/>
      <c r="D70" s="254"/>
      <c r="E70" s="1706" t="s">
        <v>932</v>
      </c>
      <c r="F70" s="1700">
        <v>323</v>
      </c>
      <c r="G70" s="172">
        <v>30</v>
      </c>
      <c r="H70" s="113">
        <v>145</v>
      </c>
      <c r="I70" s="114">
        <v>35</v>
      </c>
      <c r="J70" s="113">
        <v>144</v>
      </c>
      <c r="K70" s="173">
        <v>280</v>
      </c>
      <c r="L70" s="116">
        <v>424</v>
      </c>
    </row>
    <row r="71" spans="2:12" s="102" customFormat="1" x14ac:dyDescent="0.2">
      <c r="B71" s="352"/>
      <c r="C71" s="1742"/>
      <c r="D71" s="254"/>
      <c r="E71" s="1706" t="s">
        <v>111</v>
      </c>
      <c r="F71" s="1700">
        <v>6</v>
      </c>
      <c r="G71" s="172">
        <v>0</v>
      </c>
      <c r="H71" s="113">
        <v>4</v>
      </c>
      <c r="I71" s="114">
        <v>0</v>
      </c>
      <c r="J71" s="113">
        <v>4</v>
      </c>
      <c r="K71" s="173">
        <v>8</v>
      </c>
      <c r="L71" s="116">
        <v>12</v>
      </c>
    </row>
    <row r="72" spans="2:12" s="102" customFormat="1" x14ac:dyDescent="0.2">
      <c r="B72" s="1745"/>
      <c r="C72" s="1745"/>
      <c r="D72" s="264"/>
      <c r="E72" s="1708" t="s">
        <v>426</v>
      </c>
      <c r="F72" s="1703">
        <v>779</v>
      </c>
      <c r="G72" s="266">
        <v>37</v>
      </c>
      <c r="H72" s="267">
        <v>256</v>
      </c>
      <c r="I72" s="268">
        <v>42</v>
      </c>
      <c r="J72" s="267">
        <v>253</v>
      </c>
      <c r="K72" s="269">
        <v>716</v>
      </c>
      <c r="L72" s="270">
        <v>969</v>
      </c>
    </row>
    <row r="73" spans="2:12" s="95" customFormat="1" ht="15" customHeight="1" x14ac:dyDescent="0.2">
      <c r="B73" s="1746" t="s">
        <v>117</v>
      </c>
      <c r="C73" s="1747"/>
      <c r="D73" s="213"/>
      <c r="E73" s="1712"/>
      <c r="F73" s="185"/>
      <c r="G73" s="185"/>
      <c r="H73" s="185"/>
      <c r="I73" s="185"/>
      <c r="J73" s="185"/>
    </row>
  </sheetData>
  <mergeCells count="1">
    <mergeCell ref="B4:L4"/>
  </mergeCells>
  <printOptions horizontalCentered="1"/>
  <pageMargins left="0.47244094488188981" right="0.47244094488188981" top="0.59055118110236227" bottom="0.39370078740157483" header="0.51181102362204722" footer="0.31496062992125984"/>
  <pageSetup paperSize="9" scale="78" firstPageNumber="0" orientation="portrait" r:id="rId1"/>
  <headerFooter>
    <oddFooter>&amp;C&amp;F&amp;R&amp;A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5"/>
  <sheetViews>
    <sheetView showGridLines="0" zoomScaleNormal="100" workbookViewId="0">
      <pane ySplit="5" topLeftCell="A48" activePane="bottomLeft" state="frozen"/>
      <selection activeCell="Q15" sqref="Q15"/>
      <selection pane="bottomLeft" activeCell="A75" sqref="A75:XFD75"/>
    </sheetView>
  </sheetViews>
  <sheetFormatPr baseColWidth="10" defaultColWidth="9.140625" defaultRowHeight="12.75" x14ac:dyDescent="0.2"/>
  <cols>
    <col min="1" max="1" width="1.5703125" customWidth="1"/>
    <col min="2" max="2" width="2.7109375" style="1636" customWidth="1"/>
    <col min="3" max="3" width="0.85546875" style="1642" customWidth="1"/>
    <col min="4" max="4" width="24.7109375" customWidth="1"/>
    <col min="5" max="5" width="14.7109375" customWidth="1"/>
    <col min="6" max="12" width="9.7109375" style="186" customWidth="1"/>
  </cols>
  <sheetData>
    <row r="1" spans="2:12" s="1511" customFormat="1" ht="20.100000000000001" customHeight="1" x14ac:dyDescent="0.3">
      <c r="B1" s="1520" t="s">
        <v>382</v>
      </c>
      <c r="C1" s="1520"/>
      <c r="D1" s="1520"/>
      <c r="E1" s="1520"/>
      <c r="F1" s="1656"/>
      <c r="G1" s="1656"/>
      <c r="H1" s="1656"/>
      <c r="I1" s="1656"/>
      <c r="J1" s="1656"/>
      <c r="K1" s="1656"/>
      <c r="L1" s="1656"/>
    </row>
    <row r="2" spans="2:12" s="102" customFormat="1" ht="20.100000000000001" customHeight="1" x14ac:dyDescent="0.2">
      <c r="B2" s="1657"/>
      <c r="C2" s="1657"/>
      <c r="D2" s="1657"/>
      <c r="E2" s="1657"/>
      <c r="F2" s="1658"/>
      <c r="G2" s="1658"/>
      <c r="H2" s="1658"/>
      <c r="I2" s="1658"/>
      <c r="J2" s="1658"/>
      <c r="K2" s="1658"/>
      <c r="L2" s="1658"/>
    </row>
    <row r="3" spans="2:12" s="102" customFormat="1" ht="20.100000000000001" customHeight="1" x14ac:dyDescent="0.2">
      <c r="B3" s="191" t="s">
        <v>386</v>
      </c>
      <c r="C3" s="1630"/>
      <c r="D3" s="1659"/>
      <c r="E3" s="1659"/>
      <c r="F3" s="1660"/>
      <c r="G3" s="1660"/>
      <c r="H3" s="1660"/>
      <c r="I3" s="1660"/>
      <c r="J3" s="1660"/>
      <c r="K3" s="1660"/>
      <c r="L3" s="1660"/>
    </row>
    <row r="4" spans="2:12" s="280" customFormat="1" ht="20.100000000000001" customHeight="1" x14ac:dyDescent="0.2">
      <c r="B4" s="1995" t="s">
        <v>49</v>
      </c>
      <c r="C4" s="1995"/>
      <c r="D4" s="1995"/>
      <c r="E4" s="1995"/>
      <c r="F4" s="1995"/>
      <c r="G4" s="1995"/>
      <c r="H4" s="1995"/>
      <c r="I4" s="1995"/>
      <c r="J4" s="1995"/>
      <c r="K4" s="1995"/>
      <c r="L4" s="1995"/>
    </row>
    <row r="5" spans="2:12" s="94" customFormat="1" ht="50.1" customHeight="1" x14ac:dyDescent="0.2">
      <c r="B5" s="1631"/>
      <c r="C5" s="86"/>
      <c r="D5" s="281"/>
      <c r="E5" s="281"/>
      <c r="F5" s="316" t="s">
        <v>103</v>
      </c>
      <c r="G5" s="222" t="s">
        <v>104</v>
      </c>
      <c r="H5" s="223" t="s">
        <v>105</v>
      </c>
      <c r="I5" s="224" t="s">
        <v>106</v>
      </c>
      <c r="J5" s="225" t="s">
        <v>107</v>
      </c>
      <c r="K5" s="226" t="s">
        <v>108</v>
      </c>
      <c r="L5" s="317" t="s">
        <v>109</v>
      </c>
    </row>
    <row r="6" spans="2:12" s="102" customFormat="1" ht="3.95" customHeight="1" thickBot="1" x14ac:dyDescent="0.25">
      <c r="B6" s="1632"/>
      <c r="C6" s="1612"/>
      <c r="D6" s="245"/>
      <c r="E6" s="1711"/>
      <c r="F6" s="283"/>
      <c r="G6" s="283"/>
      <c r="H6" s="284"/>
      <c r="I6" s="285"/>
      <c r="J6" s="284"/>
      <c r="K6" s="284"/>
      <c r="L6" s="283"/>
    </row>
    <row r="7" spans="2:12" s="102" customFormat="1" ht="12.75" customHeight="1" x14ac:dyDescent="0.2">
      <c r="B7" s="1633" t="s">
        <v>238</v>
      </c>
      <c r="C7" s="1640" t="s">
        <v>409</v>
      </c>
      <c r="D7" s="256" t="s">
        <v>239</v>
      </c>
      <c r="E7" s="1709" t="s">
        <v>931</v>
      </c>
      <c r="F7" s="290">
        <v>67</v>
      </c>
      <c r="G7" s="286">
        <v>1</v>
      </c>
      <c r="H7" s="287">
        <v>34</v>
      </c>
      <c r="I7" s="288">
        <v>1</v>
      </c>
      <c r="J7" s="287">
        <v>35</v>
      </c>
      <c r="K7" s="289">
        <v>46</v>
      </c>
      <c r="L7" s="290">
        <v>81</v>
      </c>
    </row>
    <row r="8" spans="2:12" s="102" customFormat="1" ht="12.75" customHeight="1" x14ac:dyDescent="0.2">
      <c r="B8" s="1634"/>
      <c r="C8" s="1638"/>
      <c r="D8" s="254"/>
      <c r="E8" s="1706" t="s">
        <v>932</v>
      </c>
      <c r="F8" s="295">
        <v>71</v>
      </c>
      <c r="G8" s="291">
        <v>14</v>
      </c>
      <c r="H8" s="292">
        <v>52</v>
      </c>
      <c r="I8" s="293">
        <v>14</v>
      </c>
      <c r="J8" s="292">
        <v>43</v>
      </c>
      <c r="K8" s="294">
        <v>39</v>
      </c>
      <c r="L8" s="295">
        <v>82</v>
      </c>
    </row>
    <row r="9" spans="2:12" s="102" customFormat="1" ht="12.75" customHeight="1" x14ac:dyDescent="0.2">
      <c r="B9" s="1634"/>
      <c r="C9" s="1638"/>
      <c r="D9" s="254"/>
      <c r="E9" s="1706" t="s">
        <v>111</v>
      </c>
      <c r="F9" s="295">
        <v>9</v>
      </c>
      <c r="G9" s="291">
        <v>2</v>
      </c>
      <c r="H9" s="292">
        <v>9</v>
      </c>
      <c r="I9" s="293">
        <v>2</v>
      </c>
      <c r="J9" s="292">
        <v>10</v>
      </c>
      <c r="K9" s="294">
        <v>4</v>
      </c>
      <c r="L9" s="295">
        <v>14</v>
      </c>
    </row>
    <row r="10" spans="2:12" s="102" customFormat="1" ht="12.75" customHeight="1" x14ac:dyDescent="0.2">
      <c r="B10" s="1635"/>
      <c r="C10" s="1639"/>
      <c r="D10" s="264"/>
      <c r="E10" s="1708" t="s">
        <v>426</v>
      </c>
      <c r="F10" s="300">
        <v>147</v>
      </c>
      <c r="G10" s="296">
        <v>17</v>
      </c>
      <c r="H10" s="297">
        <v>95</v>
      </c>
      <c r="I10" s="298">
        <v>17</v>
      </c>
      <c r="J10" s="297">
        <v>88</v>
      </c>
      <c r="K10" s="299">
        <v>89</v>
      </c>
      <c r="L10" s="300">
        <v>177</v>
      </c>
    </row>
    <row r="11" spans="2:12" s="102" customFormat="1" ht="12.75" customHeight="1" x14ac:dyDescent="0.2">
      <c r="B11" s="1633" t="s">
        <v>240</v>
      </c>
      <c r="C11" s="1637" t="s">
        <v>409</v>
      </c>
      <c r="D11" s="256" t="s">
        <v>241</v>
      </c>
      <c r="E11" s="1709" t="s">
        <v>931</v>
      </c>
      <c r="F11" s="290">
        <v>532</v>
      </c>
      <c r="G11" s="286">
        <v>6</v>
      </c>
      <c r="H11" s="287">
        <v>94</v>
      </c>
      <c r="I11" s="288">
        <v>6</v>
      </c>
      <c r="J11" s="287">
        <v>92</v>
      </c>
      <c r="K11" s="289">
        <v>526</v>
      </c>
      <c r="L11" s="290">
        <v>618</v>
      </c>
    </row>
    <row r="12" spans="2:12" s="102" customFormat="1" ht="12.75" customHeight="1" x14ac:dyDescent="0.2">
      <c r="B12" s="1634"/>
      <c r="C12" s="1638"/>
      <c r="D12" s="254"/>
      <c r="E12" s="1706" t="s">
        <v>932</v>
      </c>
      <c r="F12" s="295">
        <v>159</v>
      </c>
      <c r="G12" s="291">
        <v>19</v>
      </c>
      <c r="H12" s="292">
        <v>115</v>
      </c>
      <c r="I12" s="293">
        <v>19</v>
      </c>
      <c r="J12" s="292">
        <v>113</v>
      </c>
      <c r="K12" s="294">
        <v>109</v>
      </c>
      <c r="L12" s="295">
        <v>222</v>
      </c>
    </row>
    <row r="13" spans="2:12" s="102" customFormat="1" ht="12.75" customHeight="1" x14ac:dyDescent="0.2">
      <c r="B13" s="1634"/>
      <c r="C13" s="1638"/>
      <c r="D13" s="254"/>
      <c r="E13" s="1706" t="s">
        <v>111</v>
      </c>
      <c r="F13" s="295">
        <v>23</v>
      </c>
      <c r="G13" s="291">
        <v>1</v>
      </c>
      <c r="H13" s="292">
        <v>13</v>
      </c>
      <c r="I13" s="293">
        <v>1</v>
      </c>
      <c r="J13" s="292">
        <v>15</v>
      </c>
      <c r="K13" s="294">
        <v>33</v>
      </c>
      <c r="L13" s="295">
        <v>48</v>
      </c>
    </row>
    <row r="14" spans="2:12" s="102" customFormat="1" ht="12.75" customHeight="1" x14ac:dyDescent="0.2">
      <c r="B14" s="1635"/>
      <c r="C14" s="1639"/>
      <c r="D14" s="264"/>
      <c r="E14" s="1708" t="s">
        <v>426</v>
      </c>
      <c r="F14" s="300">
        <v>714</v>
      </c>
      <c r="G14" s="296">
        <v>26</v>
      </c>
      <c r="H14" s="297">
        <v>222</v>
      </c>
      <c r="I14" s="298">
        <v>26</v>
      </c>
      <c r="J14" s="297">
        <v>220</v>
      </c>
      <c r="K14" s="299">
        <v>668</v>
      </c>
      <c r="L14" s="300">
        <v>888</v>
      </c>
    </row>
    <row r="15" spans="2:12" s="102" customFormat="1" ht="12.75" customHeight="1" x14ac:dyDescent="0.2">
      <c r="B15" s="1633" t="s">
        <v>242</v>
      </c>
      <c r="C15" s="1637" t="s">
        <v>409</v>
      </c>
      <c r="D15" s="256" t="s">
        <v>243</v>
      </c>
      <c r="E15" s="1709" t="s">
        <v>931</v>
      </c>
      <c r="F15" s="290">
        <v>336</v>
      </c>
      <c r="G15" s="286">
        <v>20</v>
      </c>
      <c r="H15" s="287">
        <v>157</v>
      </c>
      <c r="I15" s="288">
        <v>23</v>
      </c>
      <c r="J15" s="287">
        <v>147</v>
      </c>
      <c r="K15" s="289">
        <v>252</v>
      </c>
      <c r="L15" s="290">
        <v>399</v>
      </c>
    </row>
    <row r="16" spans="2:12" s="102" customFormat="1" ht="12.75" customHeight="1" x14ac:dyDescent="0.2">
      <c r="B16" s="1634"/>
      <c r="C16" s="1638"/>
      <c r="D16" s="254"/>
      <c r="E16" s="1706" t="s">
        <v>932</v>
      </c>
      <c r="F16" s="295">
        <v>322</v>
      </c>
      <c r="G16" s="291">
        <v>38</v>
      </c>
      <c r="H16" s="292">
        <v>218</v>
      </c>
      <c r="I16" s="293">
        <v>48</v>
      </c>
      <c r="J16" s="292">
        <v>235</v>
      </c>
      <c r="K16" s="294">
        <v>264</v>
      </c>
      <c r="L16" s="295">
        <v>499</v>
      </c>
    </row>
    <row r="17" spans="2:12" s="102" customFormat="1" ht="12.75" customHeight="1" x14ac:dyDescent="0.2">
      <c r="B17" s="1634"/>
      <c r="C17" s="1638"/>
      <c r="D17" s="254"/>
      <c r="E17" s="1706" t="s">
        <v>111</v>
      </c>
      <c r="F17" s="295">
        <v>47</v>
      </c>
      <c r="G17" s="291">
        <v>7</v>
      </c>
      <c r="H17" s="292">
        <v>21</v>
      </c>
      <c r="I17" s="293">
        <v>7</v>
      </c>
      <c r="J17" s="292">
        <v>18</v>
      </c>
      <c r="K17" s="294">
        <v>47</v>
      </c>
      <c r="L17" s="295">
        <v>65</v>
      </c>
    </row>
    <row r="18" spans="2:12" s="102" customFormat="1" ht="12.75" customHeight="1" x14ac:dyDescent="0.2">
      <c r="B18" s="1635"/>
      <c r="C18" s="1639"/>
      <c r="D18" s="264"/>
      <c r="E18" s="1708" t="s">
        <v>426</v>
      </c>
      <c r="F18" s="300">
        <v>705</v>
      </c>
      <c r="G18" s="296">
        <v>65</v>
      </c>
      <c r="H18" s="297">
        <v>396</v>
      </c>
      <c r="I18" s="298">
        <v>78</v>
      </c>
      <c r="J18" s="297">
        <v>400</v>
      </c>
      <c r="K18" s="299">
        <v>563</v>
      </c>
      <c r="L18" s="300">
        <v>963</v>
      </c>
    </row>
    <row r="19" spans="2:12" s="102" customFormat="1" ht="12.75" customHeight="1" x14ac:dyDescent="0.2">
      <c r="B19" s="1633" t="s">
        <v>244</v>
      </c>
      <c r="C19" s="1637" t="s">
        <v>409</v>
      </c>
      <c r="D19" s="256" t="s">
        <v>245</v>
      </c>
      <c r="E19" s="1709" t="s">
        <v>931</v>
      </c>
      <c r="F19" s="290">
        <v>30</v>
      </c>
      <c r="G19" s="286">
        <v>2</v>
      </c>
      <c r="H19" s="287">
        <v>23</v>
      </c>
      <c r="I19" s="288">
        <v>2</v>
      </c>
      <c r="J19" s="287">
        <v>21</v>
      </c>
      <c r="K19" s="289">
        <v>9</v>
      </c>
      <c r="L19" s="290">
        <v>30</v>
      </c>
    </row>
    <row r="20" spans="2:12" s="102" customFormat="1" ht="12.75" customHeight="1" x14ac:dyDescent="0.2">
      <c r="B20" s="1634"/>
      <c r="C20" s="1638"/>
      <c r="D20" s="254"/>
      <c r="E20" s="1706" t="s">
        <v>932</v>
      </c>
      <c r="F20" s="295">
        <v>72</v>
      </c>
      <c r="G20" s="291">
        <v>12</v>
      </c>
      <c r="H20" s="292">
        <v>54</v>
      </c>
      <c r="I20" s="293">
        <v>12</v>
      </c>
      <c r="J20" s="292">
        <v>55</v>
      </c>
      <c r="K20" s="294">
        <v>39</v>
      </c>
      <c r="L20" s="295">
        <v>94</v>
      </c>
    </row>
    <row r="21" spans="2:12" s="102" customFormat="1" ht="12.75" customHeight="1" x14ac:dyDescent="0.2">
      <c r="B21" s="1634"/>
      <c r="C21" s="1638"/>
      <c r="D21" s="254"/>
      <c r="E21" s="1706" t="s">
        <v>111</v>
      </c>
      <c r="F21" s="295">
        <v>6</v>
      </c>
      <c r="G21" s="291">
        <v>1</v>
      </c>
      <c r="H21" s="292">
        <v>5</v>
      </c>
      <c r="I21" s="293">
        <v>1</v>
      </c>
      <c r="J21" s="292">
        <v>4</v>
      </c>
      <c r="K21" s="294">
        <v>1</v>
      </c>
      <c r="L21" s="295">
        <v>5</v>
      </c>
    </row>
    <row r="22" spans="2:12" s="102" customFormat="1" ht="12.75" customHeight="1" x14ac:dyDescent="0.2">
      <c r="B22" s="1635"/>
      <c r="C22" s="1639"/>
      <c r="D22" s="264"/>
      <c r="E22" s="1708" t="s">
        <v>426</v>
      </c>
      <c r="F22" s="300">
        <v>108</v>
      </c>
      <c r="G22" s="296">
        <v>15</v>
      </c>
      <c r="H22" s="297">
        <v>82</v>
      </c>
      <c r="I22" s="298">
        <v>15</v>
      </c>
      <c r="J22" s="297">
        <v>80</v>
      </c>
      <c r="K22" s="299">
        <v>49</v>
      </c>
      <c r="L22" s="300">
        <v>129</v>
      </c>
    </row>
    <row r="23" spans="2:12" s="102" customFormat="1" ht="12.75" customHeight="1" x14ac:dyDescent="0.2">
      <c r="B23" s="1633" t="s">
        <v>246</v>
      </c>
      <c r="C23" s="1637" t="s">
        <v>409</v>
      </c>
      <c r="D23" s="256" t="s">
        <v>247</v>
      </c>
      <c r="E23" s="1709" t="s">
        <v>931</v>
      </c>
      <c r="F23" s="290">
        <v>62</v>
      </c>
      <c r="G23" s="286">
        <v>8</v>
      </c>
      <c r="H23" s="287">
        <v>52</v>
      </c>
      <c r="I23" s="288">
        <v>8</v>
      </c>
      <c r="J23" s="287">
        <v>49</v>
      </c>
      <c r="K23" s="289">
        <v>22</v>
      </c>
      <c r="L23" s="290">
        <v>71</v>
      </c>
    </row>
    <row r="24" spans="2:12" s="102" customFormat="1" ht="12.75" customHeight="1" x14ac:dyDescent="0.2">
      <c r="B24" s="1634"/>
      <c r="C24" s="1638"/>
      <c r="D24" s="254"/>
      <c r="E24" s="1706" t="s">
        <v>932</v>
      </c>
      <c r="F24" s="295">
        <v>101</v>
      </c>
      <c r="G24" s="291">
        <v>19</v>
      </c>
      <c r="H24" s="292">
        <v>88</v>
      </c>
      <c r="I24" s="293">
        <v>19</v>
      </c>
      <c r="J24" s="292">
        <v>83</v>
      </c>
      <c r="K24" s="294">
        <v>35</v>
      </c>
      <c r="L24" s="295">
        <v>118</v>
      </c>
    </row>
    <row r="25" spans="2:12" s="102" customFormat="1" ht="12.75" customHeight="1" x14ac:dyDescent="0.2">
      <c r="B25" s="1634"/>
      <c r="C25" s="1638"/>
      <c r="D25" s="254"/>
      <c r="E25" s="1706" t="s">
        <v>111</v>
      </c>
      <c r="F25" s="295">
        <v>8</v>
      </c>
      <c r="G25" s="291">
        <v>1</v>
      </c>
      <c r="H25" s="292">
        <v>7</v>
      </c>
      <c r="I25" s="293">
        <v>1</v>
      </c>
      <c r="J25" s="292">
        <v>7</v>
      </c>
      <c r="K25" s="294">
        <v>1</v>
      </c>
      <c r="L25" s="295">
        <v>8</v>
      </c>
    </row>
    <row r="26" spans="2:12" s="102" customFormat="1" ht="12.75" customHeight="1" x14ac:dyDescent="0.2">
      <c r="B26" s="1635"/>
      <c r="C26" s="1639"/>
      <c r="D26" s="264"/>
      <c r="E26" s="1708" t="s">
        <v>426</v>
      </c>
      <c r="F26" s="300">
        <v>171</v>
      </c>
      <c r="G26" s="296">
        <v>28</v>
      </c>
      <c r="H26" s="297">
        <v>147</v>
      </c>
      <c r="I26" s="298">
        <v>28</v>
      </c>
      <c r="J26" s="297">
        <v>139</v>
      </c>
      <c r="K26" s="299">
        <v>58</v>
      </c>
      <c r="L26" s="300">
        <v>197</v>
      </c>
    </row>
    <row r="27" spans="2:12" s="102" customFormat="1" ht="12.75" customHeight="1" x14ac:dyDescent="0.2">
      <c r="B27" s="1633" t="s">
        <v>248</v>
      </c>
      <c r="C27" s="1637" t="s">
        <v>409</v>
      </c>
      <c r="D27" s="256" t="s">
        <v>249</v>
      </c>
      <c r="E27" s="1709" t="s">
        <v>931</v>
      </c>
      <c r="F27" s="290">
        <v>125</v>
      </c>
      <c r="G27" s="286">
        <v>6</v>
      </c>
      <c r="H27" s="287">
        <v>56</v>
      </c>
      <c r="I27" s="288">
        <v>6</v>
      </c>
      <c r="J27" s="287">
        <v>55</v>
      </c>
      <c r="K27" s="289">
        <v>88</v>
      </c>
      <c r="L27" s="290">
        <v>143</v>
      </c>
    </row>
    <row r="28" spans="2:12" s="102" customFormat="1" ht="12.75" customHeight="1" x14ac:dyDescent="0.2">
      <c r="B28" s="1634"/>
      <c r="C28" s="1638"/>
      <c r="D28" s="254"/>
      <c r="E28" s="1706" t="s">
        <v>932</v>
      </c>
      <c r="F28" s="295">
        <v>96</v>
      </c>
      <c r="G28" s="291">
        <v>22</v>
      </c>
      <c r="H28" s="292">
        <v>77</v>
      </c>
      <c r="I28" s="293">
        <v>23</v>
      </c>
      <c r="J28" s="292">
        <v>75</v>
      </c>
      <c r="K28" s="294">
        <v>57</v>
      </c>
      <c r="L28" s="295">
        <v>132</v>
      </c>
    </row>
    <row r="29" spans="2:12" s="102" customFormat="1" ht="12.75" customHeight="1" x14ac:dyDescent="0.2">
      <c r="B29" s="1634"/>
      <c r="C29" s="1638"/>
      <c r="D29" s="254"/>
      <c r="E29" s="1706" t="s">
        <v>111</v>
      </c>
      <c r="F29" s="295">
        <v>34</v>
      </c>
      <c r="G29" s="291">
        <v>1</v>
      </c>
      <c r="H29" s="292">
        <v>12</v>
      </c>
      <c r="I29" s="293">
        <v>2</v>
      </c>
      <c r="J29" s="292">
        <v>22</v>
      </c>
      <c r="K29" s="294">
        <v>60</v>
      </c>
      <c r="L29" s="295">
        <v>82</v>
      </c>
    </row>
    <row r="30" spans="2:12" s="102" customFormat="1" ht="12.75" customHeight="1" x14ac:dyDescent="0.2">
      <c r="B30" s="1635"/>
      <c r="C30" s="1639"/>
      <c r="D30" s="264"/>
      <c r="E30" s="1708" t="s">
        <v>426</v>
      </c>
      <c r="F30" s="300">
        <v>255</v>
      </c>
      <c r="G30" s="296">
        <v>29</v>
      </c>
      <c r="H30" s="297">
        <v>145</v>
      </c>
      <c r="I30" s="298">
        <v>31</v>
      </c>
      <c r="J30" s="297">
        <v>152</v>
      </c>
      <c r="K30" s="299">
        <v>205</v>
      </c>
      <c r="L30" s="300">
        <v>357</v>
      </c>
    </row>
    <row r="31" spans="2:12" s="102" customFormat="1" ht="12.75" customHeight="1" x14ac:dyDescent="0.2">
      <c r="B31" s="1633" t="s">
        <v>250</v>
      </c>
      <c r="C31" s="1637" t="s">
        <v>409</v>
      </c>
      <c r="D31" s="256" t="s">
        <v>251</v>
      </c>
      <c r="E31" s="1709" t="s">
        <v>931</v>
      </c>
      <c r="F31" s="290">
        <v>212</v>
      </c>
      <c r="G31" s="286">
        <v>7</v>
      </c>
      <c r="H31" s="287">
        <v>101</v>
      </c>
      <c r="I31" s="288">
        <v>7</v>
      </c>
      <c r="J31" s="287">
        <v>99</v>
      </c>
      <c r="K31" s="289">
        <v>171</v>
      </c>
      <c r="L31" s="290">
        <v>270</v>
      </c>
    </row>
    <row r="32" spans="2:12" s="102" customFormat="1" ht="12.75" customHeight="1" x14ac:dyDescent="0.2">
      <c r="B32" s="1634"/>
      <c r="C32" s="1638"/>
      <c r="D32" s="254"/>
      <c r="E32" s="1706" t="s">
        <v>932</v>
      </c>
      <c r="F32" s="295">
        <v>149</v>
      </c>
      <c r="G32" s="291">
        <v>16</v>
      </c>
      <c r="H32" s="292">
        <v>86</v>
      </c>
      <c r="I32" s="293">
        <v>17</v>
      </c>
      <c r="J32" s="292">
        <v>89</v>
      </c>
      <c r="K32" s="294">
        <v>129</v>
      </c>
      <c r="L32" s="295">
        <v>218</v>
      </c>
    </row>
    <row r="33" spans="2:12" s="102" customFormat="1" ht="12.75" customHeight="1" x14ac:dyDescent="0.2">
      <c r="B33" s="1634"/>
      <c r="C33" s="1638"/>
      <c r="D33" s="254"/>
      <c r="E33" s="1706" t="s">
        <v>111</v>
      </c>
      <c r="F33" s="295">
        <v>29</v>
      </c>
      <c r="G33" s="291">
        <v>0</v>
      </c>
      <c r="H33" s="292">
        <v>10</v>
      </c>
      <c r="I33" s="293">
        <v>0</v>
      </c>
      <c r="J33" s="292">
        <v>12</v>
      </c>
      <c r="K33" s="294">
        <v>39</v>
      </c>
      <c r="L33" s="295">
        <v>51</v>
      </c>
    </row>
    <row r="34" spans="2:12" s="102" customFormat="1" ht="12.75" customHeight="1" x14ac:dyDescent="0.2">
      <c r="B34" s="1635"/>
      <c r="C34" s="1639"/>
      <c r="D34" s="264"/>
      <c r="E34" s="1708" t="s">
        <v>426</v>
      </c>
      <c r="F34" s="300">
        <v>390</v>
      </c>
      <c r="G34" s="296">
        <v>23</v>
      </c>
      <c r="H34" s="297">
        <v>197</v>
      </c>
      <c r="I34" s="298">
        <v>24</v>
      </c>
      <c r="J34" s="297">
        <v>200</v>
      </c>
      <c r="K34" s="299">
        <v>339</v>
      </c>
      <c r="L34" s="300">
        <v>539</v>
      </c>
    </row>
    <row r="35" spans="2:12" s="102" customFormat="1" ht="12.75" customHeight="1" x14ac:dyDescent="0.2">
      <c r="B35" s="1633" t="s">
        <v>252</v>
      </c>
      <c r="C35" s="1637" t="s">
        <v>409</v>
      </c>
      <c r="D35" s="256" t="s">
        <v>253</v>
      </c>
      <c r="E35" s="1709" t="s">
        <v>931</v>
      </c>
      <c r="F35" s="290">
        <v>54</v>
      </c>
      <c r="G35" s="286">
        <v>6</v>
      </c>
      <c r="H35" s="287">
        <v>40</v>
      </c>
      <c r="I35" s="288">
        <v>6</v>
      </c>
      <c r="J35" s="287">
        <v>34</v>
      </c>
      <c r="K35" s="289">
        <v>21</v>
      </c>
      <c r="L35" s="290">
        <v>55</v>
      </c>
    </row>
    <row r="36" spans="2:12" s="102" customFormat="1" ht="12.75" customHeight="1" x14ac:dyDescent="0.2">
      <c r="B36" s="1634"/>
      <c r="C36" s="1638"/>
      <c r="D36" s="254"/>
      <c r="E36" s="1706" t="s">
        <v>932</v>
      </c>
      <c r="F36" s="295">
        <v>72</v>
      </c>
      <c r="G36" s="291">
        <v>9</v>
      </c>
      <c r="H36" s="292">
        <v>62</v>
      </c>
      <c r="I36" s="293">
        <v>9</v>
      </c>
      <c r="J36" s="292">
        <v>68</v>
      </c>
      <c r="K36" s="294">
        <v>40</v>
      </c>
      <c r="L36" s="295">
        <v>108</v>
      </c>
    </row>
    <row r="37" spans="2:12" s="102" customFormat="1" ht="12.75" customHeight="1" x14ac:dyDescent="0.2">
      <c r="B37" s="1634"/>
      <c r="C37" s="1638"/>
      <c r="D37" s="254"/>
      <c r="E37" s="1706" t="s">
        <v>111</v>
      </c>
      <c r="F37" s="295">
        <v>1</v>
      </c>
      <c r="G37" s="291">
        <v>0</v>
      </c>
      <c r="H37" s="292">
        <v>0</v>
      </c>
      <c r="I37" s="293">
        <v>0</v>
      </c>
      <c r="J37" s="292">
        <v>0</v>
      </c>
      <c r="K37" s="294">
        <v>1</v>
      </c>
      <c r="L37" s="295">
        <v>1</v>
      </c>
    </row>
    <row r="38" spans="2:12" s="102" customFormat="1" ht="12.75" customHeight="1" x14ac:dyDescent="0.2">
      <c r="B38" s="1635"/>
      <c r="C38" s="1639"/>
      <c r="D38" s="264"/>
      <c r="E38" s="1708" t="s">
        <v>426</v>
      </c>
      <c r="F38" s="300">
        <v>127</v>
      </c>
      <c r="G38" s="296">
        <v>15</v>
      </c>
      <c r="H38" s="297">
        <v>102</v>
      </c>
      <c r="I38" s="298">
        <v>15</v>
      </c>
      <c r="J38" s="297">
        <v>102</v>
      </c>
      <c r="K38" s="299">
        <v>62</v>
      </c>
      <c r="L38" s="300">
        <v>164</v>
      </c>
    </row>
    <row r="39" spans="2:12" s="102" customFormat="1" ht="12.75" customHeight="1" x14ac:dyDescent="0.2">
      <c r="B39" s="1633" t="s">
        <v>254</v>
      </c>
      <c r="C39" s="1637" t="s">
        <v>409</v>
      </c>
      <c r="D39" s="256" t="s">
        <v>255</v>
      </c>
      <c r="E39" s="1709" t="s">
        <v>931</v>
      </c>
      <c r="F39" s="290">
        <v>373</v>
      </c>
      <c r="G39" s="286">
        <v>25</v>
      </c>
      <c r="H39" s="287">
        <v>178</v>
      </c>
      <c r="I39" s="288">
        <v>25</v>
      </c>
      <c r="J39" s="287">
        <v>161</v>
      </c>
      <c r="K39" s="289">
        <v>262</v>
      </c>
      <c r="L39" s="290">
        <v>423</v>
      </c>
    </row>
    <row r="40" spans="2:12" s="102" customFormat="1" ht="12.75" customHeight="1" x14ac:dyDescent="0.2">
      <c r="B40" s="1634"/>
      <c r="C40" s="1638"/>
      <c r="D40" s="254"/>
      <c r="E40" s="1706" t="s">
        <v>932</v>
      </c>
      <c r="F40" s="295">
        <v>216</v>
      </c>
      <c r="G40" s="291">
        <v>35</v>
      </c>
      <c r="H40" s="292">
        <v>169</v>
      </c>
      <c r="I40" s="293">
        <v>38</v>
      </c>
      <c r="J40" s="292">
        <v>157</v>
      </c>
      <c r="K40" s="294">
        <v>122</v>
      </c>
      <c r="L40" s="295">
        <v>279</v>
      </c>
    </row>
    <row r="41" spans="2:12" s="102" customFormat="1" ht="10.5" customHeight="1" x14ac:dyDescent="0.2">
      <c r="B41" s="1634"/>
      <c r="C41" s="1638"/>
      <c r="D41" s="254"/>
      <c r="E41" s="1706" t="s">
        <v>111</v>
      </c>
      <c r="F41" s="295">
        <v>9</v>
      </c>
      <c r="G41" s="291">
        <v>5</v>
      </c>
      <c r="H41" s="292">
        <v>8</v>
      </c>
      <c r="I41" s="293">
        <v>8</v>
      </c>
      <c r="J41" s="292">
        <v>11</v>
      </c>
      <c r="K41" s="294">
        <v>5</v>
      </c>
      <c r="L41" s="295">
        <v>16</v>
      </c>
    </row>
    <row r="42" spans="2:12" s="102" customFormat="1" ht="12.75" customHeight="1" x14ac:dyDescent="0.2">
      <c r="B42" s="1635"/>
      <c r="C42" s="1639"/>
      <c r="D42" s="264"/>
      <c r="E42" s="1708" t="s">
        <v>426</v>
      </c>
      <c r="F42" s="300">
        <v>598</v>
      </c>
      <c r="G42" s="296">
        <v>65</v>
      </c>
      <c r="H42" s="297">
        <v>355</v>
      </c>
      <c r="I42" s="298">
        <v>71</v>
      </c>
      <c r="J42" s="297">
        <v>329</v>
      </c>
      <c r="K42" s="299">
        <v>389</v>
      </c>
      <c r="L42" s="300">
        <v>718</v>
      </c>
    </row>
    <row r="43" spans="2:12" s="102" customFormat="1" ht="12.75" customHeight="1" x14ac:dyDescent="0.2">
      <c r="B43" s="1633" t="s">
        <v>256</v>
      </c>
      <c r="C43" s="1637" t="s">
        <v>409</v>
      </c>
      <c r="D43" s="256" t="s">
        <v>257</v>
      </c>
      <c r="E43" s="1709" t="s">
        <v>931</v>
      </c>
      <c r="F43" s="290">
        <v>449</v>
      </c>
      <c r="G43" s="286">
        <v>8</v>
      </c>
      <c r="H43" s="287">
        <v>90</v>
      </c>
      <c r="I43" s="288">
        <v>9</v>
      </c>
      <c r="J43" s="287">
        <v>90</v>
      </c>
      <c r="K43" s="289">
        <v>477</v>
      </c>
      <c r="L43" s="290">
        <v>567</v>
      </c>
    </row>
    <row r="44" spans="2:12" s="102" customFormat="1" ht="12.75" customHeight="1" x14ac:dyDescent="0.2">
      <c r="B44" s="1634"/>
      <c r="C44" s="1638"/>
      <c r="D44" s="254"/>
      <c r="E44" s="1706" t="s">
        <v>932</v>
      </c>
      <c r="F44" s="295">
        <v>134</v>
      </c>
      <c r="G44" s="291">
        <v>21</v>
      </c>
      <c r="H44" s="292">
        <v>85</v>
      </c>
      <c r="I44" s="293">
        <v>23</v>
      </c>
      <c r="J44" s="292">
        <v>86</v>
      </c>
      <c r="K44" s="294">
        <v>87</v>
      </c>
      <c r="L44" s="295">
        <v>173</v>
      </c>
    </row>
    <row r="45" spans="2:12" s="102" customFormat="1" ht="12.75" customHeight="1" x14ac:dyDescent="0.2">
      <c r="B45" s="1634"/>
      <c r="C45" s="1638"/>
      <c r="D45" s="254"/>
      <c r="E45" s="1706" t="s">
        <v>111</v>
      </c>
      <c r="F45" s="295">
        <v>33</v>
      </c>
      <c r="G45" s="291">
        <v>3</v>
      </c>
      <c r="H45" s="292">
        <v>27</v>
      </c>
      <c r="I45" s="293">
        <v>3</v>
      </c>
      <c r="J45" s="292">
        <v>29</v>
      </c>
      <c r="K45" s="294">
        <v>20</v>
      </c>
      <c r="L45" s="295">
        <v>49</v>
      </c>
    </row>
    <row r="46" spans="2:12" s="102" customFormat="1" ht="12.75" customHeight="1" x14ac:dyDescent="0.2">
      <c r="B46" s="1635"/>
      <c r="C46" s="1639"/>
      <c r="D46" s="264"/>
      <c r="E46" s="1708" t="s">
        <v>426</v>
      </c>
      <c r="F46" s="300">
        <v>616</v>
      </c>
      <c r="G46" s="296">
        <v>32</v>
      </c>
      <c r="H46" s="297">
        <v>202</v>
      </c>
      <c r="I46" s="298">
        <v>35</v>
      </c>
      <c r="J46" s="297">
        <v>205</v>
      </c>
      <c r="K46" s="299">
        <v>584</v>
      </c>
      <c r="L46" s="300">
        <v>789</v>
      </c>
    </row>
    <row r="47" spans="2:12" s="102" customFormat="1" ht="12.75" customHeight="1" x14ac:dyDescent="0.2">
      <c r="B47" s="1633" t="s">
        <v>258</v>
      </c>
      <c r="C47" s="1637" t="s">
        <v>409</v>
      </c>
      <c r="D47" s="256" t="s">
        <v>259</v>
      </c>
      <c r="E47" s="1709" t="s">
        <v>931</v>
      </c>
      <c r="F47" s="290">
        <v>18</v>
      </c>
      <c r="G47" s="286">
        <v>3</v>
      </c>
      <c r="H47" s="287">
        <v>13</v>
      </c>
      <c r="I47" s="288">
        <v>3</v>
      </c>
      <c r="J47" s="287">
        <v>13</v>
      </c>
      <c r="K47" s="289">
        <v>7</v>
      </c>
      <c r="L47" s="290">
        <v>20</v>
      </c>
    </row>
    <row r="48" spans="2:12" s="102" customFormat="1" ht="12.75" customHeight="1" x14ac:dyDescent="0.2">
      <c r="B48" s="1634"/>
      <c r="C48" s="1638"/>
      <c r="D48" s="254"/>
      <c r="E48" s="1706" t="s">
        <v>932</v>
      </c>
      <c r="F48" s="295">
        <v>67</v>
      </c>
      <c r="G48" s="291">
        <v>10</v>
      </c>
      <c r="H48" s="292">
        <v>64</v>
      </c>
      <c r="I48" s="293">
        <v>10</v>
      </c>
      <c r="J48" s="292">
        <v>63</v>
      </c>
      <c r="K48" s="294">
        <v>11</v>
      </c>
      <c r="L48" s="295">
        <v>74</v>
      </c>
    </row>
    <row r="49" spans="2:12" s="102" customFormat="1" ht="12.75" customHeight="1" x14ac:dyDescent="0.2">
      <c r="B49" s="1634"/>
      <c r="C49" s="1638"/>
      <c r="D49" s="254"/>
      <c r="E49" s="1706" t="s">
        <v>111</v>
      </c>
      <c r="F49" s="295">
        <v>6</v>
      </c>
      <c r="G49" s="291">
        <v>2</v>
      </c>
      <c r="H49" s="292">
        <v>6</v>
      </c>
      <c r="I49" s="293">
        <v>3</v>
      </c>
      <c r="J49" s="292">
        <v>5</v>
      </c>
      <c r="K49" s="294">
        <v>0</v>
      </c>
      <c r="L49" s="295">
        <v>5</v>
      </c>
    </row>
    <row r="50" spans="2:12" s="102" customFormat="1" ht="12.75" customHeight="1" x14ac:dyDescent="0.2">
      <c r="B50" s="1635"/>
      <c r="C50" s="1639"/>
      <c r="D50" s="264"/>
      <c r="E50" s="1708" t="s">
        <v>426</v>
      </c>
      <c r="F50" s="300">
        <v>91</v>
      </c>
      <c r="G50" s="296">
        <v>15</v>
      </c>
      <c r="H50" s="297">
        <v>83</v>
      </c>
      <c r="I50" s="298">
        <v>16</v>
      </c>
      <c r="J50" s="297">
        <v>81</v>
      </c>
      <c r="K50" s="299">
        <v>18</v>
      </c>
      <c r="L50" s="300">
        <v>99</v>
      </c>
    </row>
    <row r="51" spans="2:12" s="102" customFormat="1" ht="12.75" customHeight="1" x14ac:dyDescent="0.2">
      <c r="B51" s="1633" t="s">
        <v>260</v>
      </c>
      <c r="C51" s="1637" t="s">
        <v>409</v>
      </c>
      <c r="D51" s="256" t="s">
        <v>261</v>
      </c>
      <c r="E51" s="1709" t="s">
        <v>931</v>
      </c>
      <c r="F51" s="290">
        <v>62</v>
      </c>
      <c r="G51" s="286">
        <v>2</v>
      </c>
      <c r="H51" s="287">
        <v>46</v>
      </c>
      <c r="I51" s="288">
        <v>2</v>
      </c>
      <c r="J51" s="287">
        <v>46</v>
      </c>
      <c r="K51" s="289">
        <v>35</v>
      </c>
      <c r="L51" s="290">
        <v>81</v>
      </c>
    </row>
    <row r="52" spans="2:12" s="102" customFormat="1" ht="12.75" customHeight="1" x14ac:dyDescent="0.2">
      <c r="B52" s="1634"/>
      <c r="C52" s="1638"/>
      <c r="D52" s="254"/>
      <c r="E52" s="1706" t="s">
        <v>932</v>
      </c>
      <c r="F52" s="295">
        <v>117</v>
      </c>
      <c r="G52" s="291">
        <v>19</v>
      </c>
      <c r="H52" s="292">
        <v>99</v>
      </c>
      <c r="I52" s="293">
        <v>19</v>
      </c>
      <c r="J52" s="292">
        <v>105</v>
      </c>
      <c r="K52" s="294">
        <v>60</v>
      </c>
      <c r="L52" s="295">
        <v>165</v>
      </c>
    </row>
    <row r="53" spans="2:12" s="102" customFormat="1" ht="12.75" customHeight="1" x14ac:dyDescent="0.2">
      <c r="B53" s="1634"/>
      <c r="C53" s="1638"/>
      <c r="D53" s="254"/>
      <c r="E53" s="1706" t="s">
        <v>111</v>
      </c>
      <c r="F53" s="295">
        <v>6</v>
      </c>
      <c r="G53" s="291">
        <v>1</v>
      </c>
      <c r="H53" s="292">
        <v>3</v>
      </c>
      <c r="I53" s="293">
        <v>2</v>
      </c>
      <c r="J53" s="292">
        <v>3</v>
      </c>
      <c r="K53" s="294">
        <v>9</v>
      </c>
      <c r="L53" s="295">
        <v>12</v>
      </c>
    </row>
    <row r="54" spans="2:12" s="102" customFormat="1" ht="12.75" customHeight="1" x14ac:dyDescent="0.2">
      <c r="B54" s="1635"/>
      <c r="C54" s="1639"/>
      <c r="D54" s="264"/>
      <c r="E54" s="1708" t="s">
        <v>426</v>
      </c>
      <c r="F54" s="300">
        <v>185</v>
      </c>
      <c r="G54" s="296">
        <v>22</v>
      </c>
      <c r="H54" s="297">
        <v>148</v>
      </c>
      <c r="I54" s="298">
        <v>23</v>
      </c>
      <c r="J54" s="297">
        <v>154</v>
      </c>
      <c r="K54" s="299">
        <v>104</v>
      </c>
      <c r="L54" s="300">
        <v>258</v>
      </c>
    </row>
    <row r="55" spans="2:12" s="102" customFormat="1" ht="12.75" customHeight="1" x14ac:dyDescent="0.2">
      <c r="B55" s="1633" t="s">
        <v>262</v>
      </c>
      <c r="C55" s="1637" t="s">
        <v>409</v>
      </c>
      <c r="D55" s="256" t="s">
        <v>263</v>
      </c>
      <c r="E55" s="1709" t="s">
        <v>931</v>
      </c>
      <c r="F55" s="290">
        <v>22</v>
      </c>
      <c r="G55" s="286">
        <v>1</v>
      </c>
      <c r="H55" s="287">
        <v>15</v>
      </c>
      <c r="I55" s="288">
        <v>1</v>
      </c>
      <c r="J55" s="287">
        <v>15</v>
      </c>
      <c r="K55" s="289">
        <v>10</v>
      </c>
      <c r="L55" s="290">
        <v>25</v>
      </c>
    </row>
    <row r="56" spans="2:12" s="102" customFormat="1" ht="12.75" customHeight="1" x14ac:dyDescent="0.2">
      <c r="B56" s="1634"/>
      <c r="C56" s="1638"/>
      <c r="D56" s="254"/>
      <c r="E56" s="1706" t="s">
        <v>932</v>
      </c>
      <c r="F56" s="295">
        <v>52</v>
      </c>
      <c r="G56" s="291">
        <v>2</v>
      </c>
      <c r="H56" s="292">
        <v>32</v>
      </c>
      <c r="I56" s="293">
        <v>2</v>
      </c>
      <c r="J56" s="292">
        <v>33</v>
      </c>
      <c r="K56" s="294">
        <v>45</v>
      </c>
      <c r="L56" s="295">
        <v>78</v>
      </c>
    </row>
    <row r="57" spans="2:12" s="102" customFormat="1" ht="12" customHeight="1" x14ac:dyDescent="0.2">
      <c r="B57" s="1634"/>
      <c r="C57" s="1638"/>
      <c r="D57" s="254"/>
      <c r="E57" s="1706" t="s">
        <v>111</v>
      </c>
      <c r="F57" s="295">
        <v>10</v>
      </c>
      <c r="G57" s="291">
        <v>1</v>
      </c>
      <c r="H57" s="292">
        <v>6</v>
      </c>
      <c r="I57" s="293">
        <v>1</v>
      </c>
      <c r="J57" s="292">
        <v>7</v>
      </c>
      <c r="K57" s="294">
        <v>6</v>
      </c>
      <c r="L57" s="295">
        <v>13</v>
      </c>
    </row>
    <row r="58" spans="2:12" s="102" customFormat="1" ht="12.75" customHeight="1" x14ac:dyDescent="0.2">
      <c r="B58" s="1635"/>
      <c r="C58" s="1639"/>
      <c r="D58" s="264"/>
      <c r="E58" s="1708" t="s">
        <v>426</v>
      </c>
      <c r="F58" s="300">
        <v>84</v>
      </c>
      <c r="G58" s="296">
        <v>4</v>
      </c>
      <c r="H58" s="297">
        <v>53</v>
      </c>
      <c r="I58" s="298">
        <v>4</v>
      </c>
      <c r="J58" s="297">
        <v>55</v>
      </c>
      <c r="K58" s="299">
        <v>61</v>
      </c>
      <c r="L58" s="300">
        <v>116</v>
      </c>
    </row>
    <row r="59" spans="2:12" s="102" customFormat="1" ht="12.75" customHeight="1" x14ac:dyDescent="0.2">
      <c r="B59" s="1633" t="s">
        <v>265</v>
      </c>
      <c r="C59" s="1637" t="s">
        <v>409</v>
      </c>
      <c r="D59" s="256" t="s">
        <v>266</v>
      </c>
      <c r="E59" s="1709" t="s">
        <v>931</v>
      </c>
      <c r="F59" s="290">
        <v>519</v>
      </c>
      <c r="G59" s="286">
        <v>11</v>
      </c>
      <c r="H59" s="287">
        <v>119</v>
      </c>
      <c r="I59" s="288">
        <v>11</v>
      </c>
      <c r="J59" s="287">
        <v>119</v>
      </c>
      <c r="K59" s="289">
        <v>502</v>
      </c>
      <c r="L59" s="290">
        <v>621</v>
      </c>
    </row>
    <row r="60" spans="2:12" s="102" customFormat="1" ht="12.75" customHeight="1" x14ac:dyDescent="0.2">
      <c r="B60" s="1634"/>
      <c r="C60" s="1638"/>
      <c r="D60" s="254"/>
      <c r="E60" s="1706" t="s">
        <v>932</v>
      </c>
      <c r="F60" s="295">
        <v>196</v>
      </c>
      <c r="G60" s="291">
        <v>18</v>
      </c>
      <c r="H60" s="292">
        <v>135</v>
      </c>
      <c r="I60" s="293">
        <v>19</v>
      </c>
      <c r="J60" s="292">
        <v>147</v>
      </c>
      <c r="K60" s="294">
        <v>123</v>
      </c>
      <c r="L60" s="295">
        <v>270</v>
      </c>
    </row>
    <row r="61" spans="2:12" s="102" customFormat="1" ht="12.75" customHeight="1" x14ac:dyDescent="0.2">
      <c r="B61" s="1634"/>
      <c r="C61" s="1638"/>
      <c r="D61" s="254"/>
      <c r="E61" s="1706" t="s">
        <v>111</v>
      </c>
      <c r="F61" s="295">
        <v>34</v>
      </c>
      <c r="G61" s="291">
        <v>2</v>
      </c>
      <c r="H61" s="292">
        <v>9</v>
      </c>
      <c r="I61" s="293">
        <v>2</v>
      </c>
      <c r="J61" s="292">
        <v>12</v>
      </c>
      <c r="K61" s="294">
        <v>45</v>
      </c>
      <c r="L61" s="295">
        <v>57</v>
      </c>
    </row>
    <row r="62" spans="2:12" s="102" customFormat="1" ht="12.75" customHeight="1" x14ac:dyDescent="0.2">
      <c r="B62" s="1635"/>
      <c r="C62" s="1639"/>
      <c r="D62" s="264"/>
      <c r="E62" s="1708" t="s">
        <v>426</v>
      </c>
      <c r="F62" s="300">
        <v>749</v>
      </c>
      <c r="G62" s="296">
        <v>31</v>
      </c>
      <c r="H62" s="297">
        <v>263</v>
      </c>
      <c r="I62" s="298">
        <v>32</v>
      </c>
      <c r="J62" s="297">
        <v>278</v>
      </c>
      <c r="K62" s="299">
        <v>670</v>
      </c>
      <c r="L62" s="300">
        <v>948</v>
      </c>
    </row>
    <row r="63" spans="2:12" s="102" customFormat="1" ht="12.75" customHeight="1" x14ac:dyDescent="0.2">
      <c r="B63" s="1633" t="s">
        <v>267</v>
      </c>
      <c r="C63" s="1637" t="s">
        <v>409</v>
      </c>
      <c r="D63" s="256" t="s">
        <v>268</v>
      </c>
      <c r="E63" s="1709" t="s">
        <v>931</v>
      </c>
      <c r="F63" s="290">
        <v>245</v>
      </c>
      <c r="G63" s="286">
        <v>7</v>
      </c>
      <c r="H63" s="287">
        <v>65</v>
      </c>
      <c r="I63" s="288">
        <v>7</v>
      </c>
      <c r="J63" s="287">
        <v>61</v>
      </c>
      <c r="K63" s="289">
        <v>226</v>
      </c>
      <c r="L63" s="290">
        <v>287</v>
      </c>
    </row>
    <row r="64" spans="2:12" s="102" customFormat="1" ht="12.75" customHeight="1" x14ac:dyDescent="0.2">
      <c r="B64" s="1634"/>
      <c r="C64" s="1638"/>
      <c r="D64" s="254"/>
      <c r="E64" s="1706" t="s">
        <v>932</v>
      </c>
      <c r="F64" s="295">
        <v>198</v>
      </c>
      <c r="G64" s="291">
        <v>25</v>
      </c>
      <c r="H64" s="292">
        <v>125</v>
      </c>
      <c r="I64" s="293">
        <v>29</v>
      </c>
      <c r="J64" s="292">
        <v>124</v>
      </c>
      <c r="K64" s="294">
        <v>142</v>
      </c>
      <c r="L64" s="295">
        <v>266</v>
      </c>
    </row>
    <row r="65" spans="2:12" s="102" customFormat="1" ht="12.75" customHeight="1" x14ac:dyDescent="0.2">
      <c r="B65" s="1634"/>
      <c r="C65" s="1638"/>
      <c r="D65" s="254"/>
      <c r="E65" s="1706" t="s">
        <v>111</v>
      </c>
      <c r="F65" s="295">
        <v>8</v>
      </c>
      <c r="G65" s="291">
        <v>1</v>
      </c>
      <c r="H65" s="292">
        <v>3</v>
      </c>
      <c r="I65" s="293">
        <v>1</v>
      </c>
      <c r="J65" s="292">
        <v>2</v>
      </c>
      <c r="K65" s="294">
        <v>8</v>
      </c>
      <c r="L65" s="295">
        <v>10</v>
      </c>
    </row>
    <row r="66" spans="2:12" s="102" customFormat="1" ht="12.75" customHeight="1" x14ac:dyDescent="0.2">
      <c r="B66" s="1635"/>
      <c r="C66" s="1639"/>
      <c r="D66" s="264"/>
      <c r="E66" s="1708" t="s">
        <v>426</v>
      </c>
      <c r="F66" s="300">
        <v>451</v>
      </c>
      <c r="G66" s="296">
        <v>33</v>
      </c>
      <c r="H66" s="297">
        <v>193</v>
      </c>
      <c r="I66" s="298">
        <v>37</v>
      </c>
      <c r="J66" s="297">
        <v>187</v>
      </c>
      <c r="K66" s="299">
        <v>376</v>
      </c>
      <c r="L66" s="300">
        <v>563</v>
      </c>
    </row>
    <row r="67" spans="2:12" s="102" customFormat="1" ht="12.75" customHeight="1" x14ac:dyDescent="0.2">
      <c r="B67" s="1633" t="s">
        <v>269</v>
      </c>
      <c r="C67" s="1637" t="s">
        <v>409</v>
      </c>
      <c r="D67" s="256" t="s">
        <v>270</v>
      </c>
      <c r="E67" s="1709" t="s">
        <v>931</v>
      </c>
      <c r="F67" s="290">
        <v>359</v>
      </c>
      <c r="G67" s="286">
        <v>12</v>
      </c>
      <c r="H67" s="287">
        <v>89</v>
      </c>
      <c r="I67" s="288">
        <v>15</v>
      </c>
      <c r="J67" s="287">
        <v>79</v>
      </c>
      <c r="K67" s="289">
        <v>343</v>
      </c>
      <c r="L67" s="290">
        <v>422</v>
      </c>
    </row>
    <row r="68" spans="2:12" s="102" customFormat="1" ht="12.75" customHeight="1" x14ac:dyDescent="0.2">
      <c r="B68" s="1634"/>
      <c r="C68" s="1638"/>
      <c r="D68" s="254"/>
      <c r="E68" s="1706" t="s">
        <v>932</v>
      </c>
      <c r="F68" s="295">
        <v>96</v>
      </c>
      <c r="G68" s="291">
        <v>17</v>
      </c>
      <c r="H68" s="292">
        <v>78</v>
      </c>
      <c r="I68" s="293">
        <v>19</v>
      </c>
      <c r="J68" s="292">
        <v>77</v>
      </c>
      <c r="K68" s="294">
        <v>56</v>
      </c>
      <c r="L68" s="295">
        <v>133</v>
      </c>
    </row>
    <row r="69" spans="2:12" s="102" customFormat="1" ht="12.75" customHeight="1" x14ac:dyDescent="0.2">
      <c r="B69" s="1634"/>
      <c r="C69" s="1638"/>
      <c r="D69" s="254"/>
      <c r="E69" s="1706" t="s">
        <v>111</v>
      </c>
      <c r="F69" s="295">
        <v>30</v>
      </c>
      <c r="G69" s="291">
        <v>5</v>
      </c>
      <c r="H69" s="292">
        <v>22</v>
      </c>
      <c r="I69" s="293">
        <v>5</v>
      </c>
      <c r="J69" s="292">
        <v>28</v>
      </c>
      <c r="K69" s="294">
        <v>40</v>
      </c>
      <c r="L69" s="295">
        <v>68</v>
      </c>
    </row>
    <row r="70" spans="2:12" s="102" customFormat="1" ht="12.75" customHeight="1" x14ac:dyDescent="0.2">
      <c r="B70" s="1635"/>
      <c r="C70" s="1639"/>
      <c r="D70" s="264"/>
      <c r="E70" s="1708" t="s">
        <v>426</v>
      </c>
      <c r="F70" s="300">
        <v>485</v>
      </c>
      <c r="G70" s="296">
        <v>34</v>
      </c>
      <c r="H70" s="297">
        <v>189</v>
      </c>
      <c r="I70" s="298">
        <v>39</v>
      </c>
      <c r="J70" s="297">
        <v>184</v>
      </c>
      <c r="K70" s="299">
        <v>439</v>
      </c>
      <c r="L70" s="300">
        <v>623</v>
      </c>
    </row>
    <row r="71" spans="2:12" s="102" customFormat="1" ht="12.75" customHeight="1" x14ac:dyDescent="0.2">
      <c r="B71" s="1633" t="s">
        <v>271</v>
      </c>
      <c r="C71" s="1637" t="s">
        <v>409</v>
      </c>
      <c r="D71" s="256" t="s">
        <v>272</v>
      </c>
      <c r="E71" s="1709" t="s">
        <v>931</v>
      </c>
      <c r="F71" s="290">
        <v>53</v>
      </c>
      <c r="G71" s="286">
        <v>2</v>
      </c>
      <c r="H71" s="287">
        <v>19</v>
      </c>
      <c r="I71" s="288">
        <v>2</v>
      </c>
      <c r="J71" s="287">
        <v>19</v>
      </c>
      <c r="K71" s="289">
        <v>40</v>
      </c>
      <c r="L71" s="290">
        <v>59</v>
      </c>
    </row>
    <row r="72" spans="2:12" s="102" customFormat="1" ht="12.75" customHeight="1" x14ac:dyDescent="0.2">
      <c r="B72" s="1634"/>
      <c r="C72" s="1638"/>
      <c r="D72" s="254"/>
      <c r="E72" s="1706" t="s">
        <v>932</v>
      </c>
      <c r="F72" s="295">
        <v>58</v>
      </c>
      <c r="G72" s="291">
        <v>10</v>
      </c>
      <c r="H72" s="292">
        <v>40</v>
      </c>
      <c r="I72" s="293">
        <v>10</v>
      </c>
      <c r="J72" s="292">
        <v>41</v>
      </c>
      <c r="K72" s="294">
        <v>30</v>
      </c>
      <c r="L72" s="295">
        <v>71</v>
      </c>
    </row>
    <row r="73" spans="2:12" s="102" customFormat="1" ht="10.5" customHeight="1" x14ac:dyDescent="0.2">
      <c r="B73" s="1634"/>
      <c r="C73" s="1638"/>
      <c r="D73" s="254"/>
      <c r="E73" s="1706" t="s">
        <v>111</v>
      </c>
      <c r="F73" s="295">
        <v>9</v>
      </c>
      <c r="G73" s="291">
        <v>0</v>
      </c>
      <c r="H73" s="292">
        <v>5</v>
      </c>
      <c r="I73" s="293">
        <v>0</v>
      </c>
      <c r="J73" s="292">
        <v>5</v>
      </c>
      <c r="K73" s="294">
        <v>8</v>
      </c>
      <c r="L73" s="295">
        <v>13</v>
      </c>
    </row>
    <row r="74" spans="2:12" s="102" customFormat="1" ht="12.75" customHeight="1" thickBot="1" x14ac:dyDescent="0.25">
      <c r="B74" s="1635"/>
      <c r="C74" s="1639"/>
      <c r="D74" s="264"/>
      <c r="E74" s="1708" t="s">
        <v>426</v>
      </c>
      <c r="F74" s="300">
        <v>120</v>
      </c>
      <c r="G74" s="296">
        <v>12</v>
      </c>
      <c r="H74" s="297">
        <v>64</v>
      </c>
      <c r="I74" s="298">
        <v>12</v>
      </c>
      <c r="J74" s="297">
        <v>65</v>
      </c>
      <c r="K74" s="299">
        <v>78</v>
      </c>
      <c r="L74" s="300">
        <v>143</v>
      </c>
    </row>
    <row r="75" spans="2:12" s="95" customFormat="1" ht="15" customHeight="1" x14ac:dyDescent="0.2">
      <c r="B75" s="126" t="s">
        <v>117</v>
      </c>
      <c r="C75" s="1641"/>
      <c r="D75" s="213"/>
      <c r="E75" s="1712"/>
      <c r="F75" s="185"/>
      <c r="G75" s="185"/>
      <c r="H75" s="185"/>
      <c r="I75" s="185"/>
      <c r="J75" s="185"/>
    </row>
  </sheetData>
  <mergeCells count="1">
    <mergeCell ref="B4:L4"/>
  </mergeCells>
  <printOptions horizontalCentered="1"/>
  <pageMargins left="0.47244094488188981" right="0.47244094488188981" top="0.59055118110236227" bottom="0.39370078740157483" header="0.51181102362204722" footer="0.31496062992125984"/>
  <pageSetup paperSize="9" scale="76" firstPageNumber="0" orientation="portrait" r:id="rId1"/>
  <headerFooter>
    <oddFooter>&amp;C&amp;F&amp;R&amp;A</oddFooter>
  </headerFooter>
  <ignoredErrors>
    <ignoredError sqref="B7:D7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I73"/>
  <sheetViews>
    <sheetView showGridLines="0" zoomScaleNormal="100" workbookViewId="0">
      <pane ySplit="6" topLeftCell="A46" activePane="bottomLeft" state="frozen"/>
      <selection activeCell="Q15" sqref="Q15"/>
      <selection pane="bottomLeft" activeCell="A73" sqref="A73:XFD73"/>
    </sheetView>
  </sheetViews>
  <sheetFormatPr baseColWidth="10" defaultColWidth="9.140625" defaultRowHeight="12.75" x14ac:dyDescent="0.2"/>
  <cols>
    <col min="1" max="1" width="1.5703125" customWidth="1"/>
    <col min="2" max="2" width="2.7109375" customWidth="1"/>
    <col min="3" max="3" width="0.85546875" customWidth="1"/>
    <col min="4" max="4" width="24.7109375" customWidth="1"/>
    <col min="5" max="5" width="14.7109375" customWidth="1"/>
    <col min="6" max="8" width="9.7109375" style="78" customWidth="1"/>
    <col min="9" max="9" width="9.7109375" style="242" customWidth="1"/>
    <col min="10" max="12" width="9.7109375" style="78" customWidth="1"/>
    <col min="13" max="13" width="2.5703125" customWidth="1"/>
    <col min="14" max="1023" width="11.42578125" hidden="1" customWidth="1"/>
    <col min="1024" max="1026" width="9.140625" customWidth="1"/>
  </cols>
  <sheetData>
    <row r="1" spans="2:13" s="1511" customFormat="1" ht="20.100000000000001" customHeight="1" x14ac:dyDescent="0.3">
      <c r="B1" s="1512" t="s">
        <v>382</v>
      </c>
      <c r="C1" s="1512"/>
      <c r="D1" s="1512"/>
      <c r="E1" s="1512"/>
      <c r="F1" s="1518"/>
      <c r="G1" s="1518"/>
      <c r="H1" s="1518"/>
      <c r="I1" s="1518"/>
      <c r="J1" s="1518"/>
      <c r="K1" s="1518"/>
      <c r="L1" s="1518"/>
      <c r="M1" s="1512"/>
    </row>
    <row r="2" spans="2:13" s="102" customFormat="1" ht="20.100000000000001" customHeight="1" x14ac:dyDescent="0.2">
      <c r="B2" s="187"/>
      <c r="C2" s="187"/>
      <c r="D2" s="187"/>
      <c r="E2" s="187"/>
      <c r="F2" s="217"/>
      <c r="G2" s="217"/>
      <c r="H2" s="217"/>
      <c r="I2" s="217"/>
      <c r="J2" s="217"/>
      <c r="K2" s="217"/>
      <c r="L2" s="217"/>
      <c r="M2" s="187"/>
    </row>
    <row r="3" spans="2:13" s="102" customFormat="1" ht="20.100000000000001" customHeight="1" x14ac:dyDescent="0.2">
      <c r="B3" s="191" t="s">
        <v>387</v>
      </c>
      <c r="C3" s="191"/>
      <c r="D3" s="243"/>
      <c r="E3" s="243"/>
      <c r="F3" s="275"/>
      <c r="G3" s="275"/>
      <c r="H3" s="275"/>
      <c r="I3" s="275"/>
      <c r="J3" s="275"/>
      <c r="K3" s="275"/>
      <c r="L3" s="275"/>
    </row>
    <row r="4" spans="2:13" s="189" customFormat="1" ht="20.100000000000001" customHeight="1" x14ac:dyDescent="0.2">
      <c r="B4" s="1996" t="s">
        <v>49</v>
      </c>
      <c r="C4" s="1996"/>
      <c r="D4" s="1996"/>
      <c r="E4" s="1996"/>
      <c r="F4" s="1996"/>
      <c r="G4" s="1996"/>
      <c r="H4" s="1996"/>
      <c r="I4" s="1996"/>
      <c r="J4" s="1996"/>
      <c r="K4" s="1996"/>
      <c r="L4" s="1996"/>
      <c r="M4" s="193"/>
    </row>
    <row r="5" spans="2:13" s="102" customFormat="1" ht="49.5" customHeight="1" x14ac:dyDescent="0.2">
      <c r="B5" s="244"/>
      <c r="C5" s="244"/>
      <c r="D5" s="244"/>
      <c r="E5" s="244"/>
      <c r="F5" s="221" t="s">
        <v>103</v>
      </c>
      <c r="G5" s="222" t="s">
        <v>104</v>
      </c>
      <c r="H5" s="223" t="s">
        <v>105</v>
      </c>
      <c r="I5" s="224" t="s">
        <v>106</v>
      </c>
      <c r="J5" s="225" t="s">
        <v>107</v>
      </c>
      <c r="K5" s="226" t="s">
        <v>108</v>
      </c>
      <c r="L5" s="282" t="s">
        <v>109</v>
      </c>
    </row>
    <row r="6" spans="2:13" s="102" customFormat="1" ht="4.5" customHeight="1" thickBot="1" x14ac:dyDescent="0.25">
      <c r="B6" s="245"/>
      <c r="C6" s="245"/>
      <c r="D6" s="245"/>
      <c r="E6" s="1711"/>
      <c r="F6" s="301"/>
      <c r="G6" s="301"/>
      <c r="H6" s="302"/>
      <c r="I6" s="303"/>
      <c r="J6" s="302"/>
      <c r="K6" s="302"/>
      <c r="L6" s="301"/>
    </row>
    <row r="7" spans="2:13" s="102" customFormat="1" ht="12.75" customHeight="1" x14ac:dyDescent="0.2">
      <c r="B7" s="1744" t="s">
        <v>273</v>
      </c>
      <c r="C7" s="1744" t="s">
        <v>409</v>
      </c>
      <c r="D7" s="256" t="s">
        <v>274</v>
      </c>
      <c r="E7" s="1709" t="s">
        <v>931</v>
      </c>
      <c r="F7" s="262">
        <v>36</v>
      </c>
      <c r="G7" s="258">
        <v>2</v>
      </c>
      <c r="H7" s="259">
        <v>27</v>
      </c>
      <c r="I7" s="260">
        <v>2</v>
      </c>
      <c r="J7" s="259">
        <v>25</v>
      </c>
      <c r="K7" s="261">
        <v>11</v>
      </c>
      <c r="L7" s="262">
        <v>36</v>
      </c>
    </row>
    <row r="8" spans="2:13" s="102" customFormat="1" ht="12.75" customHeight="1" x14ac:dyDescent="0.2">
      <c r="B8" s="352"/>
      <c r="C8" s="352"/>
      <c r="D8" s="254"/>
      <c r="E8" s="1706" t="s">
        <v>932</v>
      </c>
      <c r="F8" s="116">
        <v>68</v>
      </c>
      <c r="G8" s="172">
        <v>6</v>
      </c>
      <c r="H8" s="113">
        <v>63</v>
      </c>
      <c r="I8" s="114">
        <v>6</v>
      </c>
      <c r="J8" s="113">
        <v>66</v>
      </c>
      <c r="K8" s="173">
        <v>19</v>
      </c>
      <c r="L8" s="116">
        <v>85</v>
      </c>
    </row>
    <row r="9" spans="2:13" s="102" customFormat="1" ht="12.75" customHeight="1" x14ac:dyDescent="0.2">
      <c r="B9" s="352"/>
      <c r="C9" s="352"/>
      <c r="D9" s="254"/>
      <c r="E9" s="1706" t="s">
        <v>111</v>
      </c>
      <c r="F9" s="116">
        <v>5</v>
      </c>
      <c r="G9" s="172">
        <v>0</v>
      </c>
      <c r="H9" s="113">
        <v>4</v>
      </c>
      <c r="I9" s="114">
        <v>0</v>
      </c>
      <c r="J9" s="113">
        <v>4</v>
      </c>
      <c r="K9" s="173">
        <v>2</v>
      </c>
      <c r="L9" s="116">
        <v>6</v>
      </c>
    </row>
    <row r="10" spans="2:13" s="102" customFormat="1" ht="12.75" customHeight="1" thickBot="1" x14ac:dyDescent="0.25">
      <c r="B10" s="1745"/>
      <c r="C10" s="1745"/>
      <c r="D10" s="304"/>
      <c r="E10" s="1708" t="s">
        <v>426</v>
      </c>
      <c r="F10" s="270">
        <v>109</v>
      </c>
      <c r="G10" s="266">
        <v>8</v>
      </c>
      <c r="H10" s="267">
        <v>94</v>
      </c>
      <c r="I10" s="268">
        <v>8</v>
      </c>
      <c r="J10" s="267">
        <v>95</v>
      </c>
      <c r="K10" s="269">
        <v>32</v>
      </c>
      <c r="L10" s="270">
        <v>127</v>
      </c>
    </row>
    <row r="11" spans="2:13" s="102" customFormat="1" ht="12.75" customHeight="1" x14ac:dyDescent="0.2">
      <c r="B11" s="1744" t="s">
        <v>275</v>
      </c>
      <c r="C11" s="1744" t="s">
        <v>409</v>
      </c>
      <c r="D11" s="256" t="s">
        <v>276</v>
      </c>
      <c r="E11" s="1709" t="s">
        <v>931</v>
      </c>
      <c r="F11" s="262">
        <v>429</v>
      </c>
      <c r="G11" s="258">
        <v>9</v>
      </c>
      <c r="H11" s="259">
        <v>82</v>
      </c>
      <c r="I11" s="260">
        <v>9</v>
      </c>
      <c r="J11" s="259">
        <v>81</v>
      </c>
      <c r="K11" s="261">
        <v>437</v>
      </c>
      <c r="L11" s="262">
        <v>518</v>
      </c>
    </row>
    <row r="12" spans="2:13" s="102" customFormat="1" ht="12.75" customHeight="1" x14ac:dyDescent="0.2">
      <c r="B12" s="352"/>
      <c r="C12" s="352"/>
      <c r="D12" s="254"/>
      <c r="E12" s="1706" t="s">
        <v>932</v>
      </c>
      <c r="F12" s="116">
        <v>126</v>
      </c>
      <c r="G12" s="172">
        <v>15</v>
      </c>
      <c r="H12" s="113">
        <v>76</v>
      </c>
      <c r="I12" s="114">
        <v>17</v>
      </c>
      <c r="J12" s="113">
        <v>80</v>
      </c>
      <c r="K12" s="173">
        <v>94</v>
      </c>
      <c r="L12" s="116">
        <v>174</v>
      </c>
    </row>
    <row r="13" spans="2:13" s="102" customFormat="1" ht="12.75" customHeight="1" x14ac:dyDescent="0.2">
      <c r="B13" s="352"/>
      <c r="C13" s="352"/>
      <c r="D13" s="254"/>
      <c r="E13" s="1706" t="s">
        <v>111</v>
      </c>
      <c r="F13" s="116">
        <v>22</v>
      </c>
      <c r="G13" s="172">
        <v>3</v>
      </c>
      <c r="H13" s="113">
        <v>12</v>
      </c>
      <c r="I13" s="114">
        <v>3</v>
      </c>
      <c r="J13" s="113">
        <v>12</v>
      </c>
      <c r="K13" s="173">
        <v>14</v>
      </c>
      <c r="L13" s="116">
        <v>26</v>
      </c>
    </row>
    <row r="14" spans="2:13" s="102" customFormat="1" ht="12.75" customHeight="1" thickBot="1" x14ac:dyDescent="0.25">
      <c r="B14" s="1745"/>
      <c r="C14" s="1745"/>
      <c r="D14" s="304"/>
      <c r="E14" s="1708" t="s">
        <v>426</v>
      </c>
      <c r="F14" s="270">
        <v>577</v>
      </c>
      <c r="G14" s="266">
        <v>27</v>
      </c>
      <c r="H14" s="267">
        <v>170</v>
      </c>
      <c r="I14" s="268">
        <v>29</v>
      </c>
      <c r="J14" s="267">
        <v>173</v>
      </c>
      <c r="K14" s="269">
        <v>545</v>
      </c>
      <c r="L14" s="270">
        <v>718</v>
      </c>
    </row>
    <row r="15" spans="2:13" s="102" customFormat="1" ht="12.75" customHeight="1" x14ac:dyDescent="0.2">
      <c r="B15" s="1744" t="s">
        <v>277</v>
      </c>
      <c r="C15" s="1744" t="s">
        <v>409</v>
      </c>
      <c r="D15" s="256" t="s">
        <v>278</v>
      </c>
      <c r="E15" s="1709" t="s">
        <v>931</v>
      </c>
      <c r="F15" s="262">
        <v>41</v>
      </c>
      <c r="G15" s="258">
        <v>5</v>
      </c>
      <c r="H15" s="259">
        <v>25</v>
      </c>
      <c r="I15" s="260">
        <v>5</v>
      </c>
      <c r="J15" s="259">
        <v>20</v>
      </c>
      <c r="K15" s="261">
        <v>35</v>
      </c>
      <c r="L15" s="262">
        <v>55</v>
      </c>
    </row>
    <row r="16" spans="2:13" s="102" customFormat="1" ht="12.75" customHeight="1" x14ac:dyDescent="0.2">
      <c r="B16" s="352"/>
      <c r="C16" s="352"/>
      <c r="D16" s="254"/>
      <c r="E16" s="1706" t="s">
        <v>932</v>
      </c>
      <c r="F16" s="116">
        <v>60</v>
      </c>
      <c r="G16" s="172">
        <v>11</v>
      </c>
      <c r="H16" s="113">
        <v>42</v>
      </c>
      <c r="I16" s="114">
        <v>12</v>
      </c>
      <c r="J16" s="113">
        <v>37</v>
      </c>
      <c r="K16" s="173">
        <v>37</v>
      </c>
      <c r="L16" s="116">
        <v>74</v>
      </c>
    </row>
    <row r="17" spans="2:12" s="102" customFormat="1" ht="12.75" customHeight="1" x14ac:dyDescent="0.2">
      <c r="B17" s="352"/>
      <c r="C17" s="352"/>
      <c r="D17" s="254"/>
      <c r="E17" s="1706" t="s">
        <v>111</v>
      </c>
      <c r="F17" s="116">
        <v>5</v>
      </c>
      <c r="G17" s="172">
        <v>0</v>
      </c>
      <c r="H17" s="113">
        <v>2</v>
      </c>
      <c r="I17" s="114">
        <v>0</v>
      </c>
      <c r="J17" s="113">
        <v>2</v>
      </c>
      <c r="K17" s="173">
        <v>6</v>
      </c>
      <c r="L17" s="116">
        <v>8</v>
      </c>
    </row>
    <row r="18" spans="2:12" s="102" customFormat="1" ht="12.75" customHeight="1" thickBot="1" x14ac:dyDescent="0.25">
      <c r="B18" s="1745"/>
      <c r="C18" s="1745"/>
      <c r="D18" s="304"/>
      <c r="E18" s="1708" t="s">
        <v>426</v>
      </c>
      <c r="F18" s="270">
        <v>106</v>
      </c>
      <c r="G18" s="266">
        <v>16</v>
      </c>
      <c r="H18" s="267">
        <v>69</v>
      </c>
      <c r="I18" s="268">
        <v>17</v>
      </c>
      <c r="J18" s="267">
        <v>59</v>
      </c>
      <c r="K18" s="269">
        <v>78</v>
      </c>
      <c r="L18" s="270">
        <v>137</v>
      </c>
    </row>
    <row r="19" spans="2:12" s="102" customFormat="1" ht="12.75" customHeight="1" x14ac:dyDescent="0.2">
      <c r="B19" s="1754" t="s">
        <v>279</v>
      </c>
      <c r="C19" s="1744" t="s">
        <v>409</v>
      </c>
      <c r="D19" s="305" t="s">
        <v>280</v>
      </c>
      <c r="E19" s="1706" t="s">
        <v>931</v>
      </c>
      <c r="F19" s="116">
        <v>344</v>
      </c>
      <c r="G19" s="172">
        <v>13</v>
      </c>
      <c r="H19" s="113">
        <v>89</v>
      </c>
      <c r="I19" s="114">
        <v>13</v>
      </c>
      <c r="J19" s="113">
        <v>80</v>
      </c>
      <c r="K19" s="173">
        <v>311</v>
      </c>
      <c r="L19" s="116">
        <v>391</v>
      </c>
    </row>
    <row r="20" spans="2:12" s="102" customFormat="1" ht="12.75" customHeight="1" x14ac:dyDescent="0.2">
      <c r="B20" s="1755"/>
      <c r="C20" s="1755"/>
      <c r="D20" s="306"/>
      <c r="E20" s="1706" t="s">
        <v>932</v>
      </c>
      <c r="F20" s="116">
        <v>240</v>
      </c>
      <c r="G20" s="172">
        <v>38</v>
      </c>
      <c r="H20" s="113">
        <v>148</v>
      </c>
      <c r="I20" s="114">
        <v>40</v>
      </c>
      <c r="J20" s="113">
        <v>143</v>
      </c>
      <c r="K20" s="173">
        <v>164</v>
      </c>
      <c r="L20" s="116">
        <v>307</v>
      </c>
    </row>
    <row r="21" spans="2:12" s="102" customFormat="1" ht="12.75" customHeight="1" thickBot="1" x14ac:dyDescent="0.25">
      <c r="B21" s="1756"/>
      <c r="C21" s="1756"/>
      <c r="D21" s="189"/>
      <c r="E21" s="1707" t="s">
        <v>426</v>
      </c>
      <c r="F21" s="234">
        <v>584</v>
      </c>
      <c r="G21" s="230">
        <v>51</v>
      </c>
      <c r="H21" s="308">
        <v>237</v>
      </c>
      <c r="I21" s="232">
        <v>53</v>
      </c>
      <c r="J21" s="308">
        <v>223</v>
      </c>
      <c r="K21" s="233">
        <v>475</v>
      </c>
      <c r="L21" s="309">
        <v>698</v>
      </c>
    </row>
    <row r="22" spans="2:12" s="102" customFormat="1" ht="12.75" customHeight="1" x14ac:dyDescent="0.2">
      <c r="B22" s="1744" t="s">
        <v>281</v>
      </c>
      <c r="C22" s="1744" t="s">
        <v>409</v>
      </c>
      <c r="D22" s="256" t="s">
        <v>282</v>
      </c>
      <c r="E22" s="1709" t="s">
        <v>931</v>
      </c>
      <c r="F22" s="262">
        <v>195</v>
      </c>
      <c r="G22" s="258">
        <v>16</v>
      </c>
      <c r="H22" s="259">
        <v>133</v>
      </c>
      <c r="I22" s="260">
        <v>16</v>
      </c>
      <c r="J22" s="259">
        <v>129</v>
      </c>
      <c r="K22" s="261">
        <v>98</v>
      </c>
      <c r="L22" s="262">
        <v>227</v>
      </c>
    </row>
    <row r="23" spans="2:12" s="102" customFormat="1" ht="12.75" customHeight="1" x14ac:dyDescent="0.2">
      <c r="B23" s="352"/>
      <c r="C23" s="352"/>
      <c r="D23" s="254"/>
      <c r="E23" s="1706" t="s">
        <v>932</v>
      </c>
      <c r="F23" s="116">
        <v>137</v>
      </c>
      <c r="G23" s="172">
        <v>21</v>
      </c>
      <c r="H23" s="113">
        <v>103</v>
      </c>
      <c r="I23" s="114">
        <v>23</v>
      </c>
      <c r="J23" s="113">
        <v>102</v>
      </c>
      <c r="K23" s="173">
        <v>96</v>
      </c>
      <c r="L23" s="116">
        <v>198</v>
      </c>
    </row>
    <row r="24" spans="2:12" s="102" customFormat="1" ht="12.75" customHeight="1" x14ac:dyDescent="0.2">
      <c r="B24" s="352"/>
      <c r="C24" s="352"/>
      <c r="D24" s="254"/>
      <c r="E24" s="1706" t="s">
        <v>111</v>
      </c>
      <c r="F24" s="116">
        <v>39</v>
      </c>
      <c r="G24" s="172">
        <v>6</v>
      </c>
      <c r="H24" s="113">
        <v>24</v>
      </c>
      <c r="I24" s="114">
        <v>7</v>
      </c>
      <c r="J24" s="113">
        <v>19</v>
      </c>
      <c r="K24" s="173">
        <v>38</v>
      </c>
      <c r="L24" s="116">
        <v>57</v>
      </c>
    </row>
    <row r="25" spans="2:12" s="102" customFormat="1" ht="12.75" customHeight="1" thickBot="1" x14ac:dyDescent="0.25">
      <c r="B25" s="1745"/>
      <c r="C25" s="1745"/>
      <c r="D25" s="304"/>
      <c r="E25" s="1708" t="s">
        <v>426</v>
      </c>
      <c r="F25" s="270">
        <v>371</v>
      </c>
      <c r="G25" s="266">
        <v>43</v>
      </c>
      <c r="H25" s="267">
        <v>260</v>
      </c>
      <c r="I25" s="268">
        <v>46</v>
      </c>
      <c r="J25" s="267">
        <v>250</v>
      </c>
      <c r="K25" s="269">
        <v>232</v>
      </c>
      <c r="L25" s="270">
        <v>482</v>
      </c>
    </row>
    <row r="26" spans="2:12" s="102" customFormat="1" ht="12.75" customHeight="1" x14ac:dyDescent="0.2">
      <c r="B26" s="1744" t="s">
        <v>283</v>
      </c>
      <c r="C26" s="1744" t="s">
        <v>409</v>
      </c>
      <c r="D26" s="256" t="s">
        <v>284</v>
      </c>
      <c r="E26" s="1709" t="s">
        <v>931</v>
      </c>
      <c r="F26" s="262">
        <v>103</v>
      </c>
      <c r="G26" s="258">
        <v>3</v>
      </c>
      <c r="H26" s="259">
        <v>34</v>
      </c>
      <c r="I26" s="260">
        <v>3</v>
      </c>
      <c r="J26" s="259">
        <v>34</v>
      </c>
      <c r="K26" s="261">
        <v>83</v>
      </c>
      <c r="L26" s="262">
        <v>117</v>
      </c>
    </row>
    <row r="27" spans="2:12" s="102" customFormat="1" ht="12.75" customHeight="1" x14ac:dyDescent="0.2">
      <c r="B27" s="352"/>
      <c r="C27" s="352"/>
      <c r="D27" s="254"/>
      <c r="E27" s="1706" t="s">
        <v>932</v>
      </c>
      <c r="F27" s="116">
        <v>69</v>
      </c>
      <c r="G27" s="172">
        <v>13</v>
      </c>
      <c r="H27" s="113">
        <v>50</v>
      </c>
      <c r="I27" s="114">
        <v>15</v>
      </c>
      <c r="J27" s="113">
        <v>47</v>
      </c>
      <c r="K27" s="173">
        <v>38</v>
      </c>
      <c r="L27" s="116">
        <v>85</v>
      </c>
    </row>
    <row r="28" spans="2:12" s="102" customFormat="1" ht="12.75" customHeight="1" x14ac:dyDescent="0.2">
      <c r="B28" s="352"/>
      <c r="C28" s="352"/>
      <c r="D28" s="254"/>
      <c r="E28" s="1706" t="s">
        <v>111</v>
      </c>
      <c r="F28" s="116">
        <v>8</v>
      </c>
      <c r="G28" s="172">
        <v>0</v>
      </c>
      <c r="H28" s="113">
        <v>2</v>
      </c>
      <c r="I28" s="114">
        <v>0</v>
      </c>
      <c r="J28" s="113">
        <v>3</v>
      </c>
      <c r="K28" s="173">
        <v>9</v>
      </c>
      <c r="L28" s="116">
        <v>12</v>
      </c>
    </row>
    <row r="29" spans="2:12" s="102" customFormat="1" ht="12.75" customHeight="1" thickBot="1" x14ac:dyDescent="0.25">
      <c r="B29" s="1745"/>
      <c r="C29" s="1745"/>
      <c r="D29" s="304"/>
      <c r="E29" s="1708" t="s">
        <v>426</v>
      </c>
      <c r="F29" s="270">
        <v>180</v>
      </c>
      <c r="G29" s="266">
        <v>16</v>
      </c>
      <c r="H29" s="267">
        <v>86</v>
      </c>
      <c r="I29" s="268">
        <v>18</v>
      </c>
      <c r="J29" s="267">
        <v>84</v>
      </c>
      <c r="K29" s="269">
        <v>130</v>
      </c>
      <c r="L29" s="270">
        <v>214</v>
      </c>
    </row>
    <row r="30" spans="2:12" s="102" customFormat="1" ht="12.75" customHeight="1" x14ac:dyDescent="0.2">
      <c r="B30" s="1744" t="s">
        <v>285</v>
      </c>
      <c r="C30" s="1744" t="s">
        <v>409</v>
      </c>
      <c r="D30" s="256" t="s">
        <v>286</v>
      </c>
      <c r="E30" s="1709" t="s">
        <v>931</v>
      </c>
      <c r="F30" s="262">
        <v>624</v>
      </c>
      <c r="G30" s="258">
        <v>38</v>
      </c>
      <c r="H30" s="259">
        <v>287</v>
      </c>
      <c r="I30" s="260">
        <v>43</v>
      </c>
      <c r="J30" s="259">
        <v>272</v>
      </c>
      <c r="K30" s="261">
        <v>531</v>
      </c>
      <c r="L30" s="262">
        <v>803</v>
      </c>
    </row>
    <row r="31" spans="2:12" s="102" customFormat="1" ht="12.75" customHeight="1" x14ac:dyDescent="0.2">
      <c r="B31" s="352"/>
      <c r="C31" s="352"/>
      <c r="D31" s="254"/>
      <c r="E31" s="1706" t="s">
        <v>932</v>
      </c>
      <c r="F31" s="116">
        <v>184</v>
      </c>
      <c r="G31" s="172">
        <v>34</v>
      </c>
      <c r="H31" s="113">
        <v>136</v>
      </c>
      <c r="I31" s="114">
        <v>36</v>
      </c>
      <c r="J31" s="113">
        <v>137</v>
      </c>
      <c r="K31" s="173">
        <v>109</v>
      </c>
      <c r="L31" s="116">
        <v>246</v>
      </c>
    </row>
    <row r="32" spans="2:12" s="102" customFormat="1" ht="12.75" customHeight="1" x14ac:dyDescent="0.2">
      <c r="B32" s="352"/>
      <c r="C32" s="352"/>
      <c r="D32" s="254"/>
      <c r="E32" s="1706" t="s">
        <v>111</v>
      </c>
      <c r="F32" s="116">
        <v>63</v>
      </c>
      <c r="G32" s="172">
        <v>10</v>
      </c>
      <c r="H32" s="113">
        <v>44</v>
      </c>
      <c r="I32" s="114">
        <v>12</v>
      </c>
      <c r="J32" s="113">
        <v>42</v>
      </c>
      <c r="K32" s="173">
        <v>27</v>
      </c>
      <c r="L32" s="116">
        <v>69</v>
      </c>
    </row>
    <row r="33" spans="2:12" s="102" customFormat="1" ht="12.75" customHeight="1" thickBot="1" x14ac:dyDescent="0.25">
      <c r="B33" s="1745"/>
      <c r="C33" s="1745"/>
      <c r="D33" s="304"/>
      <c r="E33" s="1708" t="s">
        <v>426</v>
      </c>
      <c r="F33" s="270">
        <v>871</v>
      </c>
      <c r="G33" s="266">
        <v>82</v>
      </c>
      <c r="H33" s="267">
        <v>467</v>
      </c>
      <c r="I33" s="268">
        <v>91</v>
      </c>
      <c r="J33" s="267">
        <v>451</v>
      </c>
      <c r="K33" s="269">
        <v>667</v>
      </c>
      <c r="L33" s="270">
        <v>1118</v>
      </c>
    </row>
    <row r="34" spans="2:12" s="102" customFormat="1" ht="12.75" customHeight="1" x14ac:dyDescent="0.2">
      <c r="B34" s="1744" t="s">
        <v>287</v>
      </c>
      <c r="C34" s="1744" t="s">
        <v>409</v>
      </c>
      <c r="D34" s="256" t="s">
        <v>288</v>
      </c>
      <c r="E34" s="1709" t="s">
        <v>931</v>
      </c>
      <c r="F34" s="262">
        <v>227</v>
      </c>
      <c r="G34" s="258">
        <v>12</v>
      </c>
      <c r="H34" s="259">
        <v>107</v>
      </c>
      <c r="I34" s="260">
        <v>12</v>
      </c>
      <c r="J34" s="259">
        <v>102</v>
      </c>
      <c r="K34" s="261">
        <v>174</v>
      </c>
      <c r="L34" s="262">
        <v>276</v>
      </c>
    </row>
    <row r="35" spans="2:12" s="102" customFormat="1" ht="12.75" customHeight="1" x14ac:dyDescent="0.2">
      <c r="B35" s="352"/>
      <c r="C35" s="352"/>
      <c r="D35" s="254"/>
      <c r="E35" s="1706" t="s">
        <v>932</v>
      </c>
      <c r="F35" s="116">
        <v>203</v>
      </c>
      <c r="G35" s="172">
        <v>24</v>
      </c>
      <c r="H35" s="113">
        <v>110</v>
      </c>
      <c r="I35" s="114">
        <v>26</v>
      </c>
      <c r="J35" s="113">
        <v>107</v>
      </c>
      <c r="K35" s="173">
        <v>163</v>
      </c>
      <c r="L35" s="116">
        <v>270</v>
      </c>
    </row>
    <row r="36" spans="2:12" s="102" customFormat="1" ht="12.75" customHeight="1" x14ac:dyDescent="0.2">
      <c r="B36" s="352"/>
      <c r="C36" s="352"/>
      <c r="D36" s="254"/>
      <c r="E36" s="1706" t="s">
        <v>111</v>
      </c>
      <c r="F36" s="116">
        <v>42</v>
      </c>
      <c r="G36" s="172">
        <v>3</v>
      </c>
      <c r="H36" s="113">
        <v>11</v>
      </c>
      <c r="I36" s="114">
        <v>3</v>
      </c>
      <c r="J36" s="113">
        <v>13</v>
      </c>
      <c r="K36" s="173">
        <v>55</v>
      </c>
      <c r="L36" s="116">
        <v>68</v>
      </c>
    </row>
    <row r="37" spans="2:12" s="102" customFormat="1" ht="12.75" customHeight="1" thickBot="1" x14ac:dyDescent="0.25">
      <c r="B37" s="1745"/>
      <c r="C37" s="1745"/>
      <c r="D37" s="304"/>
      <c r="E37" s="1708" t="s">
        <v>426</v>
      </c>
      <c r="F37" s="270">
        <v>472</v>
      </c>
      <c r="G37" s="266">
        <v>39</v>
      </c>
      <c r="H37" s="267">
        <v>228</v>
      </c>
      <c r="I37" s="268">
        <v>41</v>
      </c>
      <c r="J37" s="267">
        <v>222</v>
      </c>
      <c r="K37" s="269">
        <v>392</v>
      </c>
      <c r="L37" s="270">
        <v>614</v>
      </c>
    </row>
    <row r="38" spans="2:12" s="102" customFormat="1" ht="12.75" customHeight="1" x14ac:dyDescent="0.2">
      <c r="B38" s="1744" t="s">
        <v>289</v>
      </c>
      <c r="C38" s="1744" t="s">
        <v>409</v>
      </c>
      <c r="D38" s="256" t="s">
        <v>290</v>
      </c>
      <c r="E38" s="1709" t="s">
        <v>931</v>
      </c>
      <c r="F38" s="262">
        <v>54</v>
      </c>
      <c r="G38" s="258">
        <v>6</v>
      </c>
      <c r="H38" s="259">
        <v>35</v>
      </c>
      <c r="I38" s="260">
        <v>6</v>
      </c>
      <c r="J38" s="259">
        <v>36</v>
      </c>
      <c r="K38" s="261">
        <v>25</v>
      </c>
      <c r="L38" s="262">
        <v>61</v>
      </c>
    </row>
    <row r="39" spans="2:12" s="102" customFormat="1" ht="12.75" customHeight="1" x14ac:dyDescent="0.2">
      <c r="B39" s="352"/>
      <c r="C39" s="352"/>
      <c r="D39" s="254"/>
      <c r="E39" s="1706" t="s">
        <v>932</v>
      </c>
      <c r="F39" s="116">
        <v>132</v>
      </c>
      <c r="G39" s="172">
        <v>22</v>
      </c>
      <c r="H39" s="113">
        <v>96</v>
      </c>
      <c r="I39" s="114">
        <v>24</v>
      </c>
      <c r="J39" s="113">
        <v>89</v>
      </c>
      <c r="K39" s="173">
        <v>75</v>
      </c>
      <c r="L39" s="116">
        <v>164</v>
      </c>
    </row>
    <row r="40" spans="2:12" s="102" customFormat="1" ht="12.75" customHeight="1" x14ac:dyDescent="0.2">
      <c r="B40" s="352"/>
      <c r="C40" s="352"/>
      <c r="D40" s="254"/>
      <c r="E40" s="1706" t="s">
        <v>111</v>
      </c>
      <c r="F40" s="116">
        <v>12</v>
      </c>
      <c r="G40" s="172">
        <v>0</v>
      </c>
      <c r="H40" s="113">
        <v>3</v>
      </c>
      <c r="I40" s="114">
        <v>0</v>
      </c>
      <c r="J40" s="113">
        <v>3</v>
      </c>
      <c r="K40" s="173">
        <v>12</v>
      </c>
      <c r="L40" s="116">
        <v>15</v>
      </c>
    </row>
    <row r="41" spans="2:12" s="102" customFormat="1" ht="12.75" customHeight="1" thickBot="1" x14ac:dyDescent="0.25">
      <c r="B41" s="1745"/>
      <c r="C41" s="1745"/>
      <c r="D41" s="304"/>
      <c r="E41" s="1708" t="s">
        <v>426</v>
      </c>
      <c r="F41" s="270">
        <v>198</v>
      </c>
      <c r="G41" s="266">
        <v>28</v>
      </c>
      <c r="H41" s="267">
        <v>134</v>
      </c>
      <c r="I41" s="268">
        <v>30</v>
      </c>
      <c r="J41" s="267">
        <v>128</v>
      </c>
      <c r="K41" s="269">
        <v>112</v>
      </c>
      <c r="L41" s="270">
        <v>240</v>
      </c>
    </row>
    <row r="42" spans="2:12" s="102" customFormat="1" ht="12.75" customHeight="1" x14ac:dyDescent="0.2">
      <c r="B42" s="1744" t="s">
        <v>291</v>
      </c>
      <c r="C42" s="1744" t="s">
        <v>409</v>
      </c>
      <c r="D42" s="256" t="s">
        <v>292</v>
      </c>
      <c r="E42" s="1709" t="s">
        <v>931</v>
      </c>
      <c r="F42" s="262">
        <v>342</v>
      </c>
      <c r="G42" s="258">
        <v>22</v>
      </c>
      <c r="H42" s="259">
        <v>223</v>
      </c>
      <c r="I42" s="260">
        <v>23</v>
      </c>
      <c r="J42" s="259">
        <v>233</v>
      </c>
      <c r="K42" s="261">
        <v>189</v>
      </c>
      <c r="L42" s="262">
        <v>422</v>
      </c>
    </row>
    <row r="43" spans="2:12" s="102" customFormat="1" ht="12.75" customHeight="1" x14ac:dyDescent="0.2">
      <c r="B43" s="352"/>
      <c r="C43" s="352"/>
      <c r="D43" s="254"/>
      <c r="E43" s="1706" t="s">
        <v>932</v>
      </c>
      <c r="F43" s="116">
        <v>191</v>
      </c>
      <c r="G43" s="172">
        <v>30</v>
      </c>
      <c r="H43" s="113">
        <v>147</v>
      </c>
      <c r="I43" s="114">
        <v>30</v>
      </c>
      <c r="J43" s="113">
        <v>153</v>
      </c>
      <c r="K43" s="173">
        <v>146</v>
      </c>
      <c r="L43" s="116">
        <v>299</v>
      </c>
    </row>
    <row r="44" spans="2:12" s="102" customFormat="1" ht="12.75" customHeight="1" x14ac:dyDescent="0.2">
      <c r="B44" s="352"/>
      <c r="C44" s="352"/>
      <c r="D44" s="254"/>
      <c r="E44" s="1706" t="s">
        <v>111</v>
      </c>
      <c r="F44" s="116">
        <v>41</v>
      </c>
      <c r="G44" s="172">
        <v>8</v>
      </c>
      <c r="H44" s="113">
        <v>23</v>
      </c>
      <c r="I44" s="114">
        <v>8</v>
      </c>
      <c r="J44" s="113">
        <v>16</v>
      </c>
      <c r="K44" s="173">
        <v>26</v>
      </c>
      <c r="L44" s="116">
        <v>42</v>
      </c>
    </row>
    <row r="45" spans="2:12" s="102" customFormat="1" ht="12.75" customHeight="1" thickBot="1" x14ac:dyDescent="0.25">
      <c r="B45" s="1745"/>
      <c r="C45" s="1745"/>
      <c r="D45" s="304"/>
      <c r="E45" s="1708" t="s">
        <v>426</v>
      </c>
      <c r="F45" s="270">
        <v>574</v>
      </c>
      <c r="G45" s="266">
        <v>60</v>
      </c>
      <c r="H45" s="267">
        <v>393</v>
      </c>
      <c r="I45" s="268">
        <v>61</v>
      </c>
      <c r="J45" s="267">
        <v>402</v>
      </c>
      <c r="K45" s="269">
        <v>361</v>
      </c>
      <c r="L45" s="270">
        <v>763</v>
      </c>
    </row>
    <row r="46" spans="2:12" s="102" customFormat="1" ht="12.75" customHeight="1" x14ac:dyDescent="0.2">
      <c r="B46" s="1744" t="s">
        <v>293</v>
      </c>
      <c r="C46" s="1744" t="s">
        <v>409</v>
      </c>
      <c r="D46" s="256" t="s">
        <v>294</v>
      </c>
      <c r="E46" s="1709" t="s">
        <v>931</v>
      </c>
      <c r="F46" s="262">
        <v>265</v>
      </c>
      <c r="G46" s="258">
        <v>7</v>
      </c>
      <c r="H46" s="259">
        <v>83</v>
      </c>
      <c r="I46" s="260">
        <v>7</v>
      </c>
      <c r="J46" s="259">
        <v>81</v>
      </c>
      <c r="K46" s="261">
        <v>228</v>
      </c>
      <c r="L46" s="262">
        <v>309</v>
      </c>
    </row>
    <row r="47" spans="2:12" s="102" customFormat="1" ht="12.75" customHeight="1" x14ac:dyDescent="0.2">
      <c r="B47" s="352"/>
      <c r="C47" s="352"/>
      <c r="D47" s="254"/>
      <c r="E47" s="1706" t="s">
        <v>932</v>
      </c>
      <c r="F47" s="116">
        <v>173</v>
      </c>
      <c r="G47" s="172">
        <v>34</v>
      </c>
      <c r="H47" s="113">
        <v>126</v>
      </c>
      <c r="I47" s="114">
        <v>36</v>
      </c>
      <c r="J47" s="113">
        <v>111</v>
      </c>
      <c r="K47" s="173">
        <v>112</v>
      </c>
      <c r="L47" s="116">
        <v>223</v>
      </c>
    </row>
    <row r="48" spans="2:12" s="102" customFormat="1" ht="12.75" customHeight="1" x14ac:dyDescent="0.2">
      <c r="B48" s="352"/>
      <c r="C48" s="352"/>
      <c r="D48" s="254"/>
      <c r="E48" s="1706" t="s">
        <v>111</v>
      </c>
      <c r="F48" s="116">
        <v>18</v>
      </c>
      <c r="G48" s="172">
        <v>2</v>
      </c>
      <c r="H48" s="113">
        <v>14</v>
      </c>
      <c r="I48" s="114">
        <v>2</v>
      </c>
      <c r="J48" s="113">
        <v>19</v>
      </c>
      <c r="K48" s="173">
        <v>7</v>
      </c>
      <c r="L48" s="116">
        <v>26</v>
      </c>
    </row>
    <row r="49" spans="2:12" s="102" customFormat="1" ht="12.75" customHeight="1" thickBot="1" x14ac:dyDescent="0.25">
      <c r="B49" s="1745"/>
      <c r="C49" s="1745"/>
      <c r="D49" s="304"/>
      <c r="E49" s="1708" t="s">
        <v>426</v>
      </c>
      <c r="F49" s="270">
        <v>456</v>
      </c>
      <c r="G49" s="266">
        <v>43</v>
      </c>
      <c r="H49" s="267">
        <v>223</v>
      </c>
      <c r="I49" s="268">
        <v>45</v>
      </c>
      <c r="J49" s="267">
        <v>211</v>
      </c>
      <c r="K49" s="269">
        <v>347</v>
      </c>
      <c r="L49" s="270">
        <v>558</v>
      </c>
    </row>
    <row r="50" spans="2:12" s="102" customFormat="1" ht="12.75" customHeight="1" x14ac:dyDescent="0.2">
      <c r="B50" s="1744" t="s">
        <v>295</v>
      </c>
      <c r="C50" s="1744" t="s">
        <v>409</v>
      </c>
      <c r="D50" s="256" t="s">
        <v>296</v>
      </c>
      <c r="E50" s="1709" t="s">
        <v>931</v>
      </c>
      <c r="F50" s="262">
        <v>675</v>
      </c>
      <c r="G50" s="258">
        <v>17</v>
      </c>
      <c r="H50" s="259">
        <v>175</v>
      </c>
      <c r="I50" s="260">
        <v>19</v>
      </c>
      <c r="J50" s="259">
        <v>168</v>
      </c>
      <c r="K50" s="261">
        <v>619</v>
      </c>
      <c r="L50" s="262">
        <v>787</v>
      </c>
    </row>
    <row r="51" spans="2:12" s="102" customFormat="1" ht="12.75" customHeight="1" x14ac:dyDescent="0.2">
      <c r="B51" s="352"/>
      <c r="C51" s="352"/>
      <c r="D51" s="254"/>
      <c r="E51" s="1706" t="s">
        <v>932</v>
      </c>
      <c r="F51" s="116">
        <v>162</v>
      </c>
      <c r="G51" s="172">
        <v>24</v>
      </c>
      <c r="H51" s="113">
        <v>86</v>
      </c>
      <c r="I51" s="114">
        <v>25</v>
      </c>
      <c r="J51" s="113">
        <v>80</v>
      </c>
      <c r="K51" s="173">
        <v>125</v>
      </c>
      <c r="L51" s="116">
        <v>205</v>
      </c>
    </row>
    <row r="52" spans="2:12" s="102" customFormat="1" ht="12.75" customHeight="1" x14ac:dyDescent="0.2">
      <c r="B52" s="352"/>
      <c r="C52" s="352"/>
      <c r="D52" s="254"/>
      <c r="E52" s="1706" t="s">
        <v>111</v>
      </c>
      <c r="F52" s="116">
        <v>13</v>
      </c>
      <c r="G52" s="172">
        <v>2</v>
      </c>
      <c r="H52" s="113">
        <v>6</v>
      </c>
      <c r="I52" s="114">
        <v>2</v>
      </c>
      <c r="J52" s="113">
        <v>8</v>
      </c>
      <c r="K52" s="173">
        <v>9</v>
      </c>
      <c r="L52" s="116">
        <v>17</v>
      </c>
    </row>
    <row r="53" spans="2:12" s="102" customFormat="1" ht="12.75" customHeight="1" thickBot="1" x14ac:dyDescent="0.25">
      <c r="B53" s="1745"/>
      <c r="C53" s="1745"/>
      <c r="D53" s="304"/>
      <c r="E53" s="1708" t="s">
        <v>426</v>
      </c>
      <c r="F53" s="270">
        <v>850</v>
      </c>
      <c r="G53" s="266">
        <v>43</v>
      </c>
      <c r="H53" s="267">
        <v>267</v>
      </c>
      <c r="I53" s="268">
        <v>46</v>
      </c>
      <c r="J53" s="267">
        <v>256</v>
      </c>
      <c r="K53" s="269">
        <v>753</v>
      </c>
      <c r="L53" s="270">
        <v>1009</v>
      </c>
    </row>
    <row r="54" spans="2:12" s="102" customFormat="1" ht="12.75" customHeight="1" x14ac:dyDescent="0.2">
      <c r="B54" s="1754" t="s">
        <v>297</v>
      </c>
      <c r="C54" s="1744" t="s">
        <v>409</v>
      </c>
      <c r="D54" s="305" t="s">
        <v>298</v>
      </c>
      <c r="E54" s="1706" t="s">
        <v>931</v>
      </c>
      <c r="F54" s="116">
        <v>67</v>
      </c>
      <c r="G54" s="172">
        <v>3</v>
      </c>
      <c r="H54" s="113">
        <v>43</v>
      </c>
      <c r="I54" s="114">
        <v>3</v>
      </c>
      <c r="J54" s="113">
        <v>41</v>
      </c>
      <c r="K54" s="173">
        <v>44</v>
      </c>
      <c r="L54" s="116">
        <v>85</v>
      </c>
    </row>
    <row r="55" spans="2:12" s="102" customFormat="1" ht="12.75" customHeight="1" x14ac:dyDescent="0.2">
      <c r="B55" s="1755"/>
      <c r="C55" s="1755"/>
      <c r="D55" s="306"/>
      <c r="E55" s="1706" t="s">
        <v>932</v>
      </c>
      <c r="F55" s="116">
        <v>59</v>
      </c>
      <c r="G55" s="172">
        <v>4</v>
      </c>
      <c r="H55" s="113">
        <v>45</v>
      </c>
      <c r="I55" s="114">
        <v>4</v>
      </c>
      <c r="J55" s="113">
        <v>49</v>
      </c>
      <c r="K55" s="173">
        <v>35</v>
      </c>
      <c r="L55" s="116">
        <v>84</v>
      </c>
    </row>
    <row r="56" spans="2:12" s="102" customFormat="1" ht="12.75" customHeight="1" thickBot="1" x14ac:dyDescent="0.25">
      <c r="B56" s="1756"/>
      <c r="C56" s="1756"/>
      <c r="D56" s="189"/>
      <c r="E56" s="1707" t="s">
        <v>426</v>
      </c>
      <c r="F56" s="234">
        <v>126</v>
      </c>
      <c r="G56" s="230">
        <v>7</v>
      </c>
      <c r="H56" s="308">
        <v>88</v>
      </c>
      <c r="I56" s="232">
        <v>7</v>
      </c>
      <c r="J56" s="308">
        <v>90</v>
      </c>
      <c r="K56" s="233">
        <v>79</v>
      </c>
      <c r="L56" s="309">
        <v>169</v>
      </c>
    </row>
    <row r="57" spans="2:12" s="102" customFormat="1" ht="12.75" customHeight="1" x14ac:dyDescent="0.2">
      <c r="B57" s="1744" t="s">
        <v>299</v>
      </c>
      <c r="C57" s="1744" t="s">
        <v>409</v>
      </c>
      <c r="D57" s="256" t="s">
        <v>300</v>
      </c>
      <c r="E57" s="1709" t="s">
        <v>931</v>
      </c>
      <c r="F57" s="262">
        <v>257</v>
      </c>
      <c r="G57" s="258">
        <v>12</v>
      </c>
      <c r="H57" s="259">
        <v>82</v>
      </c>
      <c r="I57" s="260">
        <v>13</v>
      </c>
      <c r="J57" s="259">
        <v>74</v>
      </c>
      <c r="K57" s="261">
        <v>215</v>
      </c>
      <c r="L57" s="262">
        <v>289</v>
      </c>
    </row>
    <row r="58" spans="2:12" s="102" customFormat="1" ht="12.75" customHeight="1" x14ac:dyDescent="0.2">
      <c r="B58" s="352"/>
      <c r="C58" s="352"/>
      <c r="D58" s="254"/>
      <c r="E58" s="1706" t="s">
        <v>932</v>
      </c>
      <c r="F58" s="116">
        <v>92</v>
      </c>
      <c r="G58" s="172">
        <v>15</v>
      </c>
      <c r="H58" s="113">
        <v>62</v>
      </c>
      <c r="I58" s="114">
        <v>17</v>
      </c>
      <c r="J58" s="113">
        <v>55</v>
      </c>
      <c r="K58" s="173">
        <v>72</v>
      </c>
      <c r="L58" s="116">
        <v>127</v>
      </c>
    </row>
    <row r="59" spans="2:12" s="102" customFormat="1" ht="12.75" customHeight="1" x14ac:dyDescent="0.2">
      <c r="B59" s="352"/>
      <c r="C59" s="352"/>
      <c r="D59" s="254"/>
      <c r="E59" s="1706" t="s">
        <v>111</v>
      </c>
      <c r="F59" s="116">
        <v>7</v>
      </c>
      <c r="G59" s="172">
        <v>0</v>
      </c>
      <c r="H59" s="113">
        <v>5</v>
      </c>
      <c r="I59" s="114">
        <v>0</v>
      </c>
      <c r="J59" s="113">
        <v>7</v>
      </c>
      <c r="K59" s="173">
        <v>14</v>
      </c>
      <c r="L59" s="116">
        <v>21</v>
      </c>
    </row>
    <row r="60" spans="2:12" s="102" customFormat="1" ht="12.75" customHeight="1" thickBot="1" x14ac:dyDescent="0.25">
      <c r="B60" s="1745"/>
      <c r="C60" s="1745"/>
      <c r="D60" s="304"/>
      <c r="E60" s="1708" t="s">
        <v>426</v>
      </c>
      <c r="F60" s="270">
        <v>356</v>
      </c>
      <c r="G60" s="266">
        <v>27</v>
      </c>
      <c r="H60" s="267">
        <v>149</v>
      </c>
      <c r="I60" s="268">
        <v>30</v>
      </c>
      <c r="J60" s="267">
        <v>136</v>
      </c>
      <c r="K60" s="269">
        <v>301</v>
      </c>
      <c r="L60" s="270">
        <v>437</v>
      </c>
    </row>
    <row r="61" spans="2:12" s="102" customFormat="1" ht="12.75" customHeight="1" x14ac:dyDescent="0.2">
      <c r="B61" s="1744" t="s">
        <v>301</v>
      </c>
      <c r="C61" s="1744" t="s">
        <v>409</v>
      </c>
      <c r="D61" s="256" t="s">
        <v>302</v>
      </c>
      <c r="E61" s="1709" t="s">
        <v>931</v>
      </c>
      <c r="F61" s="262">
        <v>527</v>
      </c>
      <c r="G61" s="258">
        <v>16</v>
      </c>
      <c r="H61" s="259">
        <v>131</v>
      </c>
      <c r="I61" s="260">
        <v>16</v>
      </c>
      <c r="J61" s="259">
        <v>120</v>
      </c>
      <c r="K61" s="261">
        <v>485</v>
      </c>
      <c r="L61" s="262">
        <v>605</v>
      </c>
    </row>
    <row r="62" spans="2:12" s="102" customFormat="1" ht="12.75" customHeight="1" x14ac:dyDescent="0.2">
      <c r="B62" s="352"/>
      <c r="C62" s="352"/>
      <c r="D62" s="254"/>
      <c r="E62" s="1706" t="s">
        <v>932</v>
      </c>
      <c r="F62" s="116">
        <v>181</v>
      </c>
      <c r="G62" s="172">
        <v>20</v>
      </c>
      <c r="H62" s="113">
        <v>104</v>
      </c>
      <c r="I62" s="114">
        <v>20</v>
      </c>
      <c r="J62" s="113">
        <v>103</v>
      </c>
      <c r="K62" s="173">
        <v>148</v>
      </c>
      <c r="L62" s="116">
        <v>251</v>
      </c>
    </row>
    <row r="63" spans="2:12" s="102" customFormat="1" ht="12.75" customHeight="1" x14ac:dyDescent="0.2">
      <c r="B63" s="352"/>
      <c r="C63" s="352"/>
      <c r="D63" s="254"/>
      <c r="E63" s="1706" t="s">
        <v>111</v>
      </c>
      <c r="F63" s="116">
        <v>88</v>
      </c>
      <c r="G63" s="172">
        <v>6</v>
      </c>
      <c r="H63" s="113">
        <v>22</v>
      </c>
      <c r="I63" s="114">
        <v>6</v>
      </c>
      <c r="J63" s="113">
        <v>19</v>
      </c>
      <c r="K63" s="173">
        <v>99</v>
      </c>
      <c r="L63" s="116">
        <v>118</v>
      </c>
    </row>
    <row r="64" spans="2:12" s="102" customFormat="1" ht="12.75" customHeight="1" thickBot="1" x14ac:dyDescent="0.25">
      <c r="B64" s="1745"/>
      <c r="C64" s="1745"/>
      <c r="D64" s="304"/>
      <c r="E64" s="1708" t="s">
        <v>426</v>
      </c>
      <c r="F64" s="270">
        <v>796</v>
      </c>
      <c r="G64" s="266">
        <v>42</v>
      </c>
      <c r="H64" s="267">
        <v>257</v>
      </c>
      <c r="I64" s="268">
        <v>42</v>
      </c>
      <c r="J64" s="267">
        <v>242</v>
      </c>
      <c r="K64" s="269">
        <v>732</v>
      </c>
      <c r="L64" s="270">
        <v>974</v>
      </c>
    </row>
    <row r="65" spans="2:12" s="102" customFormat="1" ht="12.75" customHeight="1" x14ac:dyDescent="0.2">
      <c r="B65" s="1744" t="s">
        <v>303</v>
      </c>
      <c r="C65" s="1744" t="s">
        <v>409</v>
      </c>
      <c r="D65" s="256" t="s">
        <v>304</v>
      </c>
      <c r="E65" s="1709" t="s">
        <v>931</v>
      </c>
      <c r="F65" s="262">
        <v>233</v>
      </c>
      <c r="G65" s="258">
        <v>8</v>
      </c>
      <c r="H65" s="259">
        <v>108</v>
      </c>
      <c r="I65" s="260">
        <v>9</v>
      </c>
      <c r="J65" s="259">
        <v>106</v>
      </c>
      <c r="K65" s="261">
        <v>165</v>
      </c>
      <c r="L65" s="262">
        <v>271</v>
      </c>
    </row>
    <row r="66" spans="2:12" s="102" customFormat="1" ht="12.75" customHeight="1" x14ac:dyDescent="0.2">
      <c r="B66" s="352"/>
      <c r="C66" s="352"/>
      <c r="D66" s="254"/>
      <c r="E66" s="1706" t="s">
        <v>932</v>
      </c>
      <c r="F66" s="116">
        <v>170</v>
      </c>
      <c r="G66" s="172">
        <v>12</v>
      </c>
      <c r="H66" s="113">
        <v>90</v>
      </c>
      <c r="I66" s="114">
        <v>13</v>
      </c>
      <c r="J66" s="113">
        <v>96</v>
      </c>
      <c r="K66" s="173">
        <v>123</v>
      </c>
      <c r="L66" s="116">
        <v>219</v>
      </c>
    </row>
    <row r="67" spans="2:12" s="102" customFormat="1" ht="12.75" customHeight="1" x14ac:dyDescent="0.2">
      <c r="B67" s="352"/>
      <c r="C67" s="352"/>
      <c r="D67" s="254"/>
      <c r="E67" s="1706" t="s">
        <v>111</v>
      </c>
      <c r="F67" s="116">
        <v>34</v>
      </c>
      <c r="G67" s="172">
        <v>3</v>
      </c>
      <c r="H67" s="113">
        <v>12</v>
      </c>
      <c r="I67" s="114">
        <v>3</v>
      </c>
      <c r="J67" s="113">
        <v>13</v>
      </c>
      <c r="K67" s="173">
        <v>37</v>
      </c>
      <c r="L67" s="116">
        <v>50</v>
      </c>
    </row>
    <row r="68" spans="2:12" s="102" customFormat="1" ht="12.75" customHeight="1" thickBot="1" x14ac:dyDescent="0.25">
      <c r="B68" s="1745"/>
      <c r="C68" s="1745"/>
      <c r="D68" s="304"/>
      <c r="E68" s="1708" t="s">
        <v>426</v>
      </c>
      <c r="F68" s="270">
        <v>437</v>
      </c>
      <c r="G68" s="266">
        <v>23</v>
      </c>
      <c r="H68" s="267">
        <v>210</v>
      </c>
      <c r="I68" s="268">
        <v>25</v>
      </c>
      <c r="J68" s="267">
        <v>215</v>
      </c>
      <c r="K68" s="269">
        <v>325</v>
      </c>
      <c r="L68" s="270">
        <v>540</v>
      </c>
    </row>
    <row r="69" spans="2:12" s="102" customFormat="1" ht="12.75" customHeight="1" x14ac:dyDescent="0.2">
      <c r="B69" s="1744" t="s">
        <v>305</v>
      </c>
      <c r="C69" s="1744" t="s">
        <v>409</v>
      </c>
      <c r="D69" s="256" t="s">
        <v>306</v>
      </c>
      <c r="E69" s="1709" t="s">
        <v>931</v>
      </c>
      <c r="F69" s="262">
        <v>2083</v>
      </c>
      <c r="G69" s="258">
        <v>32</v>
      </c>
      <c r="H69" s="259">
        <v>415</v>
      </c>
      <c r="I69" s="260">
        <v>39</v>
      </c>
      <c r="J69" s="259">
        <v>414</v>
      </c>
      <c r="K69" s="261">
        <v>2136</v>
      </c>
      <c r="L69" s="262">
        <v>2550</v>
      </c>
    </row>
    <row r="70" spans="2:12" s="102" customFormat="1" ht="12.75" customHeight="1" x14ac:dyDescent="0.2">
      <c r="B70" s="352"/>
      <c r="C70" s="352"/>
      <c r="D70" s="254"/>
      <c r="E70" s="1706" t="s">
        <v>932</v>
      </c>
      <c r="F70" s="116">
        <v>284</v>
      </c>
      <c r="G70" s="172">
        <v>14</v>
      </c>
      <c r="H70" s="113">
        <v>122</v>
      </c>
      <c r="I70" s="114">
        <v>15</v>
      </c>
      <c r="J70" s="113">
        <v>134</v>
      </c>
      <c r="K70" s="173">
        <v>319</v>
      </c>
      <c r="L70" s="116">
        <v>453</v>
      </c>
    </row>
    <row r="71" spans="2:12" s="102" customFormat="1" ht="12.75" customHeight="1" x14ac:dyDescent="0.2">
      <c r="B71" s="352"/>
      <c r="C71" s="352"/>
      <c r="D71" s="254"/>
      <c r="E71" s="1706" t="s">
        <v>111</v>
      </c>
      <c r="F71" s="116">
        <v>156</v>
      </c>
      <c r="G71" s="172">
        <v>7</v>
      </c>
      <c r="H71" s="113">
        <v>49</v>
      </c>
      <c r="I71" s="114">
        <v>7</v>
      </c>
      <c r="J71" s="113">
        <v>53</v>
      </c>
      <c r="K71" s="173">
        <v>194</v>
      </c>
      <c r="L71" s="116">
        <v>247</v>
      </c>
    </row>
    <row r="72" spans="2:12" s="102" customFormat="1" ht="12.75" customHeight="1" thickBot="1" x14ac:dyDescent="0.25">
      <c r="B72" s="263"/>
      <c r="C72" s="263"/>
      <c r="D72" s="304"/>
      <c r="E72" s="1708" t="s">
        <v>426</v>
      </c>
      <c r="F72" s="270">
        <v>2523</v>
      </c>
      <c r="G72" s="266">
        <v>53</v>
      </c>
      <c r="H72" s="267">
        <v>586</v>
      </c>
      <c r="I72" s="268">
        <v>61</v>
      </c>
      <c r="J72" s="267">
        <v>601</v>
      </c>
      <c r="K72" s="269">
        <v>2649</v>
      </c>
      <c r="L72" s="270">
        <v>3250</v>
      </c>
    </row>
    <row r="73" spans="2:12" s="95" customFormat="1" ht="15" customHeight="1" x14ac:dyDescent="0.2">
      <c r="B73" s="126" t="s">
        <v>117</v>
      </c>
      <c r="C73" s="126"/>
      <c r="D73" s="213"/>
      <c r="E73" s="1712"/>
      <c r="F73" s="185"/>
      <c r="G73" s="185"/>
      <c r="H73" s="185"/>
      <c r="I73" s="185"/>
      <c r="J73" s="185"/>
    </row>
  </sheetData>
  <mergeCells count="1">
    <mergeCell ref="B4:L4"/>
  </mergeCells>
  <printOptions horizontalCentered="1"/>
  <pageMargins left="0.47244094488188981" right="0.47244094488188981" top="0.59055118110236227" bottom="0.39370078740157483" header="0.51181102362204722" footer="0.31496062992125984"/>
  <pageSetup paperSize="9" scale="78" firstPageNumber="0" orientation="portrait" r:id="rId1"/>
  <headerFooter>
    <oddFooter>&amp;C&amp;F&amp;R&amp;A</oddFooter>
  </headerFooter>
  <ignoredErrors>
    <ignoredError sqref="B7:B6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73"/>
  <sheetViews>
    <sheetView showGridLines="0" zoomScaleNormal="100" workbookViewId="0">
      <pane ySplit="6" topLeftCell="A46" activePane="bottomLeft" state="frozen"/>
      <selection activeCell="Q15" sqref="Q15"/>
      <selection pane="bottomLeft" activeCell="A73" sqref="A73:XFD73"/>
    </sheetView>
  </sheetViews>
  <sheetFormatPr baseColWidth="10" defaultColWidth="9.140625" defaultRowHeight="12.75" x14ac:dyDescent="0.2"/>
  <cols>
    <col min="1" max="1" width="1.5703125" customWidth="1"/>
    <col min="2" max="2" width="2.7109375" style="330" customWidth="1"/>
    <col min="3" max="3" width="0.85546875" style="330" customWidth="1"/>
    <col min="4" max="4" width="24.7109375" customWidth="1"/>
    <col min="5" max="5" width="14.7109375" customWidth="1"/>
    <col min="6" max="12" width="9.7109375" style="78" customWidth="1"/>
    <col min="13" max="13" width="1.7109375" customWidth="1"/>
    <col min="14" max="15" width="4.7109375" hidden="1" customWidth="1"/>
    <col min="16" max="1023" width="11.42578125" hidden="1" customWidth="1"/>
    <col min="1024" max="1026" width="9.140625" customWidth="1"/>
  </cols>
  <sheetData>
    <row r="1" spans="1:13" s="1511" customFormat="1" ht="20.100000000000001" customHeight="1" x14ac:dyDescent="0.3">
      <c r="B1" s="1520" t="s">
        <v>382</v>
      </c>
      <c r="C1" s="1520"/>
      <c r="D1" s="1520"/>
      <c r="E1" s="1520"/>
      <c r="F1" s="1757"/>
      <c r="G1" s="1757"/>
      <c r="H1" s="1757"/>
      <c r="I1" s="1757"/>
      <c r="J1" s="1757"/>
      <c r="K1" s="1518"/>
      <c r="L1" s="1518"/>
      <c r="M1" s="1512"/>
    </row>
    <row r="2" spans="1:13" s="102" customFormat="1" ht="20.100000000000001" customHeight="1" x14ac:dyDescent="0.2">
      <c r="B2" s="1657"/>
      <c r="C2" s="1657"/>
      <c r="D2" s="1657"/>
      <c r="E2" s="1657"/>
      <c r="F2" s="1758"/>
      <c r="G2" s="1758"/>
      <c r="H2" s="1758"/>
      <c r="I2" s="1758"/>
      <c r="J2" s="1758"/>
      <c r="K2" s="217"/>
      <c r="L2" s="217"/>
      <c r="M2" s="187"/>
    </row>
    <row r="3" spans="1:13" s="102" customFormat="1" ht="20.100000000000001" customHeight="1" x14ac:dyDescent="0.2">
      <c r="B3" s="191" t="s">
        <v>388</v>
      </c>
      <c r="C3" s="191"/>
      <c r="D3" s="1659"/>
      <c r="E3" s="1659"/>
      <c r="F3" s="1759"/>
      <c r="G3" s="1759"/>
      <c r="H3" s="1759"/>
      <c r="I3" s="1759"/>
      <c r="J3" s="1759"/>
      <c r="K3" s="275"/>
      <c r="L3" s="275"/>
    </row>
    <row r="4" spans="1:13" s="189" customFormat="1" ht="20.100000000000001" customHeight="1" x14ac:dyDescent="0.2">
      <c r="B4" s="1995" t="s">
        <v>49</v>
      </c>
      <c r="C4" s="1995"/>
      <c r="D4" s="1995"/>
      <c r="E4" s="1995"/>
      <c r="F4" s="1995"/>
      <c r="G4" s="1995"/>
      <c r="H4" s="1995"/>
      <c r="I4" s="1995"/>
      <c r="J4" s="1995"/>
      <c r="K4" s="310"/>
      <c r="L4" s="311"/>
    </row>
    <row r="5" spans="1:13" s="102" customFormat="1" ht="50.1" customHeight="1" x14ac:dyDescent="0.2">
      <c r="B5" s="281"/>
      <c r="C5" s="281"/>
      <c r="D5" s="244"/>
      <c r="E5" s="244"/>
      <c r="F5" s="221" t="s">
        <v>103</v>
      </c>
      <c r="G5" s="222" t="s">
        <v>104</v>
      </c>
      <c r="H5" s="223" t="s">
        <v>105</v>
      </c>
      <c r="I5" s="224" t="s">
        <v>106</v>
      </c>
      <c r="J5" s="225" t="s">
        <v>107</v>
      </c>
      <c r="K5" s="226" t="s">
        <v>108</v>
      </c>
      <c r="L5" s="282" t="s">
        <v>109</v>
      </c>
    </row>
    <row r="6" spans="1:13" s="102" customFormat="1" ht="5.0999999999999996" customHeight="1" x14ac:dyDescent="0.2">
      <c r="B6" s="1732"/>
      <c r="C6" s="1732"/>
      <c r="D6" s="245"/>
      <c r="E6" s="1711"/>
      <c r="F6" s="301"/>
      <c r="G6" s="301"/>
      <c r="H6" s="302"/>
      <c r="I6" s="303"/>
      <c r="J6" s="302"/>
      <c r="K6" s="302"/>
      <c r="L6" s="301"/>
    </row>
    <row r="7" spans="1:13" s="102" customFormat="1" x14ac:dyDescent="0.2">
      <c r="A7" s="312"/>
      <c r="B7" s="1637" t="s">
        <v>307</v>
      </c>
      <c r="C7" s="1637" t="s">
        <v>409</v>
      </c>
      <c r="D7" s="256" t="s">
        <v>308</v>
      </c>
      <c r="E7" s="1709" t="s">
        <v>931</v>
      </c>
      <c r="F7" s="262">
        <v>48</v>
      </c>
      <c r="G7" s="258">
        <v>5</v>
      </c>
      <c r="H7" s="259">
        <v>36</v>
      </c>
      <c r="I7" s="260">
        <v>5</v>
      </c>
      <c r="J7" s="259">
        <v>33</v>
      </c>
      <c r="K7" s="261">
        <v>16</v>
      </c>
      <c r="L7" s="262">
        <v>49</v>
      </c>
    </row>
    <row r="8" spans="1:13" s="102" customFormat="1" x14ac:dyDescent="0.2">
      <c r="B8" s="1734"/>
      <c r="C8" s="1734"/>
      <c r="D8" s="254"/>
      <c r="E8" s="1706" t="s">
        <v>932</v>
      </c>
      <c r="F8" s="116">
        <v>76</v>
      </c>
      <c r="G8" s="172">
        <v>11</v>
      </c>
      <c r="H8" s="113">
        <v>67</v>
      </c>
      <c r="I8" s="114">
        <v>11</v>
      </c>
      <c r="J8" s="113">
        <v>66</v>
      </c>
      <c r="K8" s="173">
        <v>31</v>
      </c>
      <c r="L8" s="116">
        <v>97</v>
      </c>
    </row>
    <row r="9" spans="1:13" s="102" customFormat="1" x14ac:dyDescent="0.2">
      <c r="B9" s="1639"/>
      <c r="C9" s="1639"/>
      <c r="D9" s="264"/>
      <c r="E9" s="1708" t="s">
        <v>426</v>
      </c>
      <c r="F9" s="270">
        <v>124</v>
      </c>
      <c r="G9" s="266">
        <v>16</v>
      </c>
      <c r="H9" s="267">
        <v>103</v>
      </c>
      <c r="I9" s="268">
        <v>16</v>
      </c>
      <c r="J9" s="267">
        <v>99</v>
      </c>
      <c r="K9" s="269">
        <v>47</v>
      </c>
      <c r="L9" s="270">
        <v>146</v>
      </c>
    </row>
    <row r="10" spans="1:13" s="102" customFormat="1" x14ac:dyDescent="0.2">
      <c r="B10" s="1637" t="s">
        <v>309</v>
      </c>
      <c r="C10" s="1637" t="s">
        <v>409</v>
      </c>
      <c r="D10" s="256" t="s">
        <v>310</v>
      </c>
      <c r="E10" s="1709" t="s">
        <v>931</v>
      </c>
      <c r="F10" s="262">
        <v>306</v>
      </c>
      <c r="G10" s="258">
        <v>15</v>
      </c>
      <c r="H10" s="259">
        <v>129</v>
      </c>
      <c r="I10" s="260">
        <v>16</v>
      </c>
      <c r="J10" s="259">
        <v>119</v>
      </c>
      <c r="K10" s="261">
        <v>250</v>
      </c>
      <c r="L10" s="262">
        <v>369</v>
      </c>
    </row>
    <row r="11" spans="1:13" s="102" customFormat="1" x14ac:dyDescent="0.2">
      <c r="B11" s="1734"/>
      <c r="C11" s="1734"/>
      <c r="D11" s="254"/>
      <c r="E11" s="1706" t="s">
        <v>932</v>
      </c>
      <c r="F11" s="116">
        <v>182</v>
      </c>
      <c r="G11" s="172">
        <v>28</v>
      </c>
      <c r="H11" s="113">
        <v>109</v>
      </c>
      <c r="I11" s="114">
        <v>29</v>
      </c>
      <c r="J11" s="113">
        <v>93</v>
      </c>
      <c r="K11" s="173">
        <v>124</v>
      </c>
      <c r="L11" s="116">
        <v>217</v>
      </c>
    </row>
    <row r="12" spans="1:13" s="102" customFormat="1" x14ac:dyDescent="0.2">
      <c r="B12" s="1734"/>
      <c r="C12" s="1734"/>
      <c r="D12" s="254"/>
      <c r="E12" s="1706" t="s">
        <v>111</v>
      </c>
      <c r="F12" s="116">
        <v>19</v>
      </c>
      <c r="G12" s="172">
        <v>3</v>
      </c>
      <c r="H12" s="113">
        <v>14</v>
      </c>
      <c r="I12" s="114">
        <v>3</v>
      </c>
      <c r="J12" s="113">
        <v>16</v>
      </c>
      <c r="K12" s="173">
        <v>11</v>
      </c>
      <c r="L12" s="116">
        <v>27</v>
      </c>
    </row>
    <row r="13" spans="1:13" s="102" customFormat="1" x14ac:dyDescent="0.2">
      <c r="B13" s="1639"/>
      <c r="C13" s="1639"/>
      <c r="D13" s="264"/>
      <c r="E13" s="1708" t="s">
        <v>426</v>
      </c>
      <c r="F13" s="270">
        <v>507</v>
      </c>
      <c r="G13" s="266">
        <v>46</v>
      </c>
      <c r="H13" s="267">
        <v>252</v>
      </c>
      <c r="I13" s="268">
        <v>48</v>
      </c>
      <c r="J13" s="267">
        <v>228</v>
      </c>
      <c r="K13" s="269">
        <v>385</v>
      </c>
      <c r="L13" s="270">
        <v>613</v>
      </c>
    </row>
    <row r="14" spans="1:13" s="102" customFormat="1" x14ac:dyDescent="0.2">
      <c r="B14" s="1637" t="s">
        <v>311</v>
      </c>
      <c r="C14" s="1637" t="s">
        <v>409</v>
      </c>
      <c r="D14" s="256" t="s">
        <v>312</v>
      </c>
      <c r="E14" s="1709" t="s">
        <v>931</v>
      </c>
      <c r="F14" s="262">
        <v>193</v>
      </c>
      <c r="G14" s="258">
        <v>8</v>
      </c>
      <c r="H14" s="259">
        <v>55</v>
      </c>
      <c r="I14" s="260">
        <v>8</v>
      </c>
      <c r="J14" s="259">
        <v>51</v>
      </c>
      <c r="K14" s="261">
        <v>191</v>
      </c>
      <c r="L14" s="262">
        <v>242</v>
      </c>
    </row>
    <row r="15" spans="1:13" s="102" customFormat="1" x14ac:dyDescent="0.2">
      <c r="B15" s="1734"/>
      <c r="C15" s="1734"/>
      <c r="D15" s="254"/>
      <c r="E15" s="1706" t="s">
        <v>932</v>
      </c>
      <c r="F15" s="116">
        <v>164</v>
      </c>
      <c r="G15" s="172">
        <v>24</v>
      </c>
      <c r="H15" s="113">
        <v>88</v>
      </c>
      <c r="I15" s="114">
        <v>26</v>
      </c>
      <c r="J15" s="113">
        <v>80</v>
      </c>
      <c r="K15" s="173">
        <v>171</v>
      </c>
      <c r="L15" s="116">
        <v>251</v>
      </c>
    </row>
    <row r="16" spans="1:13" s="102" customFormat="1" x14ac:dyDescent="0.2">
      <c r="B16" s="1734"/>
      <c r="C16" s="1734"/>
      <c r="D16" s="254"/>
      <c r="E16" s="1706" t="s">
        <v>111</v>
      </c>
      <c r="F16" s="116">
        <v>24</v>
      </c>
      <c r="G16" s="172">
        <v>6</v>
      </c>
      <c r="H16" s="113">
        <v>16</v>
      </c>
      <c r="I16" s="114">
        <v>7</v>
      </c>
      <c r="J16" s="113">
        <v>15</v>
      </c>
      <c r="K16" s="173">
        <v>27</v>
      </c>
      <c r="L16" s="116">
        <v>42</v>
      </c>
    </row>
    <row r="17" spans="2:12" s="102" customFormat="1" x14ac:dyDescent="0.2">
      <c r="B17" s="1639"/>
      <c r="C17" s="1639"/>
      <c r="D17" s="264"/>
      <c r="E17" s="1708" t="s">
        <v>426</v>
      </c>
      <c r="F17" s="270">
        <v>381</v>
      </c>
      <c r="G17" s="266">
        <v>38</v>
      </c>
      <c r="H17" s="267">
        <v>159</v>
      </c>
      <c r="I17" s="268">
        <v>41</v>
      </c>
      <c r="J17" s="267">
        <v>146</v>
      </c>
      <c r="K17" s="269">
        <v>389</v>
      </c>
      <c r="L17" s="270">
        <v>535</v>
      </c>
    </row>
    <row r="18" spans="2:12" s="102" customFormat="1" x14ac:dyDescent="0.2">
      <c r="B18" s="1637" t="s">
        <v>313</v>
      </c>
      <c r="C18" s="1637" t="s">
        <v>409</v>
      </c>
      <c r="D18" s="256" t="s">
        <v>314</v>
      </c>
      <c r="E18" s="1709" t="s">
        <v>931</v>
      </c>
      <c r="F18" s="262">
        <v>105</v>
      </c>
      <c r="G18" s="258">
        <v>8</v>
      </c>
      <c r="H18" s="259">
        <v>68</v>
      </c>
      <c r="I18" s="260">
        <v>9</v>
      </c>
      <c r="J18" s="259">
        <v>65</v>
      </c>
      <c r="K18" s="261">
        <v>61</v>
      </c>
      <c r="L18" s="262">
        <v>126</v>
      </c>
    </row>
    <row r="19" spans="2:12" s="102" customFormat="1" x14ac:dyDescent="0.2">
      <c r="B19" s="1734"/>
      <c r="C19" s="1734"/>
      <c r="D19" s="254"/>
      <c r="E19" s="1706" t="s">
        <v>932</v>
      </c>
      <c r="F19" s="116">
        <v>122</v>
      </c>
      <c r="G19" s="172">
        <v>21</v>
      </c>
      <c r="H19" s="113">
        <v>91</v>
      </c>
      <c r="I19" s="114">
        <v>21</v>
      </c>
      <c r="J19" s="113">
        <v>83</v>
      </c>
      <c r="K19" s="173">
        <v>80</v>
      </c>
      <c r="L19" s="116">
        <v>163</v>
      </c>
    </row>
    <row r="20" spans="2:12" s="102" customFormat="1" x14ac:dyDescent="0.2">
      <c r="B20" s="1734"/>
      <c r="C20" s="1734"/>
      <c r="D20" s="254"/>
      <c r="E20" s="1706" t="s">
        <v>111</v>
      </c>
      <c r="F20" s="116">
        <v>14</v>
      </c>
      <c r="G20" s="172">
        <v>1</v>
      </c>
      <c r="H20" s="113">
        <v>11</v>
      </c>
      <c r="I20" s="114">
        <v>1</v>
      </c>
      <c r="J20" s="113">
        <v>12</v>
      </c>
      <c r="K20" s="173">
        <v>16</v>
      </c>
      <c r="L20" s="116">
        <v>28</v>
      </c>
    </row>
    <row r="21" spans="2:12" s="102" customFormat="1" x14ac:dyDescent="0.2">
      <c r="B21" s="1639"/>
      <c r="C21" s="1639"/>
      <c r="D21" s="264"/>
      <c r="E21" s="1708" t="s">
        <v>426</v>
      </c>
      <c r="F21" s="270">
        <v>241</v>
      </c>
      <c r="G21" s="266">
        <v>30</v>
      </c>
      <c r="H21" s="267">
        <v>170</v>
      </c>
      <c r="I21" s="268">
        <v>31</v>
      </c>
      <c r="J21" s="267">
        <v>160</v>
      </c>
      <c r="K21" s="269">
        <v>157</v>
      </c>
      <c r="L21" s="270">
        <v>317</v>
      </c>
    </row>
    <row r="22" spans="2:12" s="102" customFormat="1" x14ac:dyDescent="0.2">
      <c r="B22" s="1637" t="s">
        <v>315</v>
      </c>
      <c r="C22" s="1637" t="s">
        <v>409</v>
      </c>
      <c r="D22" s="256" t="s">
        <v>316</v>
      </c>
      <c r="E22" s="1709" t="s">
        <v>931</v>
      </c>
      <c r="F22" s="262">
        <v>326</v>
      </c>
      <c r="G22" s="258">
        <v>18</v>
      </c>
      <c r="H22" s="259">
        <v>125</v>
      </c>
      <c r="I22" s="260">
        <v>19</v>
      </c>
      <c r="J22" s="259">
        <v>113</v>
      </c>
      <c r="K22" s="261">
        <v>256</v>
      </c>
      <c r="L22" s="262">
        <v>369</v>
      </c>
    </row>
    <row r="23" spans="2:12" s="102" customFormat="1" x14ac:dyDescent="0.2">
      <c r="B23" s="1734"/>
      <c r="C23" s="1734"/>
      <c r="D23" s="254"/>
      <c r="E23" s="1706" t="s">
        <v>932</v>
      </c>
      <c r="F23" s="116">
        <v>194</v>
      </c>
      <c r="G23" s="172">
        <v>40</v>
      </c>
      <c r="H23" s="113">
        <v>139</v>
      </c>
      <c r="I23" s="114">
        <v>42</v>
      </c>
      <c r="J23" s="113">
        <v>120</v>
      </c>
      <c r="K23" s="173">
        <v>126</v>
      </c>
      <c r="L23" s="116">
        <v>246</v>
      </c>
    </row>
    <row r="24" spans="2:12" s="102" customFormat="1" x14ac:dyDescent="0.2">
      <c r="B24" s="1734"/>
      <c r="C24" s="1734"/>
      <c r="D24" s="254"/>
      <c r="E24" s="1706" t="s">
        <v>111</v>
      </c>
      <c r="F24" s="116">
        <v>27</v>
      </c>
      <c r="G24" s="172">
        <v>2</v>
      </c>
      <c r="H24" s="113">
        <v>15</v>
      </c>
      <c r="I24" s="114">
        <v>2</v>
      </c>
      <c r="J24" s="113">
        <v>14</v>
      </c>
      <c r="K24" s="173">
        <v>19</v>
      </c>
      <c r="L24" s="116">
        <v>33</v>
      </c>
    </row>
    <row r="25" spans="2:12" s="102" customFormat="1" ht="13.5" thickBot="1" x14ac:dyDescent="0.25">
      <c r="B25" s="1639"/>
      <c r="C25" s="1639"/>
      <c r="D25" s="264"/>
      <c r="E25" s="1708" t="s">
        <v>426</v>
      </c>
      <c r="F25" s="270">
        <v>547</v>
      </c>
      <c r="G25" s="266">
        <v>60</v>
      </c>
      <c r="H25" s="267">
        <v>279</v>
      </c>
      <c r="I25" s="268">
        <v>63</v>
      </c>
      <c r="J25" s="267">
        <v>247</v>
      </c>
      <c r="K25" s="269">
        <v>401</v>
      </c>
      <c r="L25" s="270">
        <v>648</v>
      </c>
    </row>
    <row r="26" spans="2:12" s="102" customFormat="1" x14ac:dyDescent="0.2">
      <c r="B26" s="1751" t="s">
        <v>317</v>
      </c>
      <c r="C26" s="1637" t="s">
        <v>409</v>
      </c>
      <c r="D26" s="305" t="s">
        <v>318</v>
      </c>
      <c r="E26" s="1706" t="s">
        <v>931</v>
      </c>
      <c r="F26" s="116">
        <v>5582</v>
      </c>
      <c r="G26" s="172">
        <v>34</v>
      </c>
      <c r="H26" s="113">
        <v>418</v>
      </c>
      <c r="I26" s="114">
        <v>34</v>
      </c>
      <c r="J26" s="113">
        <v>397</v>
      </c>
      <c r="K26" s="173">
        <v>5905</v>
      </c>
      <c r="L26" s="116">
        <v>6302</v>
      </c>
    </row>
    <row r="27" spans="2:12" s="102" customFormat="1" x14ac:dyDescent="0.2">
      <c r="B27" s="1752"/>
      <c r="C27" s="1752"/>
      <c r="D27" s="306"/>
      <c r="E27" s="1706" t="s">
        <v>111</v>
      </c>
      <c r="F27" s="116">
        <v>28</v>
      </c>
      <c r="G27" s="172">
        <v>0</v>
      </c>
      <c r="H27" s="113">
        <v>3</v>
      </c>
      <c r="I27" s="114">
        <v>0</v>
      </c>
      <c r="J27" s="113">
        <v>3</v>
      </c>
      <c r="K27" s="173">
        <v>27</v>
      </c>
      <c r="L27" s="116">
        <v>30</v>
      </c>
    </row>
    <row r="28" spans="2:12" s="102" customFormat="1" x14ac:dyDescent="0.2">
      <c r="B28" s="1753"/>
      <c r="C28" s="1753"/>
      <c r="E28" s="1707" t="s">
        <v>426</v>
      </c>
      <c r="F28" s="234">
        <v>5610</v>
      </c>
      <c r="G28" s="230">
        <v>34</v>
      </c>
      <c r="H28" s="308">
        <v>421</v>
      </c>
      <c r="I28" s="232">
        <v>34</v>
      </c>
      <c r="J28" s="308">
        <v>400</v>
      </c>
      <c r="K28" s="233">
        <v>5932</v>
      </c>
      <c r="L28" s="309">
        <v>6332</v>
      </c>
    </row>
    <row r="29" spans="2:12" s="102" customFormat="1" x14ac:dyDescent="0.2">
      <c r="B29" s="1637" t="s">
        <v>319</v>
      </c>
      <c r="C29" s="1637" t="s">
        <v>409</v>
      </c>
      <c r="D29" s="256" t="s">
        <v>320</v>
      </c>
      <c r="E29" s="1709" t="s">
        <v>931</v>
      </c>
      <c r="F29" s="262">
        <v>450</v>
      </c>
      <c r="G29" s="258">
        <v>11</v>
      </c>
      <c r="H29" s="259">
        <v>162</v>
      </c>
      <c r="I29" s="260">
        <v>12</v>
      </c>
      <c r="J29" s="259">
        <v>162</v>
      </c>
      <c r="K29" s="261">
        <v>381</v>
      </c>
      <c r="L29" s="262">
        <v>543</v>
      </c>
    </row>
    <row r="30" spans="2:12" s="102" customFormat="1" x14ac:dyDescent="0.2">
      <c r="B30" s="1734"/>
      <c r="C30" s="1734"/>
      <c r="D30" s="254"/>
      <c r="E30" s="1706" t="s">
        <v>932</v>
      </c>
      <c r="F30" s="116">
        <v>224</v>
      </c>
      <c r="G30" s="172">
        <v>20</v>
      </c>
      <c r="H30" s="113">
        <v>132</v>
      </c>
      <c r="I30" s="114">
        <v>21</v>
      </c>
      <c r="J30" s="113">
        <v>137</v>
      </c>
      <c r="K30" s="173">
        <v>183</v>
      </c>
      <c r="L30" s="116">
        <v>320</v>
      </c>
    </row>
    <row r="31" spans="2:12" s="102" customFormat="1" x14ac:dyDescent="0.2">
      <c r="B31" s="1734"/>
      <c r="C31" s="1734"/>
      <c r="D31" s="254"/>
      <c r="E31" s="1706" t="s">
        <v>111</v>
      </c>
      <c r="F31" s="116">
        <v>33</v>
      </c>
      <c r="G31" s="172">
        <v>2</v>
      </c>
      <c r="H31" s="113">
        <v>21</v>
      </c>
      <c r="I31" s="114">
        <v>2</v>
      </c>
      <c r="J31" s="113">
        <v>24</v>
      </c>
      <c r="K31" s="173">
        <v>19</v>
      </c>
      <c r="L31" s="116">
        <v>43</v>
      </c>
    </row>
    <row r="32" spans="2:12" s="102" customFormat="1" x14ac:dyDescent="0.2">
      <c r="B32" s="1639"/>
      <c r="C32" s="1639"/>
      <c r="D32" s="264"/>
      <c r="E32" s="1708" t="s">
        <v>426</v>
      </c>
      <c r="F32" s="270">
        <v>707</v>
      </c>
      <c r="G32" s="266">
        <v>33</v>
      </c>
      <c r="H32" s="267">
        <v>315</v>
      </c>
      <c r="I32" s="268">
        <v>35</v>
      </c>
      <c r="J32" s="267">
        <v>323</v>
      </c>
      <c r="K32" s="269">
        <v>583</v>
      </c>
      <c r="L32" s="270">
        <v>906</v>
      </c>
    </row>
    <row r="33" spans="2:12" s="102" customFormat="1" x14ac:dyDescent="0.2">
      <c r="B33" s="1637" t="s">
        <v>321</v>
      </c>
      <c r="C33" s="1637" t="s">
        <v>409</v>
      </c>
      <c r="D33" s="256" t="s">
        <v>322</v>
      </c>
      <c r="E33" s="1709" t="s">
        <v>931</v>
      </c>
      <c r="F33" s="262">
        <v>334</v>
      </c>
      <c r="G33" s="258">
        <v>15</v>
      </c>
      <c r="H33" s="259">
        <v>133</v>
      </c>
      <c r="I33" s="260">
        <v>16</v>
      </c>
      <c r="J33" s="259">
        <v>129</v>
      </c>
      <c r="K33" s="261">
        <v>295</v>
      </c>
      <c r="L33" s="262">
        <v>424</v>
      </c>
    </row>
    <row r="34" spans="2:12" s="102" customFormat="1" x14ac:dyDescent="0.2">
      <c r="B34" s="1734"/>
      <c r="C34" s="1734"/>
      <c r="D34" s="254"/>
      <c r="E34" s="1706" t="s">
        <v>932</v>
      </c>
      <c r="F34" s="116">
        <v>439</v>
      </c>
      <c r="G34" s="172">
        <v>43</v>
      </c>
      <c r="H34" s="113">
        <v>185</v>
      </c>
      <c r="I34" s="114">
        <v>47</v>
      </c>
      <c r="J34" s="113">
        <v>182</v>
      </c>
      <c r="K34" s="173">
        <v>455</v>
      </c>
      <c r="L34" s="116">
        <v>637</v>
      </c>
    </row>
    <row r="35" spans="2:12" s="102" customFormat="1" x14ac:dyDescent="0.2">
      <c r="B35" s="1734"/>
      <c r="C35" s="1734"/>
      <c r="D35" s="254"/>
      <c r="E35" s="1706" t="s">
        <v>111</v>
      </c>
      <c r="F35" s="116">
        <v>247</v>
      </c>
      <c r="G35" s="172">
        <v>8</v>
      </c>
      <c r="H35" s="113">
        <v>35</v>
      </c>
      <c r="I35" s="114">
        <v>8</v>
      </c>
      <c r="J35" s="113">
        <v>36</v>
      </c>
      <c r="K35" s="173">
        <v>298</v>
      </c>
      <c r="L35" s="116">
        <v>334</v>
      </c>
    </row>
    <row r="36" spans="2:12" s="102" customFormat="1" x14ac:dyDescent="0.2">
      <c r="B36" s="1735"/>
      <c r="C36" s="1735"/>
      <c r="D36" s="95"/>
      <c r="E36" s="1707" t="s">
        <v>426</v>
      </c>
      <c r="F36" s="234">
        <v>1020</v>
      </c>
      <c r="G36" s="230">
        <v>66</v>
      </c>
      <c r="H36" s="231">
        <v>353</v>
      </c>
      <c r="I36" s="232">
        <v>71</v>
      </c>
      <c r="J36" s="231">
        <v>347</v>
      </c>
      <c r="K36" s="233">
        <v>1048</v>
      </c>
      <c r="L36" s="234">
        <v>1395</v>
      </c>
    </row>
    <row r="37" spans="2:12" s="102" customFormat="1" x14ac:dyDescent="0.2">
      <c r="B37" s="1637" t="s">
        <v>323</v>
      </c>
      <c r="C37" s="1637" t="s">
        <v>409</v>
      </c>
      <c r="D37" s="256" t="s">
        <v>324</v>
      </c>
      <c r="E37" s="1709" t="s">
        <v>931</v>
      </c>
      <c r="F37" s="262">
        <v>233</v>
      </c>
      <c r="G37" s="258">
        <v>6</v>
      </c>
      <c r="H37" s="259">
        <v>115</v>
      </c>
      <c r="I37" s="260">
        <v>6</v>
      </c>
      <c r="J37" s="259">
        <v>113</v>
      </c>
      <c r="K37" s="261">
        <v>174</v>
      </c>
      <c r="L37" s="262">
        <v>287</v>
      </c>
    </row>
    <row r="38" spans="2:12" s="102" customFormat="1" x14ac:dyDescent="0.2">
      <c r="B38" s="1734"/>
      <c r="C38" s="1734"/>
      <c r="D38" s="254"/>
      <c r="E38" s="1706" t="s">
        <v>932</v>
      </c>
      <c r="F38" s="116">
        <v>191</v>
      </c>
      <c r="G38" s="172">
        <v>16</v>
      </c>
      <c r="H38" s="113">
        <v>88</v>
      </c>
      <c r="I38" s="114">
        <v>17</v>
      </c>
      <c r="J38" s="113">
        <v>88</v>
      </c>
      <c r="K38" s="173">
        <v>170</v>
      </c>
      <c r="L38" s="116">
        <v>258</v>
      </c>
    </row>
    <row r="39" spans="2:12" s="102" customFormat="1" x14ac:dyDescent="0.2">
      <c r="B39" s="1734"/>
      <c r="C39" s="1734"/>
      <c r="D39" s="254"/>
      <c r="E39" s="1706" t="s">
        <v>111</v>
      </c>
      <c r="F39" s="116">
        <v>252</v>
      </c>
      <c r="G39" s="172">
        <v>5</v>
      </c>
      <c r="H39" s="113">
        <v>26</v>
      </c>
      <c r="I39" s="114">
        <v>5</v>
      </c>
      <c r="J39" s="113">
        <v>31</v>
      </c>
      <c r="K39" s="173">
        <v>359</v>
      </c>
      <c r="L39" s="116">
        <v>390</v>
      </c>
    </row>
    <row r="40" spans="2:12" s="102" customFormat="1" x14ac:dyDescent="0.2">
      <c r="B40" s="1639"/>
      <c r="C40" s="1639"/>
      <c r="D40" s="264"/>
      <c r="E40" s="1708" t="s">
        <v>426</v>
      </c>
      <c r="F40" s="270">
        <v>676</v>
      </c>
      <c r="G40" s="266">
        <v>27</v>
      </c>
      <c r="H40" s="267">
        <v>229</v>
      </c>
      <c r="I40" s="268">
        <v>28</v>
      </c>
      <c r="J40" s="267">
        <v>232</v>
      </c>
      <c r="K40" s="269">
        <v>703</v>
      </c>
      <c r="L40" s="270">
        <v>935</v>
      </c>
    </row>
    <row r="41" spans="2:12" s="102" customFormat="1" x14ac:dyDescent="0.2">
      <c r="B41" s="1637" t="s">
        <v>325</v>
      </c>
      <c r="C41" s="1637" t="s">
        <v>409</v>
      </c>
      <c r="D41" s="256" t="s">
        <v>326</v>
      </c>
      <c r="E41" s="1709" t="s">
        <v>931</v>
      </c>
      <c r="F41" s="262">
        <v>101</v>
      </c>
      <c r="G41" s="258">
        <v>10</v>
      </c>
      <c r="H41" s="259">
        <v>58</v>
      </c>
      <c r="I41" s="260">
        <v>10</v>
      </c>
      <c r="J41" s="259">
        <v>51</v>
      </c>
      <c r="K41" s="261">
        <v>52</v>
      </c>
      <c r="L41" s="262">
        <v>103</v>
      </c>
    </row>
    <row r="42" spans="2:12" s="102" customFormat="1" x14ac:dyDescent="0.2">
      <c r="B42" s="1734"/>
      <c r="C42" s="1734"/>
      <c r="D42" s="254"/>
      <c r="E42" s="1706" t="s">
        <v>932</v>
      </c>
      <c r="F42" s="116">
        <v>103</v>
      </c>
      <c r="G42" s="172">
        <v>23</v>
      </c>
      <c r="H42" s="113">
        <v>82</v>
      </c>
      <c r="I42" s="114">
        <v>25</v>
      </c>
      <c r="J42" s="113">
        <v>81</v>
      </c>
      <c r="K42" s="173">
        <v>47</v>
      </c>
      <c r="L42" s="116">
        <v>128</v>
      </c>
    </row>
    <row r="43" spans="2:12" s="102" customFormat="1" x14ac:dyDescent="0.2">
      <c r="B43" s="1734"/>
      <c r="C43" s="1734"/>
      <c r="D43" s="254"/>
      <c r="E43" s="1706" t="s">
        <v>111</v>
      </c>
      <c r="F43" s="116">
        <v>10</v>
      </c>
      <c r="G43" s="172">
        <v>2</v>
      </c>
      <c r="H43" s="113">
        <v>7</v>
      </c>
      <c r="I43" s="114">
        <v>2</v>
      </c>
      <c r="J43" s="113">
        <v>6</v>
      </c>
      <c r="K43" s="173">
        <v>9</v>
      </c>
      <c r="L43" s="116">
        <v>15</v>
      </c>
    </row>
    <row r="44" spans="2:12" s="102" customFormat="1" x14ac:dyDescent="0.2">
      <c r="B44" s="1639"/>
      <c r="C44" s="1639"/>
      <c r="D44" s="264"/>
      <c r="E44" s="1708" t="s">
        <v>426</v>
      </c>
      <c r="F44" s="270">
        <v>214</v>
      </c>
      <c r="G44" s="266">
        <v>35</v>
      </c>
      <c r="H44" s="267">
        <v>147</v>
      </c>
      <c r="I44" s="268">
        <v>37</v>
      </c>
      <c r="J44" s="267">
        <v>138</v>
      </c>
      <c r="K44" s="269">
        <v>108</v>
      </c>
      <c r="L44" s="270">
        <v>246</v>
      </c>
    </row>
    <row r="45" spans="2:12" s="102" customFormat="1" x14ac:dyDescent="0.2">
      <c r="B45" s="1637" t="s">
        <v>327</v>
      </c>
      <c r="C45" s="1637" t="s">
        <v>409</v>
      </c>
      <c r="D45" s="256" t="s">
        <v>328</v>
      </c>
      <c r="E45" s="1709" t="s">
        <v>931</v>
      </c>
      <c r="F45" s="262">
        <v>283</v>
      </c>
      <c r="G45" s="258">
        <v>13</v>
      </c>
      <c r="H45" s="259">
        <v>57</v>
      </c>
      <c r="I45" s="260">
        <v>13</v>
      </c>
      <c r="J45" s="259">
        <v>47</v>
      </c>
      <c r="K45" s="261">
        <v>286</v>
      </c>
      <c r="L45" s="262">
        <v>333</v>
      </c>
    </row>
    <row r="46" spans="2:12" s="102" customFormat="1" x14ac:dyDescent="0.2">
      <c r="B46" s="1734"/>
      <c r="C46" s="1734"/>
      <c r="D46" s="254"/>
      <c r="E46" s="1706" t="s">
        <v>932</v>
      </c>
      <c r="F46" s="116">
        <v>142</v>
      </c>
      <c r="G46" s="172">
        <v>13</v>
      </c>
      <c r="H46" s="113">
        <v>81</v>
      </c>
      <c r="I46" s="114">
        <v>16</v>
      </c>
      <c r="J46" s="113">
        <v>86</v>
      </c>
      <c r="K46" s="173">
        <v>96</v>
      </c>
      <c r="L46" s="116">
        <v>182</v>
      </c>
    </row>
    <row r="47" spans="2:12" s="102" customFormat="1" x14ac:dyDescent="0.2">
      <c r="B47" s="1734"/>
      <c r="C47" s="1734"/>
      <c r="D47" s="254"/>
      <c r="E47" s="1706" t="s">
        <v>111</v>
      </c>
      <c r="F47" s="116">
        <v>45</v>
      </c>
      <c r="G47" s="172">
        <v>4</v>
      </c>
      <c r="H47" s="113">
        <v>23</v>
      </c>
      <c r="I47" s="114">
        <v>4</v>
      </c>
      <c r="J47" s="113">
        <v>28</v>
      </c>
      <c r="K47" s="173">
        <v>48</v>
      </c>
      <c r="L47" s="116">
        <v>76</v>
      </c>
    </row>
    <row r="48" spans="2:12" s="102" customFormat="1" x14ac:dyDescent="0.2">
      <c r="B48" s="1639"/>
      <c r="C48" s="1639"/>
      <c r="D48" s="264"/>
      <c r="E48" s="1708" t="s">
        <v>426</v>
      </c>
      <c r="F48" s="270">
        <v>470</v>
      </c>
      <c r="G48" s="266">
        <v>30</v>
      </c>
      <c r="H48" s="267">
        <v>161</v>
      </c>
      <c r="I48" s="268">
        <v>33</v>
      </c>
      <c r="J48" s="267">
        <v>161</v>
      </c>
      <c r="K48" s="269">
        <v>430</v>
      </c>
      <c r="L48" s="270">
        <v>591</v>
      </c>
    </row>
    <row r="49" spans="2:12" s="102" customFormat="1" x14ac:dyDescent="0.2">
      <c r="B49" s="1637" t="s">
        <v>329</v>
      </c>
      <c r="C49" s="1637" t="s">
        <v>409</v>
      </c>
      <c r="D49" s="256" t="s">
        <v>330</v>
      </c>
      <c r="E49" s="1709" t="s">
        <v>931</v>
      </c>
      <c r="F49" s="262">
        <v>80</v>
      </c>
      <c r="G49" s="258">
        <v>9</v>
      </c>
      <c r="H49" s="259">
        <v>42</v>
      </c>
      <c r="I49" s="260">
        <v>9</v>
      </c>
      <c r="J49" s="259">
        <v>37</v>
      </c>
      <c r="K49" s="261">
        <v>48</v>
      </c>
      <c r="L49" s="262">
        <v>85</v>
      </c>
    </row>
    <row r="50" spans="2:12" s="102" customFormat="1" x14ac:dyDescent="0.2">
      <c r="B50" s="1734"/>
      <c r="C50" s="1734"/>
      <c r="D50" s="254"/>
      <c r="E50" s="1706" t="s">
        <v>932</v>
      </c>
      <c r="F50" s="116">
        <v>124</v>
      </c>
      <c r="G50" s="172">
        <v>25</v>
      </c>
      <c r="H50" s="113">
        <v>96</v>
      </c>
      <c r="I50" s="114">
        <v>26</v>
      </c>
      <c r="J50" s="113">
        <v>86</v>
      </c>
      <c r="K50" s="173">
        <v>78</v>
      </c>
      <c r="L50" s="116">
        <v>164</v>
      </c>
    </row>
    <row r="51" spans="2:12" s="102" customFormat="1" x14ac:dyDescent="0.2">
      <c r="B51" s="1734"/>
      <c r="C51" s="1734"/>
      <c r="D51" s="254"/>
      <c r="E51" s="1706" t="s">
        <v>111</v>
      </c>
      <c r="F51" s="116">
        <v>3</v>
      </c>
      <c r="G51" s="172">
        <v>0</v>
      </c>
      <c r="H51" s="113">
        <v>2</v>
      </c>
      <c r="I51" s="114">
        <v>0</v>
      </c>
      <c r="J51" s="113">
        <v>2</v>
      </c>
      <c r="K51" s="173">
        <v>1</v>
      </c>
      <c r="L51" s="116">
        <v>3</v>
      </c>
    </row>
    <row r="52" spans="2:12" s="102" customFormat="1" x14ac:dyDescent="0.2">
      <c r="B52" s="1639"/>
      <c r="C52" s="1639"/>
      <c r="D52" s="264"/>
      <c r="E52" s="1708" t="s">
        <v>426</v>
      </c>
      <c r="F52" s="270">
        <v>207</v>
      </c>
      <c r="G52" s="266">
        <v>34</v>
      </c>
      <c r="H52" s="267">
        <v>140</v>
      </c>
      <c r="I52" s="268">
        <v>35</v>
      </c>
      <c r="J52" s="267">
        <v>125</v>
      </c>
      <c r="K52" s="269">
        <v>127</v>
      </c>
      <c r="L52" s="270">
        <v>252</v>
      </c>
    </row>
    <row r="53" spans="2:12" s="102" customFormat="1" x14ac:dyDescent="0.2">
      <c r="B53" s="1637" t="s">
        <v>331</v>
      </c>
      <c r="C53" s="1637" t="s">
        <v>409</v>
      </c>
      <c r="D53" s="256" t="s">
        <v>332</v>
      </c>
      <c r="E53" s="1709" t="s">
        <v>931</v>
      </c>
      <c r="F53" s="262">
        <v>67</v>
      </c>
      <c r="G53" s="258">
        <v>5</v>
      </c>
      <c r="H53" s="259">
        <v>51</v>
      </c>
      <c r="I53" s="260">
        <v>5</v>
      </c>
      <c r="J53" s="259">
        <v>47</v>
      </c>
      <c r="K53" s="261">
        <v>25</v>
      </c>
      <c r="L53" s="262">
        <v>72</v>
      </c>
    </row>
    <row r="54" spans="2:12" s="102" customFormat="1" x14ac:dyDescent="0.2">
      <c r="B54" s="1734"/>
      <c r="C54" s="1734"/>
      <c r="D54" s="254"/>
      <c r="E54" s="1706" t="s">
        <v>932</v>
      </c>
      <c r="F54" s="116">
        <v>83</v>
      </c>
      <c r="G54" s="172">
        <v>16</v>
      </c>
      <c r="H54" s="113">
        <v>68</v>
      </c>
      <c r="I54" s="114">
        <v>19</v>
      </c>
      <c r="J54" s="113">
        <v>68</v>
      </c>
      <c r="K54" s="173">
        <v>41</v>
      </c>
      <c r="L54" s="116">
        <v>109</v>
      </c>
    </row>
    <row r="55" spans="2:12" s="102" customFormat="1" x14ac:dyDescent="0.2">
      <c r="B55" s="1734"/>
      <c r="C55" s="1734"/>
      <c r="D55" s="254"/>
      <c r="E55" s="1706" t="s">
        <v>111</v>
      </c>
      <c r="F55" s="116">
        <v>10</v>
      </c>
      <c r="G55" s="172">
        <v>2</v>
      </c>
      <c r="H55" s="113">
        <v>3</v>
      </c>
      <c r="I55" s="114">
        <v>2</v>
      </c>
      <c r="J55" s="113">
        <v>1</v>
      </c>
      <c r="K55" s="173">
        <v>10</v>
      </c>
      <c r="L55" s="116">
        <v>11</v>
      </c>
    </row>
    <row r="56" spans="2:12" s="102" customFormat="1" x14ac:dyDescent="0.2">
      <c r="B56" s="1639"/>
      <c r="C56" s="1639"/>
      <c r="D56" s="264"/>
      <c r="E56" s="1708" t="s">
        <v>426</v>
      </c>
      <c r="F56" s="270">
        <v>160</v>
      </c>
      <c r="G56" s="266">
        <v>23</v>
      </c>
      <c r="H56" s="267">
        <v>122</v>
      </c>
      <c r="I56" s="268">
        <v>26</v>
      </c>
      <c r="J56" s="267">
        <v>116</v>
      </c>
      <c r="K56" s="269">
        <v>76</v>
      </c>
      <c r="L56" s="270">
        <v>192</v>
      </c>
    </row>
    <row r="57" spans="2:12" s="102" customFormat="1" x14ac:dyDescent="0.2">
      <c r="B57" s="1637" t="s">
        <v>333</v>
      </c>
      <c r="C57" s="1637" t="s">
        <v>409</v>
      </c>
      <c r="D57" s="256" t="s">
        <v>334</v>
      </c>
      <c r="E57" s="1709" t="s">
        <v>931</v>
      </c>
      <c r="F57" s="262">
        <v>363</v>
      </c>
      <c r="G57" s="258">
        <v>20</v>
      </c>
      <c r="H57" s="259">
        <v>195</v>
      </c>
      <c r="I57" s="260">
        <v>20</v>
      </c>
      <c r="J57" s="259">
        <v>182</v>
      </c>
      <c r="K57" s="261">
        <v>278</v>
      </c>
      <c r="L57" s="262">
        <v>460</v>
      </c>
    </row>
    <row r="58" spans="2:12" s="102" customFormat="1" x14ac:dyDescent="0.2">
      <c r="B58" s="1734"/>
      <c r="C58" s="1734"/>
      <c r="D58" s="254"/>
      <c r="E58" s="1706" t="s">
        <v>932</v>
      </c>
      <c r="F58" s="116">
        <v>278</v>
      </c>
      <c r="G58" s="172">
        <v>47</v>
      </c>
      <c r="H58" s="113">
        <v>215</v>
      </c>
      <c r="I58" s="114">
        <v>50</v>
      </c>
      <c r="J58" s="113">
        <v>216</v>
      </c>
      <c r="K58" s="173">
        <v>198</v>
      </c>
      <c r="L58" s="116">
        <v>414</v>
      </c>
    </row>
    <row r="59" spans="2:12" s="102" customFormat="1" x14ac:dyDescent="0.2">
      <c r="B59" s="1734"/>
      <c r="C59" s="1734"/>
      <c r="D59" s="254"/>
      <c r="E59" s="1706" t="s">
        <v>111</v>
      </c>
      <c r="F59" s="116">
        <v>104</v>
      </c>
      <c r="G59" s="172">
        <v>3</v>
      </c>
      <c r="H59" s="113">
        <v>25</v>
      </c>
      <c r="I59" s="114">
        <v>3</v>
      </c>
      <c r="J59" s="113">
        <v>25</v>
      </c>
      <c r="K59" s="173">
        <v>110</v>
      </c>
      <c r="L59" s="116">
        <v>135</v>
      </c>
    </row>
    <row r="60" spans="2:12" s="102" customFormat="1" x14ac:dyDescent="0.2">
      <c r="B60" s="1639"/>
      <c r="C60" s="1639"/>
      <c r="D60" s="264"/>
      <c r="E60" s="1708" t="s">
        <v>426</v>
      </c>
      <c r="F60" s="270">
        <v>745</v>
      </c>
      <c r="G60" s="266">
        <v>70</v>
      </c>
      <c r="H60" s="267">
        <v>435</v>
      </c>
      <c r="I60" s="268">
        <v>73</v>
      </c>
      <c r="J60" s="267">
        <v>423</v>
      </c>
      <c r="K60" s="269">
        <v>586</v>
      </c>
      <c r="L60" s="270">
        <v>1009</v>
      </c>
    </row>
    <row r="61" spans="2:12" s="102" customFormat="1" x14ac:dyDescent="0.2">
      <c r="B61" s="1637" t="s">
        <v>335</v>
      </c>
      <c r="C61" s="1637" t="s">
        <v>409</v>
      </c>
      <c r="D61" s="256" t="s">
        <v>336</v>
      </c>
      <c r="E61" s="1709" t="s">
        <v>931</v>
      </c>
      <c r="F61" s="262">
        <v>127</v>
      </c>
      <c r="G61" s="258">
        <v>11</v>
      </c>
      <c r="H61" s="259">
        <v>91</v>
      </c>
      <c r="I61" s="260">
        <v>13</v>
      </c>
      <c r="J61" s="259">
        <v>86</v>
      </c>
      <c r="K61" s="261">
        <v>76</v>
      </c>
      <c r="L61" s="262">
        <v>162</v>
      </c>
    </row>
    <row r="62" spans="2:12" s="102" customFormat="1" x14ac:dyDescent="0.2">
      <c r="B62" s="1734"/>
      <c r="C62" s="1734"/>
      <c r="D62" s="254"/>
      <c r="E62" s="1706" t="s">
        <v>932</v>
      </c>
      <c r="F62" s="116">
        <v>109</v>
      </c>
      <c r="G62" s="172">
        <v>17</v>
      </c>
      <c r="H62" s="113">
        <v>85</v>
      </c>
      <c r="I62" s="114">
        <v>17</v>
      </c>
      <c r="J62" s="113">
        <v>79</v>
      </c>
      <c r="K62" s="173">
        <v>69</v>
      </c>
      <c r="L62" s="116">
        <v>148</v>
      </c>
    </row>
    <row r="63" spans="2:12" s="102" customFormat="1" x14ac:dyDescent="0.2">
      <c r="B63" s="1734"/>
      <c r="C63" s="1734"/>
      <c r="D63" s="254"/>
      <c r="E63" s="1706" t="s">
        <v>111</v>
      </c>
      <c r="F63" s="116">
        <v>9</v>
      </c>
      <c r="G63" s="172">
        <v>3</v>
      </c>
      <c r="H63" s="113">
        <v>7</v>
      </c>
      <c r="I63" s="114">
        <v>4</v>
      </c>
      <c r="J63" s="113">
        <v>7</v>
      </c>
      <c r="K63" s="173">
        <v>7</v>
      </c>
      <c r="L63" s="116">
        <v>14</v>
      </c>
    </row>
    <row r="64" spans="2:12" s="102" customFormat="1" x14ac:dyDescent="0.2">
      <c r="B64" s="1639"/>
      <c r="C64" s="1639"/>
      <c r="D64" s="264"/>
      <c r="E64" s="1708" t="s">
        <v>426</v>
      </c>
      <c r="F64" s="270">
        <v>245</v>
      </c>
      <c r="G64" s="266">
        <v>31</v>
      </c>
      <c r="H64" s="267">
        <v>183</v>
      </c>
      <c r="I64" s="268">
        <v>34</v>
      </c>
      <c r="J64" s="267">
        <v>172</v>
      </c>
      <c r="K64" s="269">
        <v>152</v>
      </c>
      <c r="L64" s="270">
        <v>324</v>
      </c>
    </row>
    <row r="65" spans="2:12" s="102" customFormat="1" x14ac:dyDescent="0.2">
      <c r="B65" s="1637" t="s">
        <v>337</v>
      </c>
      <c r="C65" s="1637" t="s">
        <v>409</v>
      </c>
      <c r="D65" s="256" t="s">
        <v>338</v>
      </c>
      <c r="E65" s="1709" t="s">
        <v>931</v>
      </c>
      <c r="F65" s="262">
        <v>151</v>
      </c>
      <c r="G65" s="258">
        <v>10</v>
      </c>
      <c r="H65" s="259">
        <v>104</v>
      </c>
      <c r="I65" s="260">
        <v>10</v>
      </c>
      <c r="J65" s="259">
        <v>99</v>
      </c>
      <c r="K65" s="261">
        <v>92</v>
      </c>
      <c r="L65" s="262">
        <v>191</v>
      </c>
    </row>
    <row r="66" spans="2:12" s="102" customFormat="1" x14ac:dyDescent="0.2">
      <c r="B66" s="1734"/>
      <c r="C66" s="1734"/>
      <c r="D66" s="254"/>
      <c r="E66" s="1706" t="s">
        <v>932</v>
      </c>
      <c r="F66" s="116">
        <v>169</v>
      </c>
      <c r="G66" s="172">
        <v>31</v>
      </c>
      <c r="H66" s="113">
        <v>135</v>
      </c>
      <c r="I66" s="114">
        <v>31</v>
      </c>
      <c r="J66" s="113">
        <v>132</v>
      </c>
      <c r="K66" s="173">
        <v>89</v>
      </c>
      <c r="L66" s="116">
        <v>221</v>
      </c>
    </row>
    <row r="67" spans="2:12" s="102" customFormat="1" x14ac:dyDescent="0.2">
      <c r="B67" s="1734"/>
      <c r="C67" s="1734"/>
      <c r="D67" s="254"/>
      <c r="E67" s="1706" t="s">
        <v>111</v>
      </c>
      <c r="F67" s="116">
        <v>12</v>
      </c>
      <c r="G67" s="172">
        <v>2</v>
      </c>
      <c r="H67" s="113">
        <v>8</v>
      </c>
      <c r="I67" s="114">
        <v>2</v>
      </c>
      <c r="J67" s="113">
        <v>7</v>
      </c>
      <c r="K67" s="173">
        <v>4</v>
      </c>
      <c r="L67" s="116">
        <v>11</v>
      </c>
    </row>
    <row r="68" spans="2:12" s="102" customFormat="1" x14ac:dyDescent="0.2">
      <c r="B68" s="1639"/>
      <c r="C68" s="1639"/>
      <c r="D68" s="264"/>
      <c r="E68" s="1708" t="s">
        <v>426</v>
      </c>
      <c r="F68" s="270">
        <v>332</v>
      </c>
      <c r="G68" s="266">
        <v>43</v>
      </c>
      <c r="H68" s="267">
        <v>247</v>
      </c>
      <c r="I68" s="268">
        <v>43</v>
      </c>
      <c r="J68" s="267">
        <v>238</v>
      </c>
      <c r="K68" s="269">
        <v>185</v>
      </c>
      <c r="L68" s="270">
        <v>423</v>
      </c>
    </row>
    <row r="69" spans="2:12" s="102" customFormat="1" x14ac:dyDescent="0.2">
      <c r="B69" s="1637" t="s">
        <v>339</v>
      </c>
      <c r="C69" s="1637" t="s">
        <v>409</v>
      </c>
      <c r="D69" s="256" t="s">
        <v>340</v>
      </c>
      <c r="E69" s="1709" t="s">
        <v>931</v>
      </c>
      <c r="F69" s="262">
        <v>141</v>
      </c>
      <c r="G69" s="258">
        <v>5</v>
      </c>
      <c r="H69" s="259">
        <v>61</v>
      </c>
      <c r="I69" s="260">
        <v>5</v>
      </c>
      <c r="J69" s="259">
        <v>60</v>
      </c>
      <c r="K69" s="261">
        <v>118</v>
      </c>
      <c r="L69" s="262">
        <v>178</v>
      </c>
    </row>
    <row r="70" spans="2:12" s="102" customFormat="1" x14ac:dyDescent="0.2">
      <c r="B70" s="1734"/>
      <c r="C70" s="1734"/>
      <c r="D70" s="254"/>
      <c r="E70" s="1706" t="s">
        <v>932</v>
      </c>
      <c r="F70" s="116">
        <v>123</v>
      </c>
      <c r="G70" s="172">
        <v>17</v>
      </c>
      <c r="H70" s="113">
        <v>105</v>
      </c>
      <c r="I70" s="114">
        <v>17</v>
      </c>
      <c r="J70" s="113">
        <v>107</v>
      </c>
      <c r="K70" s="173">
        <v>53</v>
      </c>
      <c r="L70" s="116">
        <v>160</v>
      </c>
    </row>
    <row r="71" spans="2:12" s="102" customFormat="1" x14ac:dyDescent="0.2">
      <c r="B71" s="1734"/>
      <c r="C71" s="1734"/>
      <c r="D71" s="254"/>
      <c r="E71" s="1706" t="s">
        <v>111</v>
      </c>
      <c r="F71" s="116">
        <v>10</v>
      </c>
      <c r="G71" s="172">
        <v>1</v>
      </c>
      <c r="H71" s="113">
        <v>3</v>
      </c>
      <c r="I71" s="114">
        <v>1</v>
      </c>
      <c r="J71" s="113">
        <v>4</v>
      </c>
      <c r="K71" s="173">
        <v>22</v>
      </c>
      <c r="L71" s="116">
        <v>26</v>
      </c>
    </row>
    <row r="72" spans="2:12" s="102" customFormat="1" ht="13.5" thickBot="1" x14ac:dyDescent="0.25">
      <c r="B72" s="1639"/>
      <c r="C72" s="1639"/>
      <c r="D72" s="264"/>
      <c r="E72" s="1708" t="s">
        <v>426</v>
      </c>
      <c r="F72" s="270">
        <v>274</v>
      </c>
      <c r="G72" s="266">
        <v>23</v>
      </c>
      <c r="H72" s="267">
        <v>169</v>
      </c>
      <c r="I72" s="268">
        <v>23</v>
      </c>
      <c r="J72" s="267">
        <v>171</v>
      </c>
      <c r="K72" s="269">
        <v>193</v>
      </c>
      <c r="L72" s="270">
        <v>364</v>
      </c>
    </row>
    <row r="73" spans="2:12" s="95" customFormat="1" ht="15" customHeight="1" x14ac:dyDescent="0.2">
      <c r="B73" s="271" t="s">
        <v>117</v>
      </c>
      <c r="C73" s="1736"/>
      <c r="D73" s="313"/>
      <c r="E73" s="1713"/>
      <c r="F73" s="314"/>
      <c r="G73" s="314"/>
      <c r="H73" s="314"/>
      <c r="I73" s="314"/>
      <c r="J73" s="314"/>
      <c r="K73" s="315"/>
      <c r="L73" s="315"/>
    </row>
  </sheetData>
  <mergeCells count="1">
    <mergeCell ref="B4:J4"/>
  </mergeCells>
  <printOptions horizontalCentered="1"/>
  <pageMargins left="0.47244094488188981" right="0.47244094488188981" top="0.59055118110236227" bottom="0.39370078740157483" header="0.51181102362204722" footer="0.31496062992125984"/>
  <pageSetup paperSize="9" scale="78" firstPageNumber="0" orientation="portrait" r:id="rId1"/>
  <headerFooter>
    <oddFooter>&amp;C&amp;F&amp;R&amp;A</oddFooter>
  </headerFooter>
  <ignoredErrors>
    <ignoredError sqref="B7:B7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I51"/>
  <sheetViews>
    <sheetView showGridLines="0" zoomScaleNormal="100" workbookViewId="0">
      <pane ySplit="5" topLeftCell="A27" activePane="bottomLeft" state="frozen"/>
      <selection activeCell="Q15" sqref="Q15"/>
      <selection pane="bottomLeft" activeCell="A48" sqref="A48:XFD48"/>
    </sheetView>
  </sheetViews>
  <sheetFormatPr baseColWidth="10" defaultColWidth="9.140625" defaultRowHeight="12.75" x14ac:dyDescent="0.2"/>
  <cols>
    <col min="1" max="1" width="1.5703125" customWidth="1"/>
    <col min="2" max="2" width="2.7109375" style="1771" customWidth="1"/>
    <col min="3" max="3" width="0.85546875" style="1771" customWidth="1"/>
    <col min="4" max="4" width="24.7109375" customWidth="1"/>
    <col min="5" max="5" width="15.28515625" customWidth="1"/>
    <col min="6" max="12" width="9.7109375" style="78" customWidth="1"/>
    <col min="13" max="13" width="1.7109375" customWidth="1"/>
    <col min="14" max="15" width="10.7109375" customWidth="1"/>
    <col min="16" max="1023" width="11.42578125" hidden="1" customWidth="1"/>
    <col min="1024" max="1026" width="9.140625" customWidth="1"/>
  </cols>
  <sheetData>
    <row r="1" spans="2:13" s="1511" customFormat="1" ht="20.100000000000001" customHeight="1" x14ac:dyDescent="0.3">
      <c r="B1" s="1653" t="s">
        <v>382</v>
      </c>
      <c r="C1" s="1760"/>
      <c r="D1" s="1512"/>
      <c r="E1" s="1512"/>
      <c r="F1" s="1513"/>
      <c r="G1" s="1513"/>
      <c r="H1" s="1513"/>
      <c r="I1" s="1513"/>
      <c r="J1" s="1513"/>
      <c r="K1" s="1513"/>
      <c r="L1" s="1513"/>
      <c r="M1" s="1512"/>
    </row>
    <row r="2" spans="2:13" s="102" customFormat="1" ht="20.100000000000001" customHeight="1" x14ac:dyDescent="0.3">
      <c r="B2" s="1785"/>
      <c r="C2" s="1761"/>
      <c r="D2" s="187"/>
      <c r="E2" s="187"/>
      <c r="F2" s="188"/>
      <c r="G2" s="188"/>
      <c r="H2" s="188"/>
      <c r="I2" s="188"/>
      <c r="J2" s="188"/>
      <c r="K2" s="188"/>
      <c r="L2" s="188"/>
      <c r="M2" s="187"/>
    </row>
    <row r="3" spans="2:13" s="102" customFormat="1" ht="20.100000000000001" customHeight="1" x14ac:dyDescent="0.25">
      <c r="B3" s="1654" t="s">
        <v>389</v>
      </c>
      <c r="C3" s="1762"/>
      <c r="D3" s="243"/>
      <c r="E3" s="243"/>
      <c r="F3" s="279"/>
      <c r="G3" s="279"/>
      <c r="H3" s="279"/>
      <c r="I3" s="279"/>
      <c r="J3" s="279"/>
      <c r="K3" s="279"/>
      <c r="L3" s="279"/>
    </row>
    <row r="4" spans="2:13" s="189" customFormat="1" ht="20.100000000000001" customHeight="1" x14ac:dyDescent="0.2">
      <c r="B4" s="1996" t="s">
        <v>49</v>
      </c>
      <c r="C4" s="1996"/>
      <c r="D4" s="1996"/>
      <c r="E4" s="1996"/>
      <c r="F4" s="1996"/>
      <c r="G4" s="1996"/>
      <c r="H4" s="1996"/>
      <c r="I4" s="1996"/>
    </row>
    <row r="5" spans="2:13" s="102" customFormat="1" ht="50.1" customHeight="1" x14ac:dyDescent="0.2">
      <c r="B5" s="1763"/>
      <c r="C5" s="1763"/>
      <c r="D5" s="244"/>
      <c r="E5" s="244"/>
      <c r="F5" s="316" t="s">
        <v>103</v>
      </c>
      <c r="G5" s="222" t="s">
        <v>104</v>
      </c>
      <c r="H5" s="223" t="s">
        <v>105</v>
      </c>
      <c r="I5" s="224" t="s">
        <v>106</v>
      </c>
      <c r="J5" s="225" t="s">
        <v>107</v>
      </c>
      <c r="K5" s="226" t="s">
        <v>108</v>
      </c>
      <c r="L5" s="317" t="s">
        <v>109</v>
      </c>
    </row>
    <row r="6" spans="2:13" s="102" customFormat="1" ht="5.0999999999999996" customHeight="1" x14ac:dyDescent="0.2">
      <c r="B6" s="1764"/>
      <c r="C6" s="1764"/>
      <c r="D6" s="245"/>
      <c r="E6" s="1711"/>
      <c r="F6" s="318"/>
      <c r="G6" s="318"/>
      <c r="H6" s="319"/>
      <c r="I6" s="320"/>
      <c r="J6" s="319"/>
      <c r="K6" s="319"/>
      <c r="L6" s="318"/>
    </row>
    <row r="7" spans="2:13" s="102" customFormat="1" x14ac:dyDescent="0.2">
      <c r="B7" s="1640" t="s">
        <v>341</v>
      </c>
      <c r="C7" s="1640" t="s">
        <v>409</v>
      </c>
      <c r="D7" s="256" t="s">
        <v>342</v>
      </c>
      <c r="E7" s="1709" t="s">
        <v>931</v>
      </c>
      <c r="F7" s="262">
        <v>282</v>
      </c>
      <c r="G7" s="258">
        <v>4</v>
      </c>
      <c r="H7" s="259">
        <v>59</v>
      </c>
      <c r="I7" s="260">
        <v>5</v>
      </c>
      <c r="J7" s="259">
        <v>59</v>
      </c>
      <c r="K7" s="261">
        <v>260</v>
      </c>
      <c r="L7" s="262">
        <v>319</v>
      </c>
    </row>
    <row r="8" spans="2:13" s="102" customFormat="1" x14ac:dyDescent="0.2">
      <c r="B8" s="1765"/>
      <c r="C8" s="1765"/>
      <c r="D8" s="254"/>
      <c r="E8" s="1706" t="s">
        <v>932</v>
      </c>
      <c r="F8" s="116">
        <v>111</v>
      </c>
      <c r="G8" s="172">
        <v>13</v>
      </c>
      <c r="H8" s="113">
        <v>76</v>
      </c>
      <c r="I8" s="114">
        <v>13</v>
      </c>
      <c r="J8" s="113">
        <v>79</v>
      </c>
      <c r="K8" s="173">
        <v>66</v>
      </c>
      <c r="L8" s="116">
        <v>145</v>
      </c>
    </row>
    <row r="9" spans="2:13" s="102" customFormat="1" x14ac:dyDescent="0.2">
      <c r="B9" s="1765"/>
      <c r="C9" s="1765"/>
      <c r="D9" s="254"/>
      <c r="E9" s="1706" t="s">
        <v>111</v>
      </c>
      <c r="F9" s="116">
        <v>31</v>
      </c>
      <c r="G9" s="172">
        <v>0</v>
      </c>
      <c r="H9" s="113">
        <v>11</v>
      </c>
      <c r="I9" s="114">
        <v>0</v>
      </c>
      <c r="J9" s="113">
        <v>13</v>
      </c>
      <c r="K9" s="173">
        <v>38</v>
      </c>
      <c r="L9" s="116">
        <v>51</v>
      </c>
    </row>
    <row r="10" spans="2:13" s="102" customFormat="1" x14ac:dyDescent="0.2">
      <c r="B10" s="1766"/>
      <c r="C10" s="1766"/>
      <c r="D10" s="264"/>
      <c r="E10" s="1708" t="s">
        <v>426</v>
      </c>
      <c r="F10" s="270">
        <v>424</v>
      </c>
      <c r="G10" s="266">
        <v>17</v>
      </c>
      <c r="H10" s="267">
        <v>146</v>
      </c>
      <c r="I10" s="268">
        <v>18</v>
      </c>
      <c r="J10" s="267">
        <v>151</v>
      </c>
      <c r="K10" s="269">
        <v>364</v>
      </c>
      <c r="L10" s="270">
        <v>515</v>
      </c>
    </row>
    <row r="11" spans="2:13" s="102" customFormat="1" x14ac:dyDescent="0.2">
      <c r="B11" s="1640" t="s">
        <v>343</v>
      </c>
      <c r="C11" s="1640" t="s">
        <v>409</v>
      </c>
      <c r="D11" s="256" t="s">
        <v>344</v>
      </c>
      <c r="E11" s="1709" t="s">
        <v>931</v>
      </c>
      <c r="F11" s="262">
        <v>99</v>
      </c>
      <c r="G11" s="258">
        <v>8</v>
      </c>
      <c r="H11" s="259">
        <v>61</v>
      </c>
      <c r="I11" s="260">
        <v>8</v>
      </c>
      <c r="J11" s="259">
        <v>55</v>
      </c>
      <c r="K11" s="261">
        <v>54</v>
      </c>
      <c r="L11" s="262">
        <v>109</v>
      </c>
    </row>
    <row r="12" spans="2:13" s="102" customFormat="1" x14ac:dyDescent="0.2">
      <c r="B12" s="1765"/>
      <c r="C12" s="1765"/>
      <c r="D12" s="254"/>
      <c r="E12" s="1706" t="s">
        <v>932</v>
      </c>
      <c r="F12" s="116">
        <v>82</v>
      </c>
      <c r="G12" s="172">
        <v>13</v>
      </c>
      <c r="H12" s="113">
        <v>72</v>
      </c>
      <c r="I12" s="114">
        <v>14</v>
      </c>
      <c r="J12" s="113">
        <v>73</v>
      </c>
      <c r="K12" s="173">
        <v>63</v>
      </c>
      <c r="L12" s="116">
        <v>136</v>
      </c>
    </row>
    <row r="13" spans="2:13" s="102" customFormat="1" x14ac:dyDescent="0.2">
      <c r="B13" s="1765"/>
      <c r="C13" s="1765"/>
      <c r="D13" s="254"/>
      <c r="E13" s="1706" t="s">
        <v>111</v>
      </c>
      <c r="F13" s="116">
        <v>3</v>
      </c>
      <c r="G13" s="172">
        <v>0</v>
      </c>
      <c r="H13" s="113">
        <v>2</v>
      </c>
      <c r="I13" s="114">
        <v>0</v>
      </c>
      <c r="J13" s="113">
        <v>3</v>
      </c>
      <c r="K13" s="173">
        <v>3</v>
      </c>
      <c r="L13" s="116">
        <v>6</v>
      </c>
    </row>
    <row r="14" spans="2:13" s="102" customFormat="1" x14ac:dyDescent="0.2">
      <c r="B14" s="1766"/>
      <c r="C14" s="1766"/>
      <c r="D14" s="264"/>
      <c r="E14" s="1708" t="s">
        <v>426</v>
      </c>
      <c r="F14" s="270">
        <v>184</v>
      </c>
      <c r="G14" s="266">
        <v>21</v>
      </c>
      <c r="H14" s="267">
        <v>135</v>
      </c>
      <c r="I14" s="268">
        <v>22</v>
      </c>
      <c r="J14" s="267">
        <v>131</v>
      </c>
      <c r="K14" s="269">
        <v>120</v>
      </c>
      <c r="L14" s="270">
        <v>251</v>
      </c>
    </row>
    <row r="15" spans="2:13" s="102" customFormat="1" x14ac:dyDescent="0.2">
      <c r="B15" s="1640" t="s">
        <v>345</v>
      </c>
      <c r="C15" s="1640" t="s">
        <v>409</v>
      </c>
      <c r="D15" s="256" t="s">
        <v>346</v>
      </c>
      <c r="E15" s="1709" t="s">
        <v>931</v>
      </c>
      <c r="F15" s="262">
        <v>83</v>
      </c>
      <c r="G15" s="258">
        <v>11</v>
      </c>
      <c r="H15" s="259">
        <v>57</v>
      </c>
      <c r="I15" s="260">
        <v>11</v>
      </c>
      <c r="J15" s="259">
        <v>49</v>
      </c>
      <c r="K15" s="261">
        <v>46</v>
      </c>
      <c r="L15" s="262">
        <v>95</v>
      </c>
    </row>
    <row r="16" spans="2:13" s="102" customFormat="1" x14ac:dyDescent="0.2">
      <c r="B16" s="1765"/>
      <c r="C16" s="1765"/>
      <c r="D16" s="254"/>
      <c r="E16" s="1706" t="s">
        <v>932</v>
      </c>
      <c r="F16" s="116">
        <v>106</v>
      </c>
      <c r="G16" s="172">
        <v>18</v>
      </c>
      <c r="H16" s="113">
        <v>63</v>
      </c>
      <c r="I16" s="114">
        <v>23</v>
      </c>
      <c r="J16" s="113">
        <v>60</v>
      </c>
      <c r="K16" s="173">
        <v>93</v>
      </c>
      <c r="L16" s="116">
        <v>153</v>
      </c>
    </row>
    <row r="17" spans="2:12" s="102" customFormat="1" x14ac:dyDescent="0.2">
      <c r="B17" s="1765"/>
      <c r="C17" s="1765"/>
      <c r="D17" s="254"/>
      <c r="E17" s="1706" t="s">
        <v>111</v>
      </c>
      <c r="F17" s="116">
        <v>29</v>
      </c>
      <c r="G17" s="172">
        <v>6</v>
      </c>
      <c r="H17" s="113">
        <v>22</v>
      </c>
      <c r="I17" s="114">
        <v>7</v>
      </c>
      <c r="J17" s="113">
        <v>23</v>
      </c>
      <c r="K17" s="173">
        <v>25</v>
      </c>
      <c r="L17" s="116">
        <v>48</v>
      </c>
    </row>
    <row r="18" spans="2:12" s="102" customFormat="1" x14ac:dyDescent="0.2">
      <c r="B18" s="1766"/>
      <c r="C18" s="1766"/>
      <c r="D18" s="264"/>
      <c r="E18" s="1708" t="s">
        <v>426</v>
      </c>
      <c r="F18" s="270">
        <v>218</v>
      </c>
      <c r="G18" s="266">
        <v>35</v>
      </c>
      <c r="H18" s="267">
        <v>142</v>
      </c>
      <c r="I18" s="268">
        <v>41</v>
      </c>
      <c r="J18" s="267">
        <v>132</v>
      </c>
      <c r="K18" s="269">
        <v>164</v>
      </c>
      <c r="L18" s="270">
        <v>296</v>
      </c>
    </row>
    <row r="19" spans="2:12" s="102" customFormat="1" x14ac:dyDescent="0.2">
      <c r="B19" s="1640" t="s">
        <v>347</v>
      </c>
      <c r="C19" s="1640" t="s">
        <v>409</v>
      </c>
      <c r="D19" s="256" t="s">
        <v>348</v>
      </c>
      <c r="E19" s="1709" t="s">
        <v>931</v>
      </c>
      <c r="F19" s="262">
        <v>20</v>
      </c>
      <c r="G19" s="258">
        <v>2</v>
      </c>
      <c r="H19" s="259">
        <v>17</v>
      </c>
      <c r="I19" s="260">
        <v>2</v>
      </c>
      <c r="J19" s="259">
        <v>17</v>
      </c>
      <c r="K19" s="261">
        <v>7</v>
      </c>
      <c r="L19" s="262">
        <v>24</v>
      </c>
    </row>
    <row r="20" spans="2:12" s="102" customFormat="1" x14ac:dyDescent="0.2">
      <c r="B20" s="1765"/>
      <c r="C20" s="1765"/>
      <c r="D20" s="254"/>
      <c r="E20" s="1706" t="s">
        <v>932</v>
      </c>
      <c r="F20" s="116">
        <v>21</v>
      </c>
      <c r="G20" s="172">
        <v>6</v>
      </c>
      <c r="H20" s="113">
        <v>17</v>
      </c>
      <c r="I20" s="114">
        <v>7</v>
      </c>
      <c r="J20" s="113">
        <v>16</v>
      </c>
      <c r="K20" s="173">
        <v>9</v>
      </c>
      <c r="L20" s="116">
        <v>25</v>
      </c>
    </row>
    <row r="21" spans="2:12" s="102" customFormat="1" x14ac:dyDescent="0.2">
      <c r="B21" s="1765"/>
      <c r="C21" s="1765"/>
      <c r="D21" s="254"/>
      <c r="E21" s="1706" t="s">
        <v>111</v>
      </c>
      <c r="F21" s="116">
        <v>6</v>
      </c>
      <c r="G21" s="172">
        <v>0</v>
      </c>
      <c r="H21" s="113">
        <v>3</v>
      </c>
      <c r="I21" s="114">
        <v>0</v>
      </c>
      <c r="J21" s="113">
        <v>4</v>
      </c>
      <c r="K21" s="173">
        <v>4</v>
      </c>
      <c r="L21" s="116">
        <v>8</v>
      </c>
    </row>
    <row r="22" spans="2:12" s="102" customFormat="1" x14ac:dyDescent="0.2">
      <c r="B22" s="1767"/>
      <c r="C22" s="1767"/>
      <c r="D22" s="95"/>
      <c r="E22" s="1707" t="s">
        <v>426</v>
      </c>
      <c r="F22" s="234">
        <v>47</v>
      </c>
      <c r="G22" s="230">
        <v>8</v>
      </c>
      <c r="H22" s="231">
        <v>37</v>
      </c>
      <c r="I22" s="232">
        <v>9</v>
      </c>
      <c r="J22" s="231">
        <v>37</v>
      </c>
      <c r="K22" s="233">
        <v>20</v>
      </c>
      <c r="L22" s="234">
        <v>57</v>
      </c>
    </row>
    <row r="23" spans="2:12" s="102" customFormat="1" x14ac:dyDescent="0.2">
      <c r="B23" s="1640" t="s">
        <v>349</v>
      </c>
      <c r="C23" s="1640" t="s">
        <v>409</v>
      </c>
      <c r="D23" s="256" t="s">
        <v>350</v>
      </c>
      <c r="E23" s="1709" t="s">
        <v>931</v>
      </c>
      <c r="F23" s="262">
        <v>747</v>
      </c>
      <c r="G23" s="258">
        <v>10</v>
      </c>
      <c r="H23" s="259">
        <v>152</v>
      </c>
      <c r="I23" s="260">
        <v>10</v>
      </c>
      <c r="J23" s="259">
        <v>155</v>
      </c>
      <c r="K23" s="261">
        <v>755</v>
      </c>
      <c r="L23" s="262">
        <v>910</v>
      </c>
    </row>
    <row r="24" spans="2:12" s="102" customFormat="1" x14ac:dyDescent="0.2">
      <c r="B24" s="1765"/>
      <c r="C24" s="1765"/>
      <c r="D24" s="254"/>
      <c r="E24" s="1706" t="s">
        <v>932</v>
      </c>
      <c r="F24" s="116">
        <v>408</v>
      </c>
      <c r="G24" s="172">
        <v>16</v>
      </c>
      <c r="H24" s="113">
        <v>74</v>
      </c>
      <c r="I24" s="114">
        <v>16</v>
      </c>
      <c r="J24" s="113">
        <v>67</v>
      </c>
      <c r="K24" s="173">
        <v>468</v>
      </c>
      <c r="L24" s="116">
        <v>535</v>
      </c>
    </row>
    <row r="25" spans="2:12" s="102" customFormat="1" x14ac:dyDescent="0.2">
      <c r="B25" s="1765"/>
      <c r="C25" s="1765"/>
      <c r="D25" s="254"/>
      <c r="E25" s="1706" t="s">
        <v>111</v>
      </c>
      <c r="F25" s="116">
        <v>305</v>
      </c>
      <c r="G25" s="172">
        <v>4</v>
      </c>
      <c r="H25" s="113">
        <v>17</v>
      </c>
      <c r="I25" s="114">
        <v>4</v>
      </c>
      <c r="J25" s="113">
        <v>20</v>
      </c>
      <c r="K25" s="173">
        <v>384</v>
      </c>
      <c r="L25" s="116">
        <v>404</v>
      </c>
    </row>
    <row r="26" spans="2:12" s="102" customFormat="1" x14ac:dyDescent="0.2">
      <c r="B26" s="1766"/>
      <c r="C26" s="1766"/>
      <c r="D26" s="264"/>
      <c r="E26" s="1708" t="s">
        <v>426</v>
      </c>
      <c r="F26" s="270">
        <v>1460</v>
      </c>
      <c r="G26" s="266">
        <v>30</v>
      </c>
      <c r="H26" s="267">
        <v>243</v>
      </c>
      <c r="I26" s="268">
        <v>30</v>
      </c>
      <c r="J26" s="267">
        <v>242</v>
      </c>
      <c r="K26" s="269">
        <v>1607</v>
      </c>
      <c r="L26" s="270">
        <v>1849</v>
      </c>
    </row>
    <row r="27" spans="2:12" s="102" customFormat="1" x14ac:dyDescent="0.2">
      <c r="B27" s="1640" t="s">
        <v>351</v>
      </c>
      <c r="C27" s="1640" t="s">
        <v>409</v>
      </c>
      <c r="D27" s="256" t="s">
        <v>352</v>
      </c>
      <c r="E27" s="1709" t="s">
        <v>931</v>
      </c>
      <c r="F27" s="262">
        <v>2015</v>
      </c>
      <c r="G27" s="258">
        <v>20</v>
      </c>
      <c r="H27" s="259">
        <v>200</v>
      </c>
      <c r="I27" s="260">
        <v>21</v>
      </c>
      <c r="J27" s="259">
        <v>188</v>
      </c>
      <c r="K27" s="261">
        <v>2099</v>
      </c>
      <c r="L27" s="262">
        <v>2287</v>
      </c>
    </row>
    <row r="28" spans="2:12" s="102" customFormat="1" x14ac:dyDescent="0.2">
      <c r="B28" s="1765"/>
      <c r="C28" s="1765"/>
      <c r="D28" s="254"/>
      <c r="E28" s="1706" t="s">
        <v>932</v>
      </c>
      <c r="F28" s="116">
        <v>81</v>
      </c>
      <c r="G28" s="172">
        <v>3</v>
      </c>
      <c r="H28" s="113">
        <v>12</v>
      </c>
      <c r="I28" s="114">
        <v>3</v>
      </c>
      <c r="J28" s="113">
        <v>10</v>
      </c>
      <c r="K28" s="173">
        <v>87</v>
      </c>
      <c r="L28" s="116">
        <v>97</v>
      </c>
    </row>
    <row r="29" spans="2:12" s="102" customFormat="1" x14ac:dyDescent="0.2">
      <c r="B29" s="1765"/>
      <c r="C29" s="1765"/>
      <c r="D29" s="254"/>
      <c r="E29" s="1706" t="s">
        <v>111</v>
      </c>
      <c r="F29" s="116">
        <v>350</v>
      </c>
      <c r="G29" s="172">
        <v>1</v>
      </c>
      <c r="H29" s="113">
        <v>25</v>
      </c>
      <c r="I29" s="114">
        <v>1</v>
      </c>
      <c r="J29" s="113">
        <v>25</v>
      </c>
      <c r="K29" s="173">
        <v>430</v>
      </c>
      <c r="L29" s="116">
        <v>455</v>
      </c>
    </row>
    <row r="30" spans="2:12" s="102" customFormat="1" x14ac:dyDescent="0.2">
      <c r="B30" s="1766"/>
      <c r="C30" s="1766"/>
      <c r="D30" s="264"/>
      <c r="E30" s="1708" t="s">
        <v>426</v>
      </c>
      <c r="F30" s="270">
        <v>2446</v>
      </c>
      <c r="G30" s="266">
        <v>24</v>
      </c>
      <c r="H30" s="267">
        <v>237</v>
      </c>
      <c r="I30" s="268">
        <v>25</v>
      </c>
      <c r="J30" s="267">
        <v>223</v>
      </c>
      <c r="K30" s="269">
        <v>2616</v>
      </c>
      <c r="L30" s="270">
        <v>2839</v>
      </c>
    </row>
    <row r="31" spans="2:12" s="102" customFormat="1" x14ac:dyDescent="0.2">
      <c r="B31" s="1640" t="s">
        <v>353</v>
      </c>
      <c r="C31" s="1640" t="s">
        <v>409</v>
      </c>
      <c r="D31" s="256" t="s">
        <v>354</v>
      </c>
      <c r="E31" s="1709" t="s">
        <v>931</v>
      </c>
      <c r="F31" s="262">
        <v>2319</v>
      </c>
      <c r="G31" s="258">
        <v>18</v>
      </c>
      <c r="H31" s="259">
        <v>292</v>
      </c>
      <c r="I31" s="260">
        <v>18</v>
      </c>
      <c r="J31" s="259">
        <v>315</v>
      </c>
      <c r="K31" s="261">
        <v>2433</v>
      </c>
      <c r="L31" s="262">
        <v>2748</v>
      </c>
    </row>
    <row r="32" spans="2:12" s="102" customFormat="1" x14ac:dyDescent="0.2">
      <c r="B32" s="1765"/>
      <c r="C32" s="1765"/>
      <c r="D32" s="254"/>
      <c r="E32" s="1706" t="s">
        <v>932</v>
      </c>
      <c r="F32" s="116">
        <v>66</v>
      </c>
      <c r="G32" s="172">
        <v>1</v>
      </c>
      <c r="H32" s="113">
        <v>10</v>
      </c>
      <c r="I32" s="114">
        <v>1</v>
      </c>
      <c r="J32" s="113">
        <v>11</v>
      </c>
      <c r="K32" s="173">
        <v>69</v>
      </c>
      <c r="L32" s="116">
        <v>80</v>
      </c>
    </row>
    <row r="33" spans="2:14" s="102" customFormat="1" x14ac:dyDescent="0.2">
      <c r="B33" s="1765"/>
      <c r="C33" s="1765"/>
      <c r="D33" s="254"/>
      <c r="E33" s="1706" t="s">
        <v>111</v>
      </c>
      <c r="F33" s="116">
        <v>745</v>
      </c>
      <c r="G33" s="172">
        <v>10</v>
      </c>
      <c r="H33" s="113">
        <v>57</v>
      </c>
      <c r="I33" s="114">
        <v>11</v>
      </c>
      <c r="J33" s="113">
        <v>55</v>
      </c>
      <c r="K33" s="173">
        <v>908</v>
      </c>
      <c r="L33" s="116">
        <v>963</v>
      </c>
    </row>
    <row r="34" spans="2:14" s="102" customFormat="1" x14ac:dyDescent="0.2">
      <c r="B34" s="1766"/>
      <c r="C34" s="1766"/>
      <c r="D34" s="264"/>
      <c r="E34" s="1708" t="s">
        <v>426</v>
      </c>
      <c r="F34" s="270">
        <v>3130</v>
      </c>
      <c r="G34" s="266">
        <v>29</v>
      </c>
      <c r="H34" s="267">
        <v>359</v>
      </c>
      <c r="I34" s="268">
        <v>30</v>
      </c>
      <c r="J34" s="267">
        <v>381</v>
      </c>
      <c r="K34" s="269">
        <v>3410</v>
      </c>
      <c r="L34" s="270">
        <v>3791</v>
      </c>
    </row>
    <row r="35" spans="2:14" s="102" customFormat="1" x14ac:dyDescent="0.2">
      <c r="B35" s="1640" t="s">
        <v>355</v>
      </c>
      <c r="C35" s="1640" t="s">
        <v>409</v>
      </c>
      <c r="D35" s="256" t="s">
        <v>356</v>
      </c>
      <c r="E35" s="1709" t="s">
        <v>931</v>
      </c>
      <c r="F35" s="262">
        <v>2066</v>
      </c>
      <c r="G35" s="258">
        <v>18</v>
      </c>
      <c r="H35" s="259">
        <v>230</v>
      </c>
      <c r="I35" s="260">
        <v>18</v>
      </c>
      <c r="J35" s="259">
        <v>221</v>
      </c>
      <c r="K35" s="261">
        <v>2211</v>
      </c>
      <c r="L35" s="262">
        <v>2432</v>
      </c>
    </row>
    <row r="36" spans="2:14" s="102" customFormat="1" x14ac:dyDescent="0.2">
      <c r="B36" s="1765"/>
      <c r="C36" s="1765"/>
      <c r="D36" s="254"/>
      <c r="E36" s="1706" t="s">
        <v>932</v>
      </c>
      <c r="F36" s="116">
        <v>39</v>
      </c>
      <c r="G36" s="172">
        <v>2</v>
      </c>
      <c r="H36" s="113">
        <v>2</v>
      </c>
      <c r="I36" s="114">
        <v>3</v>
      </c>
      <c r="J36" s="113">
        <v>0</v>
      </c>
      <c r="K36" s="173">
        <v>46</v>
      </c>
      <c r="L36" s="116">
        <v>46</v>
      </c>
    </row>
    <row r="37" spans="2:14" s="102" customFormat="1" x14ac:dyDescent="0.2">
      <c r="B37" s="1765"/>
      <c r="C37" s="1765"/>
      <c r="D37" s="254"/>
      <c r="E37" s="1706" t="s">
        <v>111</v>
      </c>
      <c r="F37" s="116">
        <v>576</v>
      </c>
      <c r="G37" s="172">
        <v>6</v>
      </c>
      <c r="H37" s="113">
        <v>36</v>
      </c>
      <c r="I37" s="114">
        <v>6</v>
      </c>
      <c r="J37" s="113">
        <v>31</v>
      </c>
      <c r="K37" s="173">
        <v>670</v>
      </c>
      <c r="L37" s="116">
        <v>701</v>
      </c>
    </row>
    <row r="38" spans="2:14" s="102" customFormat="1" x14ac:dyDescent="0.2">
      <c r="B38" s="1766"/>
      <c r="C38" s="1766"/>
      <c r="D38" s="264"/>
      <c r="E38" s="1708" t="s">
        <v>426</v>
      </c>
      <c r="F38" s="270">
        <v>2681</v>
      </c>
      <c r="G38" s="266">
        <v>26</v>
      </c>
      <c r="H38" s="267">
        <v>268</v>
      </c>
      <c r="I38" s="268">
        <v>27</v>
      </c>
      <c r="J38" s="267">
        <v>252</v>
      </c>
      <c r="K38" s="269">
        <v>2927</v>
      </c>
      <c r="L38" s="270">
        <v>3179</v>
      </c>
    </row>
    <row r="39" spans="2:14" s="102" customFormat="1" x14ac:dyDescent="0.2">
      <c r="B39" s="1640" t="s">
        <v>357</v>
      </c>
      <c r="C39" s="1640" t="s">
        <v>409</v>
      </c>
      <c r="D39" s="256" t="s">
        <v>358</v>
      </c>
      <c r="E39" s="1709" t="s">
        <v>931</v>
      </c>
      <c r="F39" s="262">
        <v>259</v>
      </c>
      <c r="G39" s="258">
        <v>9</v>
      </c>
      <c r="H39" s="259">
        <v>94</v>
      </c>
      <c r="I39" s="260">
        <v>9</v>
      </c>
      <c r="J39" s="259">
        <v>92</v>
      </c>
      <c r="K39" s="261">
        <v>250</v>
      </c>
      <c r="L39" s="262">
        <v>342</v>
      </c>
    </row>
    <row r="40" spans="2:14" s="102" customFormat="1" x14ac:dyDescent="0.2">
      <c r="B40" s="1765"/>
      <c r="C40" s="1765"/>
      <c r="D40" s="254"/>
      <c r="E40" s="1706" t="s">
        <v>932</v>
      </c>
      <c r="F40" s="116">
        <v>208</v>
      </c>
      <c r="G40" s="172">
        <v>11</v>
      </c>
      <c r="H40" s="113">
        <v>61</v>
      </c>
      <c r="I40" s="114">
        <v>11</v>
      </c>
      <c r="J40" s="113">
        <v>61</v>
      </c>
      <c r="K40" s="173">
        <v>224</v>
      </c>
      <c r="L40" s="116">
        <v>285</v>
      </c>
    </row>
    <row r="41" spans="2:14" s="102" customFormat="1" x14ac:dyDescent="0.2">
      <c r="B41" s="1765"/>
      <c r="C41" s="1765"/>
      <c r="D41" s="254"/>
      <c r="E41" s="1706" t="s">
        <v>111</v>
      </c>
      <c r="F41" s="116">
        <v>339</v>
      </c>
      <c r="G41" s="172">
        <v>2</v>
      </c>
      <c r="H41" s="113">
        <v>26</v>
      </c>
      <c r="I41" s="114">
        <v>2</v>
      </c>
      <c r="J41" s="113">
        <v>28</v>
      </c>
      <c r="K41" s="173">
        <v>451</v>
      </c>
      <c r="L41" s="116">
        <v>479</v>
      </c>
    </row>
    <row r="42" spans="2:14" s="102" customFormat="1" x14ac:dyDescent="0.2">
      <c r="B42" s="1766"/>
      <c r="C42" s="1766"/>
      <c r="D42" s="264"/>
      <c r="E42" s="1708" t="s">
        <v>426</v>
      </c>
      <c r="F42" s="270">
        <v>806</v>
      </c>
      <c r="G42" s="266">
        <v>22</v>
      </c>
      <c r="H42" s="267">
        <v>181</v>
      </c>
      <c r="I42" s="268">
        <v>22</v>
      </c>
      <c r="J42" s="267">
        <v>181</v>
      </c>
      <c r="K42" s="269">
        <v>925</v>
      </c>
      <c r="L42" s="270">
        <v>1106</v>
      </c>
    </row>
    <row r="43" spans="2:14" s="95" customFormat="1" ht="12" x14ac:dyDescent="0.2">
      <c r="B43" s="1768"/>
      <c r="C43" s="1768"/>
      <c r="D43" s="321"/>
      <c r="E43" s="1715"/>
      <c r="F43" s="314"/>
      <c r="G43" s="314"/>
      <c r="H43" s="314"/>
      <c r="I43" s="323"/>
      <c r="J43" s="314"/>
      <c r="K43" s="314"/>
      <c r="L43" s="314"/>
    </row>
    <row r="44" spans="2:14" s="140" customFormat="1" ht="13.5" customHeight="1" x14ac:dyDescent="0.2">
      <c r="B44" s="1997" t="s">
        <v>144</v>
      </c>
      <c r="C44" s="1998"/>
      <c r="D44" s="1998"/>
      <c r="E44" s="1716" t="s">
        <v>931</v>
      </c>
      <c r="F44" s="1714">
        <v>36123</v>
      </c>
      <c r="G44" s="325">
        <v>990</v>
      </c>
      <c r="H44" s="326">
        <v>9640</v>
      </c>
      <c r="I44" s="327">
        <v>1037</v>
      </c>
      <c r="J44" s="328">
        <v>9331</v>
      </c>
      <c r="K44" s="329">
        <v>33648</v>
      </c>
      <c r="L44" s="325">
        <v>42979</v>
      </c>
      <c r="M44" s="95"/>
      <c r="N44" s="95"/>
    </row>
    <row r="45" spans="2:14" s="140" customFormat="1" x14ac:dyDescent="0.2">
      <c r="B45" s="1997"/>
      <c r="C45" s="1998"/>
      <c r="D45" s="1998"/>
      <c r="E45" s="1716" t="s">
        <v>932</v>
      </c>
      <c r="F45" s="1714">
        <v>14166</v>
      </c>
      <c r="G45" s="325">
        <v>1818</v>
      </c>
      <c r="H45" s="326">
        <v>9047</v>
      </c>
      <c r="I45" s="327">
        <v>1944</v>
      </c>
      <c r="J45" s="328">
        <v>8960</v>
      </c>
      <c r="K45" s="329">
        <v>10410</v>
      </c>
      <c r="L45" s="325">
        <v>19370</v>
      </c>
      <c r="M45" s="95"/>
      <c r="N45" s="95"/>
    </row>
    <row r="46" spans="2:14" s="140" customFormat="1" x14ac:dyDescent="0.2">
      <c r="B46" s="1997"/>
      <c r="C46" s="1998"/>
      <c r="D46" s="1998"/>
      <c r="E46" s="1716" t="s">
        <v>111</v>
      </c>
      <c r="F46" s="1714">
        <v>5727</v>
      </c>
      <c r="G46" s="325">
        <v>242</v>
      </c>
      <c r="H46" s="326">
        <v>1257</v>
      </c>
      <c r="I46" s="327">
        <v>263</v>
      </c>
      <c r="J46" s="328">
        <v>1318</v>
      </c>
      <c r="K46" s="329">
        <v>6823</v>
      </c>
      <c r="L46" s="325">
        <v>8141</v>
      </c>
      <c r="M46" s="95"/>
      <c r="N46" s="95"/>
    </row>
    <row r="47" spans="2:14" s="140" customFormat="1" x14ac:dyDescent="0.2">
      <c r="B47" s="1997"/>
      <c r="C47" s="1998"/>
      <c r="D47" s="1998"/>
      <c r="E47" s="1716" t="s">
        <v>390</v>
      </c>
      <c r="F47" s="1714">
        <f t="shared" ref="F47:L47" si="0">SUM(F44:F46)</f>
        <v>56016</v>
      </c>
      <c r="G47" s="325">
        <f t="shared" si="0"/>
        <v>3050</v>
      </c>
      <c r="H47" s="326">
        <f t="shared" si="0"/>
        <v>19944</v>
      </c>
      <c r="I47" s="327">
        <f t="shared" si="0"/>
        <v>3244</v>
      </c>
      <c r="J47" s="328">
        <f t="shared" si="0"/>
        <v>19609</v>
      </c>
      <c r="K47" s="329">
        <f t="shared" si="0"/>
        <v>50881</v>
      </c>
      <c r="L47" s="325">
        <f t="shared" si="0"/>
        <v>70490</v>
      </c>
      <c r="M47" s="95"/>
      <c r="N47" s="95"/>
    </row>
    <row r="48" spans="2:14" s="95" customFormat="1" ht="15" customHeight="1" x14ac:dyDescent="0.2">
      <c r="B48" s="126" t="s">
        <v>117</v>
      </c>
      <c r="C48" s="1769"/>
      <c r="D48" s="313"/>
      <c r="E48" s="1704"/>
    </row>
    <row r="49" spans="2:13" s="95" customFormat="1" ht="20.100000000000001" customHeight="1" x14ac:dyDescent="0.2">
      <c r="B49" s="1770"/>
      <c r="C49" s="1770"/>
    </row>
    <row r="50" spans="2:13" x14ac:dyDescent="0.2">
      <c r="E50" s="314"/>
      <c r="F50" s="314"/>
      <c r="G50" s="314"/>
      <c r="H50" s="314"/>
      <c r="I50" s="314"/>
      <c r="J50" s="314"/>
      <c r="K50" s="315"/>
      <c r="L50" s="315"/>
      <c r="M50" s="95"/>
    </row>
    <row r="51" spans="2:13" x14ac:dyDescent="0.2">
      <c r="E51" s="95"/>
    </row>
  </sheetData>
  <mergeCells count="2">
    <mergeCell ref="B4:I4"/>
    <mergeCell ref="B44:D47"/>
  </mergeCells>
  <printOptions horizontalCentered="1"/>
  <pageMargins left="0.47244094488188981" right="0.47244094488188981" top="0.59055118110236227" bottom="0.39370078740157483" header="0.51181102362204722" footer="0.31496062992125984"/>
  <pageSetup paperSize="9" scale="85" firstPageNumber="0" orientation="portrait" r:id="rId1"/>
  <headerFooter>
    <oddFooter>&amp;C&amp;F&amp;R&amp;A</oddFooter>
  </headerFooter>
  <ignoredErrors>
    <ignoredError sqref="B7:D4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showGridLines="0" zoomScaleNormal="100" workbookViewId="0">
      <pane ySplit="5" topLeftCell="A51" activePane="bottomLeft" state="frozen"/>
      <selection activeCell="Q15" sqref="Q15"/>
      <selection pane="bottomLeft" activeCell="A4" sqref="A4:XFD4"/>
    </sheetView>
  </sheetViews>
  <sheetFormatPr baseColWidth="10" defaultColWidth="9.140625" defaultRowHeight="12.75" x14ac:dyDescent="0.2"/>
  <cols>
    <col min="1" max="1" width="1.7109375" customWidth="1"/>
    <col min="2" max="2" width="3.42578125" style="129" customWidth="1"/>
    <col min="3" max="3" width="0.85546875" style="129" customWidth="1"/>
    <col min="4" max="4" width="24.7109375" customWidth="1"/>
    <col min="5" max="5" width="14.7109375" customWidth="1"/>
    <col min="6" max="12" width="9.7109375" style="186" customWidth="1"/>
    <col min="13" max="13" width="2.7109375" customWidth="1"/>
    <col min="14" max="1026" width="10.7109375" customWidth="1"/>
  </cols>
  <sheetData>
    <row r="1" spans="1:13" s="1511" customFormat="1" ht="20.100000000000001" customHeight="1" x14ac:dyDescent="0.3">
      <c r="B1" s="1512" t="s">
        <v>742</v>
      </c>
      <c r="C1" s="1512"/>
      <c r="D1" s="1512"/>
      <c r="E1" s="1512"/>
      <c r="F1" s="1513"/>
      <c r="G1" s="1513"/>
      <c r="H1" s="1513"/>
      <c r="I1" s="1513"/>
      <c r="J1" s="1513"/>
      <c r="K1" s="1513"/>
      <c r="L1" s="1513"/>
      <c r="M1" s="1512"/>
    </row>
    <row r="2" spans="1:13" s="102" customFormat="1" ht="20.100000000000001" customHeight="1" x14ac:dyDescent="0.2">
      <c r="B2" s="187"/>
      <c r="C2" s="187"/>
      <c r="D2" s="187"/>
      <c r="E2" s="187"/>
      <c r="F2" s="188"/>
      <c r="G2" s="188"/>
      <c r="H2" s="188"/>
      <c r="I2" s="188"/>
      <c r="J2" s="188"/>
      <c r="K2" s="188"/>
      <c r="L2" s="188"/>
      <c r="M2" s="187"/>
    </row>
    <row r="3" spans="1:13" s="102" customFormat="1" ht="20.100000000000001" customHeight="1" x14ac:dyDescent="0.2">
      <c r="B3" s="1116" t="s">
        <v>359</v>
      </c>
      <c r="C3" s="1116"/>
      <c r="D3" s="243"/>
      <c r="E3" s="243"/>
      <c r="F3" s="279"/>
      <c r="G3" s="279"/>
      <c r="H3" s="279"/>
      <c r="I3" s="279"/>
      <c r="J3" s="279"/>
      <c r="K3" s="279"/>
      <c r="L3" s="279"/>
    </row>
    <row r="4" spans="1:13" s="1964" customFormat="1" ht="20.100000000000001" customHeight="1" x14ac:dyDescent="0.2">
      <c r="B4" s="133" t="s">
        <v>49</v>
      </c>
      <c r="C4" s="133"/>
      <c r="D4" s="596"/>
      <c r="E4" s="596"/>
      <c r="F4" s="1965"/>
      <c r="G4" s="1965"/>
      <c r="H4" s="1965"/>
      <c r="I4" s="1965"/>
      <c r="J4" s="1965"/>
      <c r="K4" s="1965"/>
      <c r="L4" s="1965"/>
      <c r="M4" s="596"/>
    </row>
    <row r="5" spans="1:13" s="330" customFormat="1" ht="50.1" customHeight="1" x14ac:dyDescent="0.2">
      <c r="A5" s="94"/>
      <c r="B5" s="1738"/>
      <c r="C5" s="1738"/>
      <c r="D5" s="281"/>
      <c r="E5" s="281"/>
      <c r="F5" s="316" t="s">
        <v>103</v>
      </c>
      <c r="G5" s="222" t="s">
        <v>104</v>
      </c>
      <c r="H5" s="223" t="s">
        <v>105</v>
      </c>
      <c r="I5" s="224" t="s">
        <v>106</v>
      </c>
      <c r="J5" s="225" t="s">
        <v>107</v>
      </c>
      <c r="K5" s="226" t="s">
        <v>108</v>
      </c>
      <c r="L5" s="317" t="s">
        <v>109</v>
      </c>
    </row>
    <row r="6" spans="1:13" ht="24.95" customHeight="1" x14ac:dyDescent="0.2">
      <c r="B6" s="1783" t="s">
        <v>10</v>
      </c>
      <c r="C6" s="1783"/>
      <c r="D6" s="321"/>
      <c r="E6" s="1715"/>
      <c r="F6" s="314"/>
      <c r="G6" s="314"/>
      <c r="H6" s="314"/>
      <c r="I6" s="323"/>
      <c r="J6" s="314"/>
      <c r="K6" s="314"/>
      <c r="L6" s="314"/>
    </row>
    <row r="7" spans="1:13" s="337" customFormat="1" x14ac:dyDescent="0.2">
      <c r="A7" s="102"/>
      <c r="B7" s="1780" t="s">
        <v>360</v>
      </c>
      <c r="C7" s="1780" t="s">
        <v>409</v>
      </c>
      <c r="D7" s="331" t="s">
        <v>361</v>
      </c>
      <c r="E7" s="1719" t="s">
        <v>931</v>
      </c>
      <c r="F7" s="336">
        <v>168</v>
      </c>
      <c r="G7" s="332">
        <v>14</v>
      </c>
      <c r="H7" s="333">
        <v>97</v>
      </c>
      <c r="I7" s="334">
        <v>14</v>
      </c>
      <c r="J7" s="333">
        <v>90</v>
      </c>
      <c r="K7" s="335">
        <v>121</v>
      </c>
      <c r="L7" s="336">
        <v>211</v>
      </c>
    </row>
    <row r="8" spans="1:13" s="102" customFormat="1" x14ac:dyDescent="0.2">
      <c r="B8" s="352"/>
      <c r="C8" s="352"/>
      <c r="D8" s="254"/>
      <c r="E8" s="1706" t="s">
        <v>932</v>
      </c>
      <c r="F8" s="295">
        <v>190</v>
      </c>
      <c r="G8" s="291">
        <v>32</v>
      </c>
      <c r="H8" s="292">
        <v>136</v>
      </c>
      <c r="I8" s="293">
        <v>33</v>
      </c>
      <c r="J8" s="292">
        <v>119</v>
      </c>
      <c r="K8" s="294">
        <v>131</v>
      </c>
      <c r="L8" s="295">
        <v>250</v>
      </c>
    </row>
    <row r="9" spans="1:13" s="337" customFormat="1" ht="13.5" thickBot="1" x14ac:dyDescent="0.25">
      <c r="A9" s="102"/>
      <c r="B9" s="1781"/>
      <c r="C9" s="1781"/>
      <c r="D9" s="338"/>
      <c r="E9" s="1720" t="s">
        <v>426</v>
      </c>
      <c r="F9" s="343">
        <v>358</v>
      </c>
      <c r="G9" s="339">
        <v>46</v>
      </c>
      <c r="H9" s="340">
        <v>233</v>
      </c>
      <c r="I9" s="341">
        <v>47</v>
      </c>
      <c r="J9" s="340">
        <v>209</v>
      </c>
      <c r="K9" s="342">
        <v>252</v>
      </c>
      <c r="L9" s="343">
        <v>461</v>
      </c>
    </row>
    <row r="10" spans="1:13" s="102" customFormat="1" x14ac:dyDescent="0.2">
      <c r="B10" s="1780" t="s">
        <v>362</v>
      </c>
      <c r="C10" s="1780" t="s">
        <v>409</v>
      </c>
      <c r="D10" s="331" t="s">
        <v>363</v>
      </c>
      <c r="E10" s="1706" t="s">
        <v>931</v>
      </c>
      <c r="F10" s="295">
        <v>282</v>
      </c>
      <c r="G10" s="291">
        <v>8</v>
      </c>
      <c r="H10" s="292">
        <v>89</v>
      </c>
      <c r="I10" s="293">
        <v>8</v>
      </c>
      <c r="J10" s="292">
        <v>86</v>
      </c>
      <c r="K10" s="294">
        <v>289</v>
      </c>
      <c r="L10" s="295">
        <v>375</v>
      </c>
    </row>
    <row r="11" spans="1:13" s="337" customFormat="1" x14ac:dyDescent="0.2">
      <c r="A11" s="102"/>
      <c r="B11" s="352"/>
      <c r="C11" s="352"/>
      <c r="D11" s="254"/>
      <c r="E11" s="1706" t="s">
        <v>932</v>
      </c>
      <c r="F11" s="295">
        <v>189</v>
      </c>
      <c r="G11" s="291">
        <v>17</v>
      </c>
      <c r="H11" s="292">
        <v>85</v>
      </c>
      <c r="I11" s="293">
        <v>18</v>
      </c>
      <c r="J11" s="292">
        <v>77</v>
      </c>
      <c r="K11" s="294">
        <v>178</v>
      </c>
      <c r="L11" s="295">
        <v>255</v>
      </c>
    </row>
    <row r="12" spans="1:13" s="337" customFormat="1" x14ac:dyDescent="0.2">
      <c r="A12" s="102"/>
      <c r="B12" s="352"/>
      <c r="C12" s="352"/>
      <c r="D12" s="254"/>
      <c r="E12" s="1721" t="s">
        <v>111</v>
      </c>
      <c r="F12" s="1335">
        <v>56</v>
      </c>
      <c r="G12" s="1333">
        <v>1</v>
      </c>
      <c r="H12" s="1327">
        <v>11</v>
      </c>
      <c r="I12" s="1334">
        <v>1</v>
      </c>
      <c r="J12" s="1327">
        <v>11</v>
      </c>
      <c r="K12" s="1326">
        <v>84</v>
      </c>
      <c r="L12" s="1335">
        <v>95</v>
      </c>
    </row>
    <row r="13" spans="1:13" s="337" customFormat="1" ht="13.5" thickBot="1" x14ac:dyDescent="0.25">
      <c r="A13" s="102"/>
      <c r="B13" s="1781"/>
      <c r="C13" s="1781"/>
      <c r="D13" s="338"/>
      <c r="E13" s="1720" t="s">
        <v>426</v>
      </c>
      <c r="F13" s="343">
        <v>527</v>
      </c>
      <c r="G13" s="339">
        <v>26</v>
      </c>
      <c r="H13" s="340">
        <v>185</v>
      </c>
      <c r="I13" s="341">
        <v>27</v>
      </c>
      <c r="J13" s="340">
        <v>174</v>
      </c>
      <c r="K13" s="342">
        <v>551</v>
      </c>
      <c r="L13" s="343">
        <v>725</v>
      </c>
    </row>
    <row r="14" spans="1:13" s="337" customFormat="1" x14ac:dyDescent="0.2">
      <c r="A14" s="102"/>
      <c r="B14" s="1780" t="s">
        <v>364</v>
      </c>
      <c r="C14" s="1780" t="s">
        <v>409</v>
      </c>
      <c r="D14" s="331" t="s">
        <v>365</v>
      </c>
      <c r="E14" s="1719" t="s">
        <v>931</v>
      </c>
      <c r="F14" s="336">
        <v>267</v>
      </c>
      <c r="G14" s="332">
        <v>9</v>
      </c>
      <c r="H14" s="333">
        <v>87</v>
      </c>
      <c r="I14" s="334">
        <v>9</v>
      </c>
      <c r="J14" s="333">
        <v>85</v>
      </c>
      <c r="K14" s="335">
        <v>235</v>
      </c>
      <c r="L14" s="336">
        <v>320</v>
      </c>
    </row>
    <row r="15" spans="1:13" s="337" customFormat="1" x14ac:dyDescent="0.2">
      <c r="A15" s="102"/>
      <c r="B15" s="352"/>
      <c r="C15" s="352"/>
      <c r="D15" s="254"/>
      <c r="E15" s="1706" t="s">
        <v>932</v>
      </c>
      <c r="F15" s="295">
        <v>120</v>
      </c>
      <c r="G15" s="291">
        <v>25</v>
      </c>
      <c r="H15" s="292">
        <v>76</v>
      </c>
      <c r="I15" s="293">
        <v>26</v>
      </c>
      <c r="J15" s="292">
        <v>86</v>
      </c>
      <c r="K15" s="294">
        <v>103</v>
      </c>
      <c r="L15" s="295">
        <v>189</v>
      </c>
    </row>
    <row r="16" spans="1:13" s="337" customFormat="1" x14ac:dyDescent="0.2">
      <c r="A16" s="102"/>
      <c r="B16" s="1781"/>
      <c r="C16" s="1781"/>
      <c r="D16" s="338"/>
      <c r="E16" s="1720" t="s">
        <v>426</v>
      </c>
      <c r="F16" s="343">
        <v>387</v>
      </c>
      <c r="G16" s="339">
        <v>34</v>
      </c>
      <c r="H16" s="340">
        <v>163</v>
      </c>
      <c r="I16" s="341">
        <v>35</v>
      </c>
      <c r="J16" s="340">
        <v>171</v>
      </c>
      <c r="K16" s="342">
        <v>338</v>
      </c>
      <c r="L16" s="343">
        <v>509</v>
      </c>
    </row>
    <row r="17" spans="1:13" s="337" customFormat="1" x14ac:dyDescent="0.2">
      <c r="A17" s="102"/>
      <c r="B17" s="1780" t="s">
        <v>366</v>
      </c>
      <c r="C17" s="1780" t="s">
        <v>409</v>
      </c>
      <c r="D17" s="331" t="s">
        <v>367</v>
      </c>
      <c r="E17" s="1719" t="s">
        <v>931</v>
      </c>
      <c r="F17" s="336">
        <v>511</v>
      </c>
      <c r="G17" s="332">
        <v>17</v>
      </c>
      <c r="H17" s="333">
        <v>188</v>
      </c>
      <c r="I17" s="334">
        <v>17</v>
      </c>
      <c r="J17" s="333">
        <v>187</v>
      </c>
      <c r="K17" s="335">
        <v>420</v>
      </c>
      <c r="L17" s="336">
        <v>607</v>
      </c>
    </row>
    <row r="18" spans="1:13" s="337" customFormat="1" x14ac:dyDescent="0.2">
      <c r="A18" s="102"/>
      <c r="B18" s="352"/>
      <c r="C18" s="352"/>
      <c r="D18" s="254"/>
      <c r="E18" s="1706" t="s">
        <v>932</v>
      </c>
      <c r="F18" s="295">
        <v>268</v>
      </c>
      <c r="G18" s="291">
        <v>21</v>
      </c>
      <c r="H18" s="292">
        <v>121</v>
      </c>
      <c r="I18" s="293">
        <v>22</v>
      </c>
      <c r="J18" s="292">
        <v>118</v>
      </c>
      <c r="K18" s="294">
        <v>247</v>
      </c>
      <c r="L18" s="295">
        <v>365</v>
      </c>
    </row>
    <row r="19" spans="1:13" s="337" customFormat="1" ht="13.5" thickBot="1" x14ac:dyDescent="0.25">
      <c r="A19" s="102"/>
      <c r="B19" s="1781"/>
      <c r="C19" s="1781"/>
      <c r="D19" s="338"/>
      <c r="E19" s="1720" t="s">
        <v>426</v>
      </c>
      <c r="F19" s="343">
        <v>779</v>
      </c>
      <c r="G19" s="339">
        <v>38</v>
      </c>
      <c r="H19" s="340">
        <v>309</v>
      </c>
      <c r="I19" s="341">
        <v>39</v>
      </c>
      <c r="J19" s="340">
        <v>305</v>
      </c>
      <c r="K19" s="342">
        <v>667</v>
      </c>
      <c r="L19" s="343">
        <v>972</v>
      </c>
    </row>
    <row r="20" spans="1:13" s="337" customFormat="1" x14ac:dyDescent="0.2">
      <c r="A20" s="102"/>
      <c r="B20" s="1780" t="s">
        <v>368</v>
      </c>
      <c r="C20" s="1780" t="s">
        <v>409</v>
      </c>
      <c r="D20" s="331" t="s">
        <v>369</v>
      </c>
      <c r="E20" s="1719" t="s">
        <v>931</v>
      </c>
      <c r="F20" s="336">
        <v>177</v>
      </c>
      <c r="G20" s="332">
        <v>7</v>
      </c>
      <c r="H20" s="333">
        <v>32</v>
      </c>
      <c r="I20" s="334">
        <v>7</v>
      </c>
      <c r="J20" s="333">
        <v>27</v>
      </c>
      <c r="K20" s="335">
        <v>190</v>
      </c>
      <c r="L20" s="336">
        <v>217</v>
      </c>
    </row>
    <row r="21" spans="1:13" s="337" customFormat="1" x14ac:dyDescent="0.2">
      <c r="A21" s="102"/>
      <c r="B21" s="352"/>
      <c r="C21" s="352"/>
      <c r="D21" s="254"/>
      <c r="E21" s="1706" t="s">
        <v>932</v>
      </c>
      <c r="F21" s="295">
        <v>45</v>
      </c>
      <c r="G21" s="291">
        <v>6</v>
      </c>
      <c r="H21" s="292">
        <v>18</v>
      </c>
      <c r="I21" s="293">
        <v>7</v>
      </c>
      <c r="J21" s="292">
        <v>15</v>
      </c>
      <c r="K21" s="294">
        <v>54</v>
      </c>
      <c r="L21" s="295">
        <v>69</v>
      </c>
    </row>
    <row r="22" spans="1:13" s="337" customFormat="1" x14ac:dyDescent="0.2">
      <c r="A22" s="102"/>
      <c r="B22" s="1743"/>
      <c r="C22" s="1743"/>
      <c r="D22" s="95"/>
      <c r="E22" s="1707" t="s">
        <v>426</v>
      </c>
      <c r="F22" s="1141">
        <v>222</v>
      </c>
      <c r="G22" s="1137">
        <v>13</v>
      </c>
      <c r="H22" s="1138">
        <v>50</v>
      </c>
      <c r="I22" s="1139">
        <v>14</v>
      </c>
      <c r="J22" s="1138">
        <v>42</v>
      </c>
      <c r="K22" s="1140">
        <v>244</v>
      </c>
      <c r="L22" s="1141">
        <v>286</v>
      </c>
    </row>
    <row r="23" spans="1:13" ht="12.75" customHeight="1" x14ac:dyDescent="0.2">
      <c r="A23" s="140"/>
      <c r="B23" s="1999" t="s">
        <v>113</v>
      </c>
      <c r="C23" s="2000"/>
      <c r="D23" s="2000"/>
      <c r="E23" s="1716" t="s">
        <v>931</v>
      </c>
      <c r="F23" s="1717">
        <v>1405</v>
      </c>
      <c r="G23" s="345">
        <v>55</v>
      </c>
      <c r="H23" s="346">
        <v>493</v>
      </c>
      <c r="I23" s="347">
        <v>55</v>
      </c>
      <c r="J23" s="348">
        <v>475</v>
      </c>
      <c r="K23" s="349">
        <v>1255</v>
      </c>
      <c r="L23" s="345">
        <v>1730</v>
      </c>
    </row>
    <row r="24" spans="1:13" x14ac:dyDescent="0.2">
      <c r="A24" s="350"/>
      <c r="B24" s="1999"/>
      <c r="C24" s="2000"/>
      <c r="D24" s="2000"/>
      <c r="E24" s="1716" t="s">
        <v>932</v>
      </c>
      <c r="F24" s="1717">
        <v>812</v>
      </c>
      <c r="G24" s="345">
        <v>101</v>
      </c>
      <c r="H24" s="346">
        <v>436</v>
      </c>
      <c r="I24" s="347">
        <v>106</v>
      </c>
      <c r="J24" s="348">
        <v>415</v>
      </c>
      <c r="K24" s="349">
        <v>713</v>
      </c>
      <c r="L24" s="345">
        <v>1128</v>
      </c>
    </row>
    <row r="25" spans="1:13" x14ac:dyDescent="0.2">
      <c r="A25" s="350"/>
      <c r="B25" s="1999"/>
      <c r="C25" s="2000"/>
      <c r="D25" s="2000"/>
      <c r="E25" s="1716" t="s">
        <v>111</v>
      </c>
      <c r="F25" s="1717">
        <v>56</v>
      </c>
      <c r="G25" s="345">
        <v>1</v>
      </c>
      <c r="H25" s="346">
        <v>11</v>
      </c>
      <c r="I25" s="347">
        <v>1</v>
      </c>
      <c r="J25" s="348">
        <v>11</v>
      </c>
      <c r="K25" s="349">
        <v>84</v>
      </c>
      <c r="L25" s="345">
        <v>95</v>
      </c>
    </row>
    <row r="26" spans="1:13" x14ac:dyDescent="0.2">
      <c r="A26" s="350"/>
      <c r="B26" s="1999"/>
      <c r="C26" s="2000"/>
      <c r="D26" s="2000"/>
      <c r="E26" s="1716" t="s">
        <v>390</v>
      </c>
      <c r="F26" s="1717">
        <v>2273</v>
      </c>
      <c r="G26" s="345">
        <v>157</v>
      </c>
      <c r="H26" s="346">
        <v>940</v>
      </c>
      <c r="I26" s="347">
        <v>162</v>
      </c>
      <c r="J26" s="348">
        <v>901</v>
      </c>
      <c r="K26" s="349">
        <v>2052</v>
      </c>
      <c r="L26" s="345">
        <v>2953</v>
      </c>
    </row>
    <row r="27" spans="1:13" ht="24.95" customHeight="1" x14ac:dyDescent="0.2">
      <c r="A27" s="350"/>
      <c r="B27" s="1784" t="s">
        <v>391</v>
      </c>
      <c r="C27" s="1784"/>
      <c r="D27" s="321"/>
      <c r="E27" s="1715"/>
      <c r="F27" s="314"/>
      <c r="G27" s="314"/>
      <c r="H27" s="314"/>
      <c r="I27" s="323"/>
      <c r="J27" s="314"/>
      <c r="K27" s="314"/>
      <c r="L27" s="314"/>
    </row>
    <row r="28" spans="1:13" s="337" customFormat="1" x14ac:dyDescent="0.2">
      <c r="A28" s="140"/>
      <c r="B28" s="1744" t="s">
        <v>370</v>
      </c>
      <c r="C28" s="1780" t="s">
        <v>409</v>
      </c>
      <c r="D28" s="256" t="s">
        <v>371</v>
      </c>
      <c r="E28" s="1709" t="s">
        <v>931</v>
      </c>
      <c r="F28" s="287">
        <v>3</v>
      </c>
      <c r="G28" s="289">
        <v>0</v>
      </c>
      <c r="H28" s="287">
        <v>2</v>
      </c>
      <c r="I28" s="351">
        <v>0</v>
      </c>
      <c r="J28" s="287">
        <v>2</v>
      </c>
      <c r="K28" s="289">
        <v>1</v>
      </c>
      <c r="L28" s="287">
        <v>3</v>
      </c>
    </row>
    <row r="29" spans="1:13" s="354" customFormat="1" x14ac:dyDescent="0.2">
      <c r="A29" s="238"/>
      <c r="B29" s="352"/>
      <c r="C29" s="352"/>
      <c r="D29" s="352"/>
      <c r="E29" s="1706" t="s">
        <v>932</v>
      </c>
      <c r="F29" s="292">
        <v>1</v>
      </c>
      <c r="G29" s="294">
        <v>0</v>
      </c>
      <c r="H29" s="292">
        <v>0</v>
      </c>
      <c r="I29" s="353">
        <v>0</v>
      </c>
      <c r="J29" s="292">
        <v>0</v>
      </c>
      <c r="K29" s="294">
        <v>1</v>
      </c>
      <c r="L29" s="292">
        <v>1</v>
      </c>
    </row>
    <row r="30" spans="1:13" s="354" customFormat="1" x14ac:dyDescent="0.2">
      <c r="A30" s="355"/>
      <c r="B30" s="1745"/>
      <c r="C30" s="1745"/>
      <c r="D30" s="356"/>
      <c r="E30" s="1708" t="s">
        <v>426</v>
      </c>
      <c r="F30" s="297">
        <v>4</v>
      </c>
      <c r="G30" s="299">
        <v>0</v>
      </c>
      <c r="H30" s="297">
        <v>2</v>
      </c>
      <c r="I30" s="357">
        <v>0</v>
      </c>
      <c r="J30" s="297">
        <v>2</v>
      </c>
      <c r="K30" s="299">
        <v>2</v>
      </c>
      <c r="L30" s="297">
        <v>4</v>
      </c>
    </row>
    <row r="31" spans="1:13" s="354" customFormat="1" x14ac:dyDescent="0.2">
      <c r="A31" s="355"/>
      <c r="B31" s="1744" t="s">
        <v>372</v>
      </c>
      <c r="C31" s="1780" t="s">
        <v>409</v>
      </c>
      <c r="D31" s="256" t="s">
        <v>898</v>
      </c>
      <c r="E31" s="1709" t="s">
        <v>931</v>
      </c>
      <c r="F31" s="287">
        <v>12</v>
      </c>
      <c r="G31" s="289">
        <v>0</v>
      </c>
      <c r="H31" s="287">
        <v>9</v>
      </c>
      <c r="I31" s="351">
        <v>0</v>
      </c>
      <c r="J31" s="287">
        <v>10</v>
      </c>
      <c r="K31" s="289">
        <v>6</v>
      </c>
      <c r="L31" s="287">
        <v>16</v>
      </c>
      <c r="M31" s="337"/>
    </row>
    <row r="32" spans="1:13" s="354" customFormat="1" x14ac:dyDescent="0.2">
      <c r="A32" s="238"/>
      <c r="B32" s="352"/>
      <c r="C32" s="352"/>
      <c r="D32" s="352"/>
      <c r="E32" s="1706" t="s">
        <v>932</v>
      </c>
      <c r="F32" s="292">
        <v>4</v>
      </c>
      <c r="G32" s="294">
        <v>0</v>
      </c>
      <c r="H32" s="292">
        <v>1</v>
      </c>
      <c r="I32" s="353">
        <v>0</v>
      </c>
      <c r="J32" s="292">
        <v>1</v>
      </c>
      <c r="K32" s="294">
        <v>5</v>
      </c>
      <c r="L32" s="292">
        <v>6</v>
      </c>
    </row>
    <row r="33" spans="1:12" s="354" customFormat="1" x14ac:dyDescent="0.2">
      <c r="A33" s="355"/>
      <c r="B33" s="1745"/>
      <c r="C33" s="1745"/>
      <c r="D33" s="356"/>
      <c r="E33" s="1708" t="s">
        <v>426</v>
      </c>
      <c r="F33" s="297">
        <v>16</v>
      </c>
      <c r="G33" s="299">
        <v>0</v>
      </c>
      <c r="H33" s="297">
        <v>10</v>
      </c>
      <c r="I33" s="357">
        <v>0</v>
      </c>
      <c r="J33" s="297">
        <v>11</v>
      </c>
      <c r="K33" s="299">
        <v>11</v>
      </c>
      <c r="L33" s="297">
        <v>22</v>
      </c>
    </row>
    <row r="34" spans="1:12" s="354" customFormat="1" x14ac:dyDescent="0.2">
      <c r="A34" s="355"/>
      <c r="B34" s="1744" t="s">
        <v>373</v>
      </c>
      <c r="C34" s="1780" t="s">
        <v>409</v>
      </c>
      <c r="D34" s="256" t="s">
        <v>374</v>
      </c>
      <c r="E34" s="1709" t="s">
        <v>931</v>
      </c>
      <c r="F34" s="287">
        <v>22</v>
      </c>
      <c r="G34" s="289">
        <v>1</v>
      </c>
      <c r="H34" s="287">
        <v>16</v>
      </c>
      <c r="I34" s="351">
        <v>1</v>
      </c>
      <c r="J34" s="287">
        <v>15</v>
      </c>
      <c r="K34" s="289">
        <v>10</v>
      </c>
      <c r="L34" s="287">
        <v>25</v>
      </c>
    </row>
    <row r="35" spans="1:12" s="354" customFormat="1" x14ac:dyDescent="0.2">
      <c r="A35" s="238"/>
      <c r="B35" s="352"/>
      <c r="C35" s="352"/>
      <c r="D35" s="352"/>
      <c r="E35" s="1706" t="s">
        <v>932</v>
      </c>
      <c r="F35" s="292">
        <v>11</v>
      </c>
      <c r="G35" s="294">
        <v>6</v>
      </c>
      <c r="H35" s="292">
        <v>11</v>
      </c>
      <c r="I35" s="353">
        <v>9</v>
      </c>
      <c r="J35" s="292">
        <v>10</v>
      </c>
      <c r="K35" s="294">
        <v>2</v>
      </c>
      <c r="L35" s="292">
        <v>12</v>
      </c>
    </row>
    <row r="36" spans="1:12" s="354" customFormat="1" x14ac:dyDescent="0.2">
      <c r="A36" s="355"/>
      <c r="B36" s="1745"/>
      <c r="C36" s="1745"/>
      <c r="D36" s="356"/>
      <c r="E36" s="1708" t="s">
        <v>426</v>
      </c>
      <c r="F36" s="297">
        <v>33</v>
      </c>
      <c r="G36" s="299">
        <v>7</v>
      </c>
      <c r="H36" s="297">
        <v>27</v>
      </c>
      <c r="I36" s="357">
        <v>10</v>
      </c>
      <c r="J36" s="297">
        <v>25</v>
      </c>
      <c r="K36" s="299">
        <v>12</v>
      </c>
      <c r="L36" s="297">
        <v>37</v>
      </c>
    </row>
    <row r="37" spans="1:12" s="354" customFormat="1" x14ac:dyDescent="0.2">
      <c r="A37" s="355"/>
      <c r="B37" s="1744" t="s">
        <v>375</v>
      </c>
      <c r="C37" s="1780" t="s">
        <v>409</v>
      </c>
      <c r="D37" s="256" t="s">
        <v>376</v>
      </c>
      <c r="E37" s="1709" t="s">
        <v>931</v>
      </c>
      <c r="F37" s="287">
        <v>2</v>
      </c>
      <c r="G37" s="289">
        <v>0</v>
      </c>
      <c r="H37" s="287">
        <v>1</v>
      </c>
      <c r="I37" s="351">
        <v>0</v>
      </c>
      <c r="J37" s="287">
        <v>1</v>
      </c>
      <c r="K37" s="289">
        <v>1</v>
      </c>
      <c r="L37" s="287">
        <v>2</v>
      </c>
    </row>
    <row r="38" spans="1:12" s="354" customFormat="1" x14ac:dyDescent="0.2">
      <c r="A38" s="238"/>
      <c r="B38" s="352"/>
      <c r="C38" s="352"/>
      <c r="D38" s="352"/>
      <c r="E38" s="1706" t="s">
        <v>932</v>
      </c>
      <c r="F38" s="292">
        <v>8</v>
      </c>
      <c r="G38" s="294">
        <v>1</v>
      </c>
      <c r="H38" s="292">
        <v>6</v>
      </c>
      <c r="I38" s="353">
        <v>1</v>
      </c>
      <c r="J38" s="292">
        <v>5</v>
      </c>
      <c r="K38" s="294">
        <v>2</v>
      </c>
      <c r="L38" s="292">
        <v>7</v>
      </c>
    </row>
    <row r="39" spans="1:12" s="354" customFormat="1" x14ac:dyDescent="0.2">
      <c r="A39" s="355"/>
      <c r="B39" s="1745"/>
      <c r="C39" s="1745"/>
      <c r="D39" s="356"/>
      <c r="E39" s="1708" t="s">
        <v>426</v>
      </c>
      <c r="F39" s="297">
        <v>10</v>
      </c>
      <c r="G39" s="299">
        <v>1</v>
      </c>
      <c r="H39" s="297">
        <v>7</v>
      </c>
      <c r="I39" s="357">
        <v>1</v>
      </c>
      <c r="J39" s="297">
        <v>6</v>
      </c>
      <c r="K39" s="299">
        <v>3</v>
      </c>
      <c r="L39" s="297">
        <v>9</v>
      </c>
    </row>
    <row r="40" spans="1:12" s="354" customFormat="1" x14ac:dyDescent="0.2">
      <c r="A40" s="238"/>
      <c r="B40" s="1744" t="s">
        <v>377</v>
      </c>
      <c r="C40" s="1780" t="s">
        <v>409</v>
      </c>
      <c r="D40" s="256" t="s">
        <v>706</v>
      </c>
      <c r="E40" s="1709" t="s">
        <v>931</v>
      </c>
      <c r="F40" s="287">
        <v>70</v>
      </c>
      <c r="G40" s="289">
        <v>13</v>
      </c>
      <c r="H40" s="287">
        <v>57</v>
      </c>
      <c r="I40" s="351">
        <v>14</v>
      </c>
      <c r="J40" s="287">
        <v>58</v>
      </c>
      <c r="K40" s="289">
        <v>33</v>
      </c>
      <c r="L40" s="287">
        <v>91</v>
      </c>
    </row>
    <row r="41" spans="1:12" s="354" customFormat="1" x14ac:dyDescent="0.2">
      <c r="A41" s="238"/>
      <c r="B41" s="352"/>
      <c r="C41" s="352"/>
      <c r="D41" s="352"/>
      <c r="E41" s="1706" t="s">
        <v>932</v>
      </c>
      <c r="F41" s="292">
        <v>55</v>
      </c>
      <c r="G41" s="294">
        <v>13</v>
      </c>
      <c r="H41" s="292">
        <v>51</v>
      </c>
      <c r="I41" s="353">
        <v>15</v>
      </c>
      <c r="J41" s="292">
        <v>41</v>
      </c>
      <c r="K41" s="294">
        <v>14</v>
      </c>
      <c r="L41" s="292">
        <v>55</v>
      </c>
    </row>
    <row r="42" spans="1:12" s="354" customFormat="1" ht="13.5" thickBot="1" x14ac:dyDescent="0.25">
      <c r="A42" s="238"/>
      <c r="B42" s="1745"/>
      <c r="C42" s="1745"/>
      <c r="D42" s="356"/>
      <c r="E42" s="1708" t="s">
        <v>426</v>
      </c>
      <c r="F42" s="297">
        <v>125</v>
      </c>
      <c r="G42" s="299">
        <v>26</v>
      </c>
      <c r="H42" s="297">
        <v>108</v>
      </c>
      <c r="I42" s="357">
        <v>29</v>
      </c>
      <c r="J42" s="297">
        <v>99</v>
      </c>
      <c r="K42" s="299">
        <v>47</v>
      </c>
      <c r="L42" s="297">
        <v>146</v>
      </c>
    </row>
    <row r="43" spans="1:12" s="354" customFormat="1" x14ac:dyDescent="0.2">
      <c r="A43" s="238"/>
      <c r="B43" s="1744" t="s">
        <v>378</v>
      </c>
      <c r="C43" s="1780" t="s">
        <v>409</v>
      </c>
      <c r="D43" s="256" t="s">
        <v>379</v>
      </c>
      <c r="E43" s="1709" t="s">
        <v>931</v>
      </c>
      <c r="F43" s="287">
        <v>201</v>
      </c>
      <c r="G43" s="289">
        <v>8</v>
      </c>
      <c r="H43" s="287">
        <v>68</v>
      </c>
      <c r="I43" s="351">
        <v>8</v>
      </c>
      <c r="J43" s="287">
        <v>69</v>
      </c>
      <c r="K43" s="289">
        <v>181</v>
      </c>
      <c r="L43" s="287">
        <v>250</v>
      </c>
    </row>
    <row r="44" spans="1:12" s="354" customFormat="1" x14ac:dyDescent="0.2">
      <c r="A44" s="238"/>
      <c r="B44" s="352"/>
      <c r="C44" s="352"/>
      <c r="D44" s="352"/>
      <c r="E44" s="1706" t="s">
        <v>932</v>
      </c>
      <c r="F44" s="292">
        <v>122</v>
      </c>
      <c r="G44" s="294">
        <v>31</v>
      </c>
      <c r="H44" s="292">
        <v>99</v>
      </c>
      <c r="I44" s="353">
        <v>36</v>
      </c>
      <c r="J44" s="292">
        <v>115</v>
      </c>
      <c r="K44" s="294">
        <v>78</v>
      </c>
      <c r="L44" s="292">
        <v>193</v>
      </c>
    </row>
    <row r="45" spans="1:12" s="354" customFormat="1" x14ac:dyDescent="0.2">
      <c r="A45" s="358"/>
      <c r="B45" s="352"/>
      <c r="C45" s="352"/>
      <c r="D45" s="352"/>
      <c r="E45" s="1721" t="s">
        <v>111</v>
      </c>
      <c r="F45" s="1327">
        <v>40</v>
      </c>
      <c r="G45" s="1326">
        <v>4</v>
      </c>
      <c r="H45" s="1327">
        <v>16</v>
      </c>
      <c r="I45" s="1328">
        <v>8</v>
      </c>
      <c r="J45" s="1327">
        <v>21</v>
      </c>
      <c r="K45" s="1326">
        <v>40</v>
      </c>
      <c r="L45" s="1327">
        <v>61</v>
      </c>
    </row>
    <row r="46" spans="1:12" s="354" customFormat="1" x14ac:dyDescent="0.2">
      <c r="A46" s="358"/>
      <c r="B46" s="1742"/>
      <c r="C46" s="1742"/>
      <c r="D46" s="1325"/>
      <c r="E46" s="1707" t="s">
        <v>426</v>
      </c>
      <c r="F46" s="1138">
        <v>363</v>
      </c>
      <c r="G46" s="1140">
        <v>43</v>
      </c>
      <c r="H46" s="1138">
        <v>183</v>
      </c>
      <c r="I46" s="1142">
        <v>52</v>
      </c>
      <c r="J46" s="1138">
        <v>205</v>
      </c>
      <c r="K46" s="1140">
        <v>299</v>
      </c>
      <c r="L46" s="1138">
        <v>504</v>
      </c>
    </row>
    <row r="47" spans="1:12" ht="12.75" customHeight="1" x14ac:dyDescent="0.2">
      <c r="B47" s="2001" t="s">
        <v>724</v>
      </c>
      <c r="C47" s="2002"/>
      <c r="D47" s="2002"/>
      <c r="E47" s="1722" t="s">
        <v>931</v>
      </c>
      <c r="F47" s="1332">
        <v>310</v>
      </c>
      <c r="G47" s="1329">
        <v>22</v>
      </c>
      <c r="H47" s="1330">
        <v>153</v>
      </c>
      <c r="I47" s="1331">
        <v>23</v>
      </c>
      <c r="J47" s="1332">
        <v>155</v>
      </c>
      <c r="K47" s="1329">
        <v>232</v>
      </c>
      <c r="L47" s="1329">
        <v>387</v>
      </c>
    </row>
    <row r="48" spans="1:12" x14ac:dyDescent="0.2">
      <c r="A48" s="350"/>
      <c r="B48" s="2003"/>
      <c r="C48" s="2004"/>
      <c r="D48" s="2004"/>
      <c r="E48" s="1716" t="s">
        <v>932</v>
      </c>
      <c r="F48" s="348">
        <v>201</v>
      </c>
      <c r="G48" s="349">
        <v>51</v>
      </c>
      <c r="H48" s="346">
        <v>168</v>
      </c>
      <c r="I48" s="360">
        <v>61</v>
      </c>
      <c r="J48" s="348">
        <v>172</v>
      </c>
      <c r="K48" s="349">
        <v>102</v>
      </c>
      <c r="L48" s="349">
        <v>274</v>
      </c>
    </row>
    <row r="49" spans="1:12" s="354" customFormat="1" ht="12.75" customHeight="1" x14ac:dyDescent="0.2">
      <c r="B49" s="2003"/>
      <c r="C49" s="2004"/>
      <c r="D49" s="2004"/>
      <c r="E49" s="1716" t="s">
        <v>111</v>
      </c>
      <c r="F49" s="348">
        <v>40</v>
      </c>
      <c r="G49" s="349">
        <v>4</v>
      </c>
      <c r="H49" s="346">
        <v>16</v>
      </c>
      <c r="I49" s="360">
        <v>8</v>
      </c>
      <c r="J49" s="348">
        <v>21</v>
      </c>
      <c r="K49" s="349">
        <v>40</v>
      </c>
      <c r="L49" s="349">
        <v>61</v>
      </c>
    </row>
    <row r="50" spans="1:12" x14ac:dyDescent="0.2">
      <c r="A50" s="350"/>
      <c r="B50" s="2003"/>
      <c r="C50" s="2004"/>
      <c r="D50" s="2004"/>
      <c r="E50" s="1716" t="s">
        <v>390</v>
      </c>
      <c r="F50" s="348">
        <v>551</v>
      </c>
      <c r="G50" s="349">
        <v>77</v>
      </c>
      <c r="H50" s="346">
        <v>337</v>
      </c>
      <c r="I50" s="360">
        <v>92</v>
      </c>
      <c r="J50" s="348">
        <v>348</v>
      </c>
      <c r="K50" s="349">
        <v>374</v>
      </c>
      <c r="L50" s="349">
        <v>722</v>
      </c>
    </row>
    <row r="51" spans="1:12" ht="20.100000000000001" customHeight="1" x14ac:dyDescent="0.2">
      <c r="A51" s="350"/>
      <c r="B51" s="1782"/>
      <c r="C51" s="1782"/>
      <c r="D51" s="359"/>
      <c r="E51" s="1723"/>
      <c r="F51" s="1718"/>
      <c r="G51" s="361"/>
      <c r="H51" s="361"/>
      <c r="I51" s="362"/>
      <c r="J51" s="361"/>
      <c r="K51" s="361"/>
      <c r="L51" s="361"/>
    </row>
    <row r="52" spans="1:12" ht="12.75" customHeight="1" x14ac:dyDescent="0.2">
      <c r="A52" s="359"/>
      <c r="B52" s="2003" t="s">
        <v>725</v>
      </c>
      <c r="C52" s="2004"/>
      <c r="D52" s="2004"/>
      <c r="E52" s="1716" t="s">
        <v>931</v>
      </c>
      <c r="F52" s="348">
        <v>1715</v>
      </c>
      <c r="G52" s="349">
        <v>77</v>
      </c>
      <c r="H52" s="346">
        <v>646</v>
      </c>
      <c r="I52" s="360">
        <v>78</v>
      </c>
      <c r="J52" s="348">
        <v>630</v>
      </c>
      <c r="K52" s="349">
        <v>1487</v>
      </c>
      <c r="L52" s="349">
        <v>2117</v>
      </c>
    </row>
    <row r="53" spans="1:12" x14ac:dyDescent="0.2">
      <c r="A53" s="350"/>
      <c r="B53" s="2003"/>
      <c r="C53" s="2004"/>
      <c r="D53" s="2004"/>
      <c r="E53" s="1716" t="s">
        <v>932</v>
      </c>
      <c r="F53" s="348">
        <v>1013</v>
      </c>
      <c r="G53" s="349">
        <v>152</v>
      </c>
      <c r="H53" s="346">
        <v>604</v>
      </c>
      <c r="I53" s="360">
        <v>167</v>
      </c>
      <c r="J53" s="348">
        <v>587</v>
      </c>
      <c r="K53" s="349">
        <v>815</v>
      </c>
      <c r="L53" s="349">
        <v>1402</v>
      </c>
    </row>
    <row r="54" spans="1:12" x14ac:dyDescent="0.2">
      <c r="A54" s="350"/>
      <c r="B54" s="2003"/>
      <c r="C54" s="2004"/>
      <c r="D54" s="2004"/>
      <c r="E54" s="1716" t="s">
        <v>111</v>
      </c>
      <c r="F54" s="348">
        <v>96</v>
      </c>
      <c r="G54" s="349">
        <v>5</v>
      </c>
      <c r="H54" s="346">
        <v>27</v>
      </c>
      <c r="I54" s="360">
        <v>9</v>
      </c>
      <c r="J54" s="348">
        <v>32</v>
      </c>
      <c r="K54" s="349">
        <v>124</v>
      </c>
      <c r="L54" s="349">
        <v>156</v>
      </c>
    </row>
    <row r="55" spans="1:12" x14ac:dyDescent="0.2">
      <c r="A55" s="350"/>
      <c r="B55" s="2003"/>
      <c r="C55" s="2004"/>
      <c r="D55" s="2004"/>
      <c r="E55" s="1716" t="s">
        <v>390</v>
      </c>
      <c r="F55" s="348">
        <v>2824</v>
      </c>
      <c r="G55" s="349">
        <v>234</v>
      </c>
      <c r="H55" s="346">
        <v>1277</v>
      </c>
      <c r="I55" s="360">
        <v>254</v>
      </c>
      <c r="J55" s="348">
        <v>1249</v>
      </c>
      <c r="K55" s="349">
        <v>2426</v>
      </c>
      <c r="L55" s="349">
        <v>3675</v>
      </c>
    </row>
    <row r="56" spans="1:12" s="95" customFormat="1" ht="15" customHeight="1" x14ac:dyDescent="0.2">
      <c r="B56" s="1778" t="s">
        <v>117</v>
      </c>
      <c r="C56" s="1746"/>
      <c r="D56" s="313"/>
      <c r="E56" s="1713"/>
      <c r="F56" s="314"/>
      <c r="G56" s="314"/>
      <c r="H56" s="314"/>
      <c r="I56" s="314"/>
      <c r="J56" s="314"/>
      <c r="K56" s="315"/>
      <c r="L56" s="315"/>
    </row>
    <row r="59" spans="1:12" hidden="1" x14ac:dyDescent="0.2"/>
    <row r="60" spans="1:12" hidden="1" x14ac:dyDescent="0.2"/>
    <row r="61" spans="1:12" hidden="1" x14ac:dyDescent="0.2"/>
    <row r="62" spans="1:12" hidden="1" x14ac:dyDescent="0.2"/>
    <row r="63" spans="1:12" hidden="1" x14ac:dyDescent="0.2"/>
    <row r="64" spans="1:12"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sheetData>
  <mergeCells count="3">
    <mergeCell ref="B23:D26"/>
    <mergeCell ref="B47:D50"/>
    <mergeCell ref="B52:D55"/>
  </mergeCells>
  <printOptions horizontalCentered="1"/>
  <pageMargins left="0.47244094488188981" right="0.47244094488188981" top="0.59055118110236227" bottom="0.39370078740157483" header="0.51181102362204722" footer="0.31496062992125984"/>
  <pageSetup paperSize="9" scale="85" firstPageNumber="0" orientation="portrait" r:id="rId1"/>
  <headerFooter>
    <oddFooter>&amp;C&amp;F&amp;R&amp;A</oddFooter>
  </headerFooter>
  <ignoredErrors>
    <ignoredError sqref="D13:D22 D48:D51 D47 D53:D58 D52 D23:D30 D7:D9 D11 D32:D45 B31:B45 B7:B11 B23:B30 B53:B58 B48:B51 B13:B2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showGridLines="0" zoomScaleNormal="100" workbookViewId="0">
      <selection activeCell="Q15" sqref="Q15"/>
    </sheetView>
  </sheetViews>
  <sheetFormatPr baseColWidth="10" defaultColWidth="9.140625" defaultRowHeight="12.75" x14ac:dyDescent="0.2"/>
  <cols>
    <col min="1" max="1025" width="10.7109375" customWidth="1"/>
  </cols>
  <sheetData>
    <row r="1" spans="1:7" x14ac:dyDescent="0.2">
      <c r="A1" s="1"/>
      <c r="B1" s="1"/>
      <c r="C1" s="1"/>
      <c r="D1" s="1"/>
      <c r="E1" s="1"/>
      <c r="F1" s="1"/>
      <c r="G1" s="1"/>
    </row>
  </sheetData>
  <pageMargins left="0.7" right="0.7" top="0.75" bottom="0.75" header="0.51180555555555496" footer="0.51180555555555496"/>
  <pageSetup paperSize="9" firstPageNumber="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zoomScaleNormal="100" workbookViewId="0">
      <pane ySplit="5" topLeftCell="A57" activePane="bottomLeft" state="frozen"/>
      <selection activeCell="Q15" sqref="Q15"/>
      <selection pane="bottomLeft" activeCell="A4" sqref="A4:XFD4"/>
    </sheetView>
  </sheetViews>
  <sheetFormatPr baseColWidth="10" defaultColWidth="9.140625" defaultRowHeight="12.75" x14ac:dyDescent="0.2"/>
  <cols>
    <col min="1" max="1" width="1.7109375" customWidth="1"/>
    <col min="2" max="2" width="2.7109375" style="330" customWidth="1"/>
    <col min="3" max="3" width="0.85546875" style="330" customWidth="1"/>
    <col min="4" max="4" width="24.7109375" customWidth="1"/>
    <col min="5" max="5" width="14.7109375" customWidth="1"/>
    <col min="6" max="8" width="9.7109375" style="186" customWidth="1"/>
    <col min="9" max="9" width="9.7109375" style="363" customWidth="1"/>
    <col min="10" max="12" width="9.7109375" style="186" customWidth="1"/>
    <col min="13" max="1026" width="9.140625" customWidth="1"/>
  </cols>
  <sheetData>
    <row r="1" spans="1:13" s="1517" customFormat="1" ht="20.100000000000001" customHeight="1" x14ac:dyDescent="0.3">
      <c r="A1" s="1511"/>
      <c r="B1" s="1520" t="s">
        <v>875</v>
      </c>
      <c r="C1" s="1729"/>
      <c r="D1" s="1512"/>
      <c r="E1" s="1512"/>
      <c r="F1" s="1513"/>
      <c r="G1" s="1513"/>
      <c r="H1" s="1514"/>
      <c r="I1" s="1515"/>
      <c r="J1" s="1513"/>
      <c r="K1" s="1513"/>
      <c r="L1" s="1513"/>
      <c r="M1" s="1516"/>
    </row>
    <row r="2" spans="1:13" ht="20.100000000000001" customHeight="1" x14ac:dyDescent="0.2">
      <c r="A2" s="102"/>
      <c r="B2" s="1657"/>
      <c r="C2" s="1730"/>
      <c r="D2" s="187"/>
      <c r="E2" s="187"/>
      <c r="F2" s="188"/>
      <c r="G2" s="188"/>
      <c r="H2" s="188"/>
      <c r="I2" s="365"/>
      <c r="J2" s="188"/>
      <c r="K2" s="188"/>
      <c r="L2" s="188"/>
    </row>
    <row r="3" spans="1:13" ht="20.100000000000001" customHeight="1" x14ac:dyDescent="0.2">
      <c r="A3" s="102"/>
      <c r="B3" s="191" t="s">
        <v>394</v>
      </c>
      <c r="C3" s="1731"/>
      <c r="D3" s="243"/>
      <c r="E3" s="243"/>
      <c r="F3" s="279"/>
      <c r="G3" s="279"/>
      <c r="H3" s="279"/>
      <c r="I3" s="366"/>
      <c r="J3" s="279"/>
      <c r="K3" s="279"/>
      <c r="L3" s="279"/>
    </row>
    <row r="4" spans="1:13" s="972" customFormat="1" ht="20.100000000000001" customHeight="1" x14ac:dyDescent="0.2">
      <c r="A4" s="1964"/>
      <c r="B4" s="367" t="s">
        <v>49</v>
      </c>
      <c r="C4" s="1966"/>
      <c r="D4" s="596"/>
      <c r="E4" s="596"/>
      <c r="F4" s="1965"/>
      <c r="G4" s="1965"/>
      <c r="H4" s="1965"/>
      <c r="I4" s="1967"/>
      <c r="J4" s="1965"/>
      <c r="K4" s="1965"/>
      <c r="L4" s="1965"/>
    </row>
    <row r="5" spans="1:13" s="94" customFormat="1" ht="50.1" customHeight="1" x14ac:dyDescent="0.2">
      <c r="B5" s="281"/>
      <c r="C5" s="281"/>
      <c r="D5" s="281"/>
      <c r="E5" s="281"/>
      <c r="F5" s="225" t="s">
        <v>103</v>
      </c>
      <c r="G5" s="226" t="s">
        <v>104</v>
      </c>
      <c r="H5" s="223" t="s">
        <v>119</v>
      </c>
      <c r="I5" s="369" t="s">
        <v>106</v>
      </c>
      <c r="J5" s="225" t="s">
        <v>120</v>
      </c>
      <c r="K5" s="226" t="s">
        <v>121</v>
      </c>
      <c r="L5" s="223" t="s">
        <v>109</v>
      </c>
    </row>
    <row r="6" spans="1:13" s="102" customFormat="1" ht="4.5" customHeight="1" x14ac:dyDescent="0.2">
      <c r="B6" s="1732"/>
      <c r="C6" s="1732"/>
      <c r="D6" s="245"/>
      <c r="E6" s="1711"/>
      <c r="F6" s="370"/>
      <c r="G6" s="370"/>
      <c r="H6" s="370"/>
      <c r="I6" s="371"/>
      <c r="J6" s="370"/>
      <c r="K6" s="370"/>
      <c r="L6" s="370"/>
    </row>
    <row r="7" spans="1:13" s="102" customFormat="1" x14ac:dyDescent="0.2">
      <c r="B7" s="1637" t="s">
        <v>166</v>
      </c>
      <c r="C7" s="1637" t="s">
        <v>409</v>
      </c>
      <c r="D7" s="256" t="s">
        <v>167</v>
      </c>
      <c r="E7" s="1709" t="s">
        <v>122</v>
      </c>
      <c r="F7" s="287">
        <v>398</v>
      </c>
      <c r="G7" s="261">
        <v>30</v>
      </c>
      <c r="H7" s="259">
        <v>231</v>
      </c>
      <c r="I7" s="372">
        <v>32</v>
      </c>
      <c r="J7" s="259">
        <v>251</v>
      </c>
      <c r="K7" s="261">
        <v>327</v>
      </c>
      <c r="L7" s="259">
        <v>578</v>
      </c>
    </row>
    <row r="8" spans="1:13" s="102" customFormat="1" x14ac:dyDescent="0.2">
      <c r="B8" s="1734"/>
      <c r="C8" s="1734"/>
      <c r="D8" s="254"/>
      <c r="E8" s="1706" t="s">
        <v>124</v>
      </c>
      <c r="F8" s="292">
        <v>8</v>
      </c>
      <c r="G8" s="173">
        <v>1</v>
      </c>
      <c r="H8" s="113">
        <v>3</v>
      </c>
      <c r="I8" s="121">
        <v>1</v>
      </c>
      <c r="J8" s="113">
        <v>2</v>
      </c>
      <c r="K8" s="173">
        <v>6</v>
      </c>
      <c r="L8" s="113">
        <v>8</v>
      </c>
    </row>
    <row r="9" spans="1:13" s="102" customFormat="1" x14ac:dyDescent="0.2">
      <c r="B9" s="1734"/>
      <c r="C9" s="1734"/>
      <c r="D9" s="254"/>
      <c r="E9" s="1706" t="s">
        <v>126</v>
      </c>
      <c r="F9" s="292">
        <v>68</v>
      </c>
      <c r="G9" s="173">
        <v>1</v>
      </c>
      <c r="H9" s="113">
        <v>24</v>
      </c>
      <c r="I9" s="121">
        <v>1</v>
      </c>
      <c r="J9" s="113">
        <v>29</v>
      </c>
      <c r="K9" s="173">
        <v>78</v>
      </c>
      <c r="L9" s="113">
        <v>107</v>
      </c>
    </row>
    <row r="10" spans="1:13" s="102" customFormat="1" x14ac:dyDescent="0.2">
      <c r="B10" s="1639"/>
      <c r="C10" s="1639"/>
      <c r="D10" s="264"/>
      <c r="E10" s="1708" t="s">
        <v>384</v>
      </c>
      <c r="F10" s="297">
        <v>474</v>
      </c>
      <c r="G10" s="269">
        <v>32</v>
      </c>
      <c r="H10" s="267">
        <v>258</v>
      </c>
      <c r="I10" s="373">
        <v>34</v>
      </c>
      <c r="J10" s="267">
        <v>282</v>
      </c>
      <c r="K10" s="269">
        <v>411</v>
      </c>
      <c r="L10" s="267">
        <v>693</v>
      </c>
    </row>
    <row r="11" spans="1:13" s="102" customFormat="1" x14ac:dyDescent="0.2">
      <c r="B11" s="1637" t="s">
        <v>168</v>
      </c>
      <c r="C11" s="1637" t="s">
        <v>409</v>
      </c>
      <c r="D11" s="256" t="s">
        <v>169</v>
      </c>
      <c r="E11" s="1709" t="s">
        <v>122</v>
      </c>
      <c r="F11" s="287">
        <v>166</v>
      </c>
      <c r="G11" s="261">
        <v>26</v>
      </c>
      <c r="H11" s="259">
        <v>122</v>
      </c>
      <c r="I11" s="372">
        <v>28</v>
      </c>
      <c r="J11" s="259">
        <v>108</v>
      </c>
      <c r="K11" s="261">
        <v>88</v>
      </c>
      <c r="L11" s="259">
        <v>196</v>
      </c>
    </row>
    <row r="12" spans="1:13" s="102" customFormat="1" x14ac:dyDescent="0.2">
      <c r="B12" s="1734"/>
      <c r="C12" s="1734"/>
      <c r="D12" s="254"/>
      <c r="E12" s="1706" t="s">
        <v>126</v>
      </c>
      <c r="F12" s="292">
        <v>44</v>
      </c>
      <c r="G12" s="173">
        <v>3</v>
      </c>
      <c r="H12" s="113">
        <v>22</v>
      </c>
      <c r="I12" s="121">
        <v>3</v>
      </c>
      <c r="J12" s="113">
        <v>20</v>
      </c>
      <c r="K12" s="173">
        <v>28</v>
      </c>
      <c r="L12" s="113">
        <v>48</v>
      </c>
    </row>
    <row r="13" spans="1:13" s="102" customFormat="1" x14ac:dyDescent="0.2">
      <c r="B13" s="1639"/>
      <c r="C13" s="1639"/>
      <c r="D13" s="264"/>
      <c r="E13" s="1708" t="s">
        <v>384</v>
      </c>
      <c r="F13" s="297">
        <v>210</v>
      </c>
      <c r="G13" s="269">
        <v>29</v>
      </c>
      <c r="H13" s="267">
        <v>144</v>
      </c>
      <c r="I13" s="373">
        <v>31</v>
      </c>
      <c r="J13" s="267">
        <v>128</v>
      </c>
      <c r="K13" s="269">
        <v>116</v>
      </c>
      <c r="L13" s="267">
        <v>244</v>
      </c>
    </row>
    <row r="14" spans="1:13" s="102" customFormat="1" x14ac:dyDescent="0.2">
      <c r="B14" s="1637" t="s">
        <v>170</v>
      </c>
      <c r="C14" s="1637" t="s">
        <v>409</v>
      </c>
      <c r="D14" s="256" t="s">
        <v>171</v>
      </c>
      <c r="E14" s="1709" t="s">
        <v>122</v>
      </c>
      <c r="F14" s="287">
        <v>178</v>
      </c>
      <c r="G14" s="261">
        <v>17</v>
      </c>
      <c r="H14" s="259">
        <v>101</v>
      </c>
      <c r="I14" s="372">
        <v>17</v>
      </c>
      <c r="J14" s="259">
        <v>109</v>
      </c>
      <c r="K14" s="261">
        <v>123</v>
      </c>
      <c r="L14" s="259">
        <v>232</v>
      </c>
    </row>
    <row r="15" spans="1:13" s="102" customFormat="1" x14ac:dyDescent="0.2">
      <c r="B15" s="1734"/>
      <c r="C15" s="1734"/>
      <c r="D15" s="254"/>
      <c r="E15" s="1706" t="s">
        <v>126</v>
      </c>
      <c r="F15" s="292">
        <v>70</v>
      </c>
      <c r="G15" s="173">
        <v>6</v>
      </c>
      <c r="H15" s="113">
        <v>56</v>
      </c>
      <c r="I15" s="121">
        <v>6</v>
      </c>
      <c r="J15" s="113">
        <v>54</v>
      </c>
      <c r="K15" s="173">
        <v>28</v>
      </c>
      <c r="L15" s="113">
        <v>82</v>
      </c>
    </row>
    <row r="16" spans="1:13" s="102" customFormat="1" x14ac:dyDescent="0.2">
      <c r="B16" s="1639"/>
      <c r="C16" s="1639"/>
      <c r="D16" s="264"/>
      <c r="E16" s="1708" t="s">
        <v>384</v>
      </c>
      <c r="F16" s="297">
        <v>248</v>
      </c>
      <c r="G16" s="269">
        <v>23</v>
      </c>
      <c r="H16" s="267">
        <v>157</v>
      </c>
      <c r="I16" s="373">
        <v>23</v>
      </c>
      <c r="J16" s="267">
        <v>163</v>
      </c>
      <c r="K16" s="269">
        <v>151</v>
      </c>
      <c r="L16" s="267">
        <v>314</v>
      </c>
    </row>
    <row r="17" spans="2:12" s="102" customFormat="1" x14ac:dyDescent="0.2">
      <c r="B17" s="1637" t="s">
        <v>172</v>
      </c>
      <c r="C17" s="1637" t="s">
        <v>409</v>
      </c>
      <c r="D17" s="256" t="s">
        <v>173</v>
      </c>
      <c r="E17" s="1709" t="s">
        <v>122</v>
      </c>
      <c r="F17" s="287">
        <v>206</v>
      </c>
      <c r="G17" s="261">
        <v>14</v>
      </c>
      <c r="H17" s="259">
        <v>115</v>
      </c>
      <c r="I17" s="372">
        <v>17</v>
      </c>
      <c r="J17" s="259">
        <v>124</v>
      </c>
      <c r="K17" s="261">
        <v>156</v>
      </c>
      <c r="L17" s="259">
        <v>280</v>
      </c>
    </row>
    <row r="18" spans="2:12" s="102" customFormat="1" x14ac:dyDescent="0.2">
      <c r="B18" s="1734"/>
      <c r="C18" s="1734"/>
      <c r="D18" s="254"/>
      <c r="E18" s="1706" t="s">
        <v>126</v>
      </c>
      <c r="F18" s="292">
        <v>24</v>
      </c>
      <c r="G18" s="173">
        <v>0</v>
      </c>
      <c r="H18" s="113">
        <v>16</v>
      </c>
      <c r="I18" s="121">
        <v>0</v>
      </c>
      <c r="J18" s="113">
        <v>18</v>
      </c>
      <c r="K18" s="173">
        <v>11</v>
      </c>
      <c r="L18" s="113">
        <v>29</v>
      </c>
    </row>
    <row r="19" spans="2:12" s="102" customFormat="1" x14ac:dyDescent="0.2">
      <c r="B19" s="1639"/>
      <c r="C19" s="1639"/>
      <c r="D19" s="264"/>
      <c r="E19" s="1708" t="s">
        <v>384</v>
      </c>
      <c r="F19" s="297">
        <v>230</v>
      </c>
      <c r="G19" s="269">
        <v>14</v>
      </c>
      <c r="H19" s="267">
        <v>131</v>
      </c>
      <c r="I19" s="373">
        <v>17</v>
      </c>
      <c r="J19" s="267">
        <v>142</v>
      </c>
      <c r="K19" s="269">
        <v>167</v>
      </c>
      <c r="L19" s="267">
        <v>309</v>
      </c>
    </row>
    <row r="20" spans="2:12" s="102" customFormat="1" x14ac:dyDescent="0.2">
      <c r="B20" s="1637" t="s">
        <v>174</v>
      </c>
      <c r="C20" s="1637" t="s">
        <v>409</v>
      </c>
      <c r="D20" s="256" t="s">
        <v>175</v>
      </c>
      <c r="E20" s="1709" t="s">
        <v>122</v>
      </c>
      <c r="F20" s="287">
        <v>112</v>
      </c>
      <c r="G20" s="261">
        <v>13</v>
      </c>
      <c r="H20" s="259">
        <v>64</v>
      </c>
      <c r="I20" s="372">
        <v>17</v>
      </c>
      <c r="J20" s="259">
        <v>63</v>
      </c>
      <c r="K20" s="261">
        <v>99</v>
      </c>
      <c r="L20" s="259">
        <v>162</v>
      </c>
    </row>
    <row r="21" spans="2:12" s="102" customFormat="1" x14ac:dyDescent="0.2">
      <c r="B21" s="1734"/>
      <c r="C21" s="1734"/>
      <c r="D21" s="254"/>
      <c r="E21" s="1706" t="s">
        <v>126</v>
      </c>
      <c r="F21" s="292">
        <v>140</v>
      </c>
      <c r="G21" s="173">
        <v>1</v>
      </c>
      <c r="H21" s="113">
        <v>36</v>
      </c>
      <c r="I21" s="121">
        <v>1</v>
      </c>
      <c r="J21" s="113">
        <v>38</v>
      </c>
      <c r="K21" s="173">
        <v>149</v>
      </c>
      <c r="L21" s="113">
        <v>187</v>
      </c>
    </row>
    <row r="22" spans="2:12" s="102" customFormat="1" x14ac:dyDescent="0.2">
      <c r="B22" s="1735"/>
      <c r="C22" s="1735"/>
      <c r="D22" s="95"/>
      <c r="E22" s="1707" t="s">
        <v>384</v>
      </c>
      <c r="F22" s="1138">
        <v>252</v>
      </c>
      <c r="G22" s="233">
        <v>14</v>
      </c>
      <c r="H22" s="231">
        <v>100</v>
      </c>
      <c r="I22" s="374">
        <v>18</v>
      </c>
      <c r="J22" s="231">
        <v>101</v>
      </c>
      <c r="K22" s="233">
        <v>248</v>
      </c>
      <c r="L22" s="231">
        <v>349</v>
      </c>
    </row>
    <row r="23" spans="2:12" s="102" customFormat="1" x14ac:dyDescent="0.2">
      <c r="B23" s="1637" t="s">
        <v>176</v>
      </c>
      <c r="C23" s="1637" t="s">
        <v>409</v>
      </c>
      <c r="D23" s="256" t="s">
        <v>177</v>
      </c>
      <c r="E23" s="1709" t="s">
        <v>122</v>
      </c>
      <c r="F23" s="287">
        <v>361</v>
      </c>
      <c r="G23" s="261">
        <v>23</v>
      </c>
      <c r="H23" s="259">
        <v>217</v>
      </c>
      <c r="I23" s="372">
        <v>23</v>
      </c>
      <c r="J23" s="259">
        <v>217</v>
      </c>
      <c r="K23" s="261">
        <v>221</v>
      </c>
      <c r="L23" s="259">
        <v>438</v>
      </c>
    </row>
    <row r="24" spans="2:12" s="102" customFormat="1" x14ac:dyDescent="0.2">
      <c r="B24" s="1734"/>
      <c r="C24" s="1734"/>
      <c r="D24" s="254"/>
      <c r="E24" s="1706" t="s">
        <v>126</v>
      </c>
      <c r="F24" s="292">
        <v>710</v>
      </c>
      <c r="G24" s="173">
        <v>32</v>
      </c>
      <c r="H24" s="113">
        <v>230</v>
      </c>
      <c r="I24" s="121">
        <v>34</v>
      </c>
      <c r="J24" s="113">
        <v>241</v>
      </c>
      <c r="K24" s="173">
        <v>676</v>
      </c>
      <c r="L24" s="113">
        <v>917</v>
      </c>
    </row>
    <row r="25" spans="2:12" s="102" customFormat="1" x14ac:dyDescent="0.2">
      <c r="B25" s="1734"/>
      <c r="C25" s="1734"/>
      <c r="D25" s="254"/>
      <c r="E25" s="1706" t="s">
        <v>125</v>
      </c>
      <c r="F25" s="292">
        <v>1</v>
      </c>
      <c r="G25" s="173">
        <v>1</v>
      </c>
      <c r="H25" s="113">
        <v>1</v>
      </c>
      <c r="I25" s="121">
        <v>1</v>
      </c>
      <c r="J25" s="113">
        <v>0</v>
      </c>
      <c r="K25" s="173">
        <v>0</v>
      </c>
      <c r="L25" s="113">
        <v>0</v>
      </c>
    </row>
    <row r="26" spans="2:12" s="102" customFormat="1" x14ac:dyDescent="0.2">
      <c r="B26" s="1639"/>
      <c r="C26" s="1639"/>
      <c r="D26" s="264"/>
      <c r="E26" s="1708" t="s">
        <v>384</v>
      </c>
      <c r="F26" s="297">
        <v>1072</v>
      </c>
      <c r="G26" s="269">
        <v>56</v>
      </c>
      <c r="H26" s="267">
        <v>448</v>
      </c>
      <c r="I26" s="373">
        <v>58</v>
      </c>
      <c r="J26" s="267">
        <v>458</v>
      </c>
      <c r="K26" s="269">
        <v>897</v>
      </c>
      <c r="L26" s="267">
        <v>1355</v>
      </c>
    </row>
    <row r="27" spans="2:12" s="102" customFormat="1" x14ac:dyDescent="0.2">
      <c r="B27" s="1637" t="s">
        <v>178</v>
      </c>
      <c r="C27" s="1637" t="s">
        <v>409</v>
      </c>
      <c r="D27" s="256" t="s">
        <v>179</v>
      </c>
      <c r="E27" s="1709" t="s">
        <v>122</v>
      </c>
      <c r="F27" s="287">
        <v>177</v>
      </c>
      <c r="G27" s="261">
        <v>25</v>
      </c>
      <c r="H27" s="259">
        <v>117</v>
      </c>
      <c r="I27" s="372">
        <v>27</v>
      </c>
      <c r="J27" s="259">
        <v>108</v>
      </c>
      <c r="K27" s="261">
        <v>113</v>
      </c>
      <c r="L27" s="259">
        <v>221</v>
      </c>
    </row>
    <row r="28" spans="2:12" s="102" customFormat="1" x14ac:dyDescent="0.2">
      <c r="B28" s="1734"/>
      <c r="C28" s="1734"/>
      <c r="D28" s="254"/>
      <c r="E28" s="1706" t="s">
        <v>126</v>
      </c>
      <c r="F28" s="292">
        <v>88</v>
      </c>
      <c r="G28" s="173">
        <v>6</v>
      </c>
      <c r="H28" s="113">
        <v>26</v>
      </c>
      <c r="I28" s="121">
        <v>6</v>
      </c>
      <c r="J28" s="113">
        <v>24</v>
      </c>
      <c r="K28" s="173">
        <v>81</v>
      </c>
      <c r="L28" s="113">
        <v>105</v>
      </c>
    </row>
    <row r="29" spans="2:12" s="102" customFormat="1" x14ac:dyDescent="0.2">
      <c r="B29" s="1639"/>
      <c r="C29" s="1639"/>
      <c r="D29" s="264"/>
      <c r="E29" s="1708" t="s">
        <v>384</v>
      </c>
      <c r="F29" s="297">
        <v>265</v>
      </c>
      <c r="G29" s="269">
        <v>31</v>
      </c>
      <c r="H29" s="267">
        <v>143</v>
      </c>
      <c r="I29" s="373">
        <v>33</v>
      </c>
      <c r="J29" s="267">
        <v>132</v>
      </c>
      <c r="K29" s="269">
        <v>194</v>
      </c>
      <c r="L29" s="267">
        <v>326</v>
      </c>
    </row>
    <row r="30" spans="2:12" s="102" customFormat="1" x14ac:dyDescent="0.2">
      <c r="B30" s="1637" t="s">
        <v>180</v>
      </c>
      <c r="C30" s="1637" t="s">
        <v>409</v>
      </c>
      <c r="D30" s="256" t="s">
        <v>181</v>
      </c>
      <c r="E30" s="1709" t="s">
        <v>122</v>
      </c>
      <c r="F30" s="287">
        <v>70</v>
      </c>
      <c r="G30" s="261">
        <v>17</v>
      </c>
      <c r="H30" s="259">
        <v>54</v>
      </c>
      <c r="I30" s="372">
        <v>22</v>
      </c>
      <c r="J30" s="259">
        <v>49</v>
      </c>
      <c r="K30" s="261">
        <v>34</v>
      </c>
      <c r="L30" s="259">
        <v>83</v>
      </c>
    </row>
    <row r="31" spans="2:12" s="102" customFormat="1" x14ac:dyDescent="0.2">
      <c r="B31" s="1734"/>
      <c r="C31" s="1734"/>
      <c r="D31" s="254"/>
      <c r="E31" s="1706" t="s">
        <v>126</v>
      </c>
      <c r="F31" s="292">
        <v>21</v>
      </c>
      <c r="G31" s="173">
        <v>0</v>
      </c>
      <c r="H31" s="113">
        <v>15</v>
      </c>
      <c r="I31" s="121">
        <v>0</v>
      </c>
      <c r="J31" s="113">
        <v>15</v>
      </c>
      <c r="K31" s="173">
        <v>8</v>
      </c>
      <c r="L31" s="113">
        <v>23</v>
      </c>
    </row>
    <row r="32" spans="2:12" s="102" customFormat="1" x14ac:dyDescent="0.2">
      <c r="B32" s="1639"/>
      <c r="C32" s="1639"/>
      <c r="D32" s="264"/>
      <c r="E32" s="1708" t="s">
        <v>384</v>
      </c>
      <c r="F32" s="297">
        <v>91</v>
      </c>
      <c r="G32" s="269">
        <v>17</v>
      </c>
      <c r="H32" s="267">
        <v>69</v>
      </c>
      <c r="I32" s="373">
        <v>22</v>
      </c>
      <c r="J32" s="267">
        <v>64</v>
      </c>
      <c r="K32" s="269">
        <v>42</v>
      </c>
      <c r="L32" s="267">
        <v>106</v>
      </c>
    </row>
    <row r="33" spans="2:12" s="102" customFormat="1" x14ac:dyDescent="0.2">
      <c r="B33" s="1637" t="s">
        <v>182</v>
      </c>
      <c r="C33" s="1637" t="s">
        <v>409</v>
      </c>
      <c r="D33" s="256" t="s">
        <v>183</v>
      </c>
      <c r="E33" s="1709" t="s">
        <v>122</v>
      </c>
      <c r="F33" s="287">
        <v>93</v>
      </c>
      <c r="G33" s="261">
        <v>9</v>
      </c>
      <c r="H33" s="259">
        <v>66</v>
      </c>
      <c r="I33" s="372">
        <v>9</v>
      </c>
      <c r="J33" s="259">
        <v>70</v>
      </c>
      <c r="K33" s="261">
        <v>50</v>
      </c>
      <c r="L33" s="259">
        <v>120</v>
      </c>
    </row>
    <row r="34" spans="2:12" s="102" customFormat="1" x14ac:dyDescent="0.2">
      <c r="B34" s="1734"/>
      <c r="C34" s="1734"/>
      <c r="D34" s="254"/>
      <c r="E34" s="1706" t="s">
        <v>126</v>
      </c>
      <c r="F34" s="292">
        <v>31</v>
      </c>
      <c r="G34" s="173">
        <v>2</v>
      </c>
      <c r="H34" s="113">
        <v>12</v>
      </c>
      <c r="I34" s="121">
        <v>2</v>
      </c>
      <c r="J34" s="113">
        <v>11</v>
      </c>
      <c r="K34" s="173">
        <v>37</v>
      </c>
      <c r="L34" s="113">
        <v>48</v>
      </c>
    </row>
    <row r="35" spans="2:12" s="102" customFormat="1" x14ac:dyDescent="0.2">
      <c r="B35" s="1639"/>
      <c r="C35" s="1639"/>
      <c r="D35" s="264"/>
      <c r="E35" s="1708" t="s">
        <v>384</v>
      </c>
      <c r="F35" s="297">
        <v>124</v>
      </c>
      <c r="G35" s="269">
        <v>11</v>
      </c>
      <c r="H35" s="267">
        <v>78</v>
      </c>
      <c r="I35" s="373">
        <v>11</v>
      </c>
      <c r="J35" s="267">
        <v>81</v>
      </c>
      <c r="K35" s="269">
        <v>87</v>
      </c>
      <c r="L35" s="267">
        <v>168</v>
      </c>
    </row>
    <row r="36" spans="2:12" s="102" customFormat="1" x14ac:dyDescent="0.2">
      <c r="B36" s="1637" t="s">
        <v>184</v>
      </c>
      <c r="C36" s="1637" t="s">
        <v>409</v>
      </c>
      <c r="D36" s="256" t="s">
        <v>185</v>
      </c>
      <c r="E36" s="1709" t="s">
        <v>122</v>
      </c>
      <c r="F36" s="287">
        <v>125</v>
      </c>
      <c r="G36" s="261">
        <v>18</v>
      </c>
      <c r="H36" s="259">
        <v>93</v>
      </c>
      <c r="I36" s="372">
        <v>19</v>
      </c>
      <c r="J36" s="259">
        <v>87</v>
      </c>
      <c r="K36" s="261">
        <v>67</v>
      </c>
      <c r="L36" s="259">
        <v>154</v>
      </c>
    </row>
    <row r="37" spans="2:12" s="102" customFormat="1" x14ac:dyDescent="0.2">
      <c r="B37" s="1734"/>
      <c r="C37" s="1734"/>
      <c r="D37" s="254"/>
      <c r="E37" s="1706" t="s">
        <v>126</v>
      </c>
      <c r="F37" s="292">
        <v>259</v>
      </c>
      <c r="G37" s="173">
        <v>3</v>
      </c>
      <c r="H37" s="113">
        <v>30</v>
      </c>
      <c r="I37" s="121">
        <v>3</v>
      </c>
      <c r="J37" s="113">
        <v>28</v>
      </c>
      <c r="K37" s="173">
        <v>304</v>
      </c>
      <c r="L37" s="113">
        <v>332</v>
      </c>
    </row>
    <row r="38" spans="2:12" s="102" customFormat="1" x14ac:dyDescent="0.2">
      <c r="B38" s="1639"/>
      <c r="C38" s="1639"/>
      <c r="D38" s="264"/>
      <c r="E38" s="1708" t="s">
        <v>384</v>
      </c>
      <c r="F38" s="297">
        <v>384</v>
      </c>
      <c r="G38" s="269">
        <v>21</v>
      </c>
      <c r="H38" s="267">
        <v>123</v>
      </c>
      <c r="I38" s="373">
        <v>22</v>
      </c>
      <c r="J38" s="267">
        <v>115</v>
      </c>
      <c r="K38" s="269">
        <v>371</v>
      </c>
      <c r="L38" s="267">
        <v>486</v>
      </c>
    </row>
    <row r="39" spans="2:12" s="102" customFormat="1" x14ac:dyDescent="0.2">
      <c r="B39" s="1637" t="s">
        <v>186</v>
      </c>
      <c r="C39" s="1637" t="s">
        <v>409</v>
      </c>
      <c r="D39" s="256" t="s">
        <v>187</v>
      </c>
      <c r="E39" s="1709" t="s">
        <v>122</v>
      </c>
      <c r="F39" s="287">
        <v>157</v>
      </c>
      <c r="G39" s="261">
        <v>28</v>
      </c>
      <c r="H39" s="259">
        <v>134</v>
      </c>
      <c r="I39" s="372">
        <v>31</v>
      </c>
      <c r="J39" s="259">
        <v>133</v>
      </c>
      <c r="K39" s="261">
        <v>86</v>
      </c>
      <c r="L39" s="259">
        <v>219</v>
      </c>
    </row>
    <row r="40" spans="2:12" s="102" customFormat="1" x14ac:dyDescent="0.2">
      <c r="B40" s="1734"/>
      <c r="C40" s="1734"/>
      <c r="D40" s="254"/>
      <c r="E40" s="1706" t="s">
        <v>126</v>
      </c>
      <c r="F40" s="292">
        <v>161</v>
      </c>
      <c r="G40" s="173">
        <v>5</v>
      </c>
      <c r="H40" s="113">
        <v>42</v>
      </c>
      <c r="I40" s="121">
        <v>5</v>
      </c>
      <c r="J40" s="113">
        <v>41</v>
      </c>
      <c r="K40" s="173">
        <v>158</v>
      </c>
      <c r="L40" s="113">
        <v>199</v>
      </c>
    </row>
    <row r="41" spans="2:12" s="102" customFormat="1" x14ac:dyDescent="0.2">
      <c r="B41" s="1639"/>
      <c r="C41" s="1639"/>
      <c r="D41" s="264"/>
      <c r="E41" s="1708" t="s">
        <v>384</v>
      </c>
      <c r="F41" s="297">
        <v>318</v>
      </c>
      <c r="G41" s="269">
        <v>33</v>
      </c>
      <c r="H41" s="267">
        <v>176</v>
      </c>
      <c r="I41" s="373">
        <v>36</v>
      </c>
      <c r="J41" s="267">
        <v>174</v>
      </c>
      <c r="K41" s="269">
        <v>244</v>
      </c>
      <c r="L41" s="267">
        <v>418</v>
      </c>
    </row>
    <row r="42" spans="2:12" s="102" customFormat="1" x14ac:dyDescent="0.2">
      <c r="B42" s="1637" t="s">
        <v>188</v>
      </c>
      <c r="C42" s="1637" t="s">
        <v>409</v>
      </c>
      <c r="D42" s="256" t="s">
        <v>189</v>
      </c>
      <c r="E42" s="1709" t="s">
        <v>122</v>
      </c>
      <c r="F42" s="287">
        <v>117</v>
      </c>
      <c r="G42" s="261">
        <v>13</v>
      </c>
      <c r="H42" s="259">
        <v>92</v>
      </c>
      <c r="I42" s="372">
        <v>14</v>
      </c>
      <c r="J42" s="259">
        <v>98</v>
      </c>
      <c r="K42" s="261">
        <v>71</v>
      </c>
      <c r="L42" s="259">
        <v>169</v>
      </c>
    </row>
    <row r="43" spans="2:12" s="102" customFormat="1" x14ac:dyDescent="0.2">
      <c r="B43" s="1734"/>
      <c r="C43" s="1734"/>
      <c r="D43" s="254"/>
      <c r="E43" s="1706" t="s">
        <v>126</v>
      </c>
      <c r="F43" s="292">
        <v>77</v>
      </c>
      <c r="G43" s="173">
        <v>4</v>
      </c>
      <c r="H43" s="113">
        <v>32</v>
      </c>
      <c r="I43" s="121">
        <v>4</v>
      </c>
      <c r="J43" s="113">
        <v>31</v>
      </c>
      <c r="K43" s="173">
        <v>68</v>
      </c>
      <c r="L43" s="113">
        <v>99</v>
      </c>
    </row>
    <row r="44" spans="2:12" s="102" customFormat="1" x14ac:dyDescent="0.2">
      <c r="B44" s="1735"/>
      <c r="C44" s="1735"/>
      <c r="D44" s="95"/>
      <c r="E44" s="1707" t="s">
        <v>384</v>
      </c>
      <c r="F44" s="1138">
        <v>194</v>
      </c>
      <c r="G44" s="233">
        <v>17</v>
      </c>
      <c r="H44" s="231">
        <v>124</v>
      </c>
      <c r="I44" s="374">
        <v>18</v>
      </c>
      <c r="J44" s="231">
        <v>129</v>
      </c>
      <c r="K44" s="233">
        <v>139</v>
      </c>
      <c r="L44" s="231">
        <v>268</v>
      </c>
    </row>
    <row r="45" spans="2:12" s="102" customFormat="1" x14ac:dyDescent="0.2">
      <c r="B45" s="1637" t="s">
        <v>190</v>
      </c>
      <c r="C45" s="1637" t="s">
        <v>409</v>
      </c>
      <c r="D45" s="256" t="s">
        <v>191</v>
      </c>
      <c r="E45" s="1709" t="s">
        <v>122</v>
      </c>
      <c r="F45" s="287">
        <v>368</v>
      </c>
      <c r="G45" s="261">
        <v>41</v>
      </c>
      <c r="H45" s="259">
        <v>219</v>
      </c>
      <c r="I45" s="372">
        <v>41</v>
      </c>
      <c r="J45" s="259">
        <v>217</v>
      </c>
      <c r="K45" s="261">
        <v>308</v>
      </c>
      <c r="L45" s="259">
        <v>525</v>
      </c>
    </row>
    <row r="46" spans="2:12" s="102" customFormat="1" x14ac:dyDescent="0.2">
      <c r="B46" s="1734"/>
      <c r="C46" s="1734"/>
      <c r="D46" s="254"/>
      <c r="E46" s="1706" t="s">
        <v>124</v>
      </c>
      <c r="F46" s="292">
        <v>628</v>
      </c>
      <c r="G46" s="173">
        <v>11</v>
      </c>
      <c r="H46" s="113">
        <v>72</v>
      </c>
      <c r="I46" s="121">
        <v>12</v>
      </c>
      <c r="J46" s="113">
        <v>71</v>
      </c>
      <c r="K46" s="173">
        <v>901</v>
      </c>
      <c r="L46" s="113">
        <v>972</v>
      </c>
    </row>
    <row r="47" spans="2:12" s="102" customFormat="1" x14ac:dyDescent="0.2">
      <c r="B47" s="1734"/>
      <c r="C47" s="1734"/>
      <c r="D47" s="254"/>
      <c r="E47" s="1706" t="s">
        <v>126</v>
      </c>
      <c r="F47" s="292">
        <v>2001</v>
      </c>
      <c r="G47" s="173">
        <v>50</v>
      </c>
      <c r="H47" s="113">
        <v>524</v>
      </c>
      <c r="I47" s="121">
        <v>50</v>
      </c>
      <c r="J47" s="113">
        <v>536</v>
      </c>
      <c r="K47" s="173">
        <v>2147</v>
      </c>
      <c r="L47" s="113">
        <v>2683</v>
      </c>
    </row>
    <row r="48" spans="2:12" s="102" customFormat="1" x14ac:dyDescent="0.2">
      <c r="B48" s="1639"/>
      <c r="C48" s="1639"/>
      <c r="D48" s="264"/>
      <c r="E48" s="1708" t="s">
        <v>384</v>
      </c>
      <c r="F48" s="297">
        <v>2997</v>
      </c>
      <c r="G48" s="269">
        <v>102</v>
      </c>
      <c r="H48" s="267">
        <v>815</v>
      </c>
      <c r="I48" s="373">
        <v>103</v>
      </c>
      <c r="J48" s="267">
        <v>824</v>
      </c>
      <c r="K48" s="269">
        <v>3356</v>
      </c>
      <c r="L48" s="267">
        <v>4180</v>
      </c>
    </row>
    <row r="49" spans="2:12" s="102" customFormat="1" x14ac:dyDescent="0.2">
      <c r="B49" s="1637" t="s">
        <v>192</v>
      </c>
      <c r="C49" s="1637" t="s">
        <v>409</v>
      </c>
      <c r="D49" s="256" t="s">
        <v>193</v>
      </c>
      <c r="E49" s="1709" t="s">
        <v>122</v>
      </c>
      <c r="F49" s="287">
        <v>258</v>
      </c>
      <c r="G49" s="261">
        <v>32</v>
      </c>
      <c r="H49" s="259">
        <v>185</v>
      </c>
      <c r="I49" s="372">
        <v>33</v>
      </c>
      <c r="J49" s="259">
        <v>167</v>
      </c>
      <c r="K49" s="261">
        <v>140</v>
      </c>
      <c r="L49" s="259">
        <v>307</v>
      </c>
    </row>
    <row r="50" spans="2:12" s="102" customFormat="1" x14ac:dyDescent="0.2">
      <c r="B50" s="1734"/>
      <c r="C50" s="1734"/>
      <c r="D50" s="254"/>
      <c r="E50" s="1706" t="s">
        <v>126</v>
      </c>
      <c r="F50" s="292">
        <v>299</v>
      </c>
      <c r="G50" s="173">
        <v>5</v>
      </c>
      <c r="H50" s="113">
        <v>69</v>
      </c>
      <c r="I50" s="121">
        <v>5</v>
      </c>
      <c r="J50" s="113">
        <v>69</v>
      </c>
      <c r="K50" s="173">
        <v>316</v>
      </c>
      <c r="L50" s="113">
        <v>385</v>
      </c>
    </row>
    <row r="51" spans="2:12" s="102" customFormat="1" x14ac:dyDescent="0.2">
      <c r="B51" s="1639"/>
      <c r="C51" s="1639"/>
      <c r="D51" s="264"/>
      <c r="E51" s="1708" t="s">
        <v>384</v>
      </c>
      <c r="F51" s="297">
        <v>557</v>
      </c>
      <c r="G51" s="269">
        <v>37</v>
      </c>
      <c r="H51" s="267">
        <v>254</v>
      </c>
      <c r="I51" s="373">
        <v>38</v>
      </c>
      <c r="J51" s="267">
        <v>236</v>
      </c>
      <c r="K51" s="269">
        <v>456</v>
      </c>
      <c r="L51" s="267">
        <v>692</v>
      </c>
    </row>
    <row r="52" spans="2:12" s="102" customFormat="1" x14ac:dyDescent="0.2">
      <c r="B52" s="1637" t="s">
        <v>194</v>
      </c>
      <c r="C52" s="1637" t="s">
        <v>409</v>
      </c>
      <c r="D52" s="256" t="s">
        <v>195</v>
      </c>
      <c r="E52" s="1709" t="s">
        <v>122</v>
      </c>
      <c r="F52" s="287">
        <v>72</v>
      </c>
      <c r="G52" s="261">
        <v>10</v>
      </c>
      <c r="H52" s="259">
        <v>55</v>
      </c>
      <c r="I52" s="372">
        <v>10</v>
      </c>
      <c r="J52" s="259">
        <v>48</v>
      </c>
      <c r="K52" s="261">
        <v>22</v>
      </c>
      <c r="L52" s="259">
        <v>70</v>
      </c>
    </row>
    <row r="53" spans="2:12" s="102" customFormat="1" x14ac:dyDescent="0.2">
      <c r="B53" s="1734"/>
      <c r="C53" s="1734"/>
      <c r="D53" s="254"/>
      <c r="E53" s="1706" t="s">
        <v>126</v>
      </c>
      <c r="F53" s="292">
        <v>15</v>
      </c>
      <c r="G53" s="173">
        <v>0</v>
      </c>
      <c r="H53" s="113">
        <v>6</v>
      </c>
      <c r="I53" s="121">
        <v>0</v>
      </c>
      <c r="J53" s="113">
        <v>6</v>
      </c>
      <c r="K53" s="173">
        <v>11</v>
      </c>
      <c r="L53" s="113">
        <v>17</v>
      </c>
    </row>
    <row r="54" spans="2:12" s="102" customFormat="1" x14ac:dyDescent="0.2">
      <c r="B54" s="1639"/>
      <c r="C54" s="1639"/>
      <c r="D54" s="264"/>
      <c r="E54" s="1708" t="s">
        <v>384</v>
      </c>
      <c r="F54" s="297">
        <v>87</v>
      </c>
      <c r="G54" s="269">
        <v>10</v>
      </c>
      <c r="H54" s="267">
        <v>61</v>
      </c>
      <c r="I54" s="373">
        <v>10</v>
      </c>
      <c r="J54" s="267">
        <v>54</v>
      </c>
      <c r="K54" s="269">
        <v>33</v>
      </c>
      <c r="L54" s="267">
        <v>87</v>
      </c>
    </row>
    <row r="55" spans="2:12" s="102" customFormat="1" x14ac:dyDescent="0.2">
      <c r="B55" s="1637" t="s">
        <v>196</v>
      </c>
      <c r="C55" s="1637" t="s">
        <v>409</v>
      </c>
      <c r="D55" s="256" t="s">
        <v>197</v>
      </c>
      <c r="E55" s="1709" t="s">
        <v>122</v>
      </c>
      <c r="F55" s="287">
        <v>149</v>
      </c>
      <c r="G55" s="261">
        <v>11</v>
      </c>
      <c r="H55" s="259">
        <v>117</v>
      </c>
      <c r="I55" s="372">
        <v>11</v>
      </c>
      <c r="J55" s="259">
        <v>128</v>
      </c>
      <c r="K55" s="261">
        <v>68</v>
      </c>
      <c r="L55" s="259">
        <v>196</v>
      </c>
    </row>
    <row r="56" spans="2:12" s="102" customFormat="1" x14ac:dyDescent="0.2">
      <c r="B56" s="1734"/>
      <c r="C56" s="1734"/>
      <c r="D56" s="254"/>
      <c r="E56" s="1706" t="s">
        <v>126</v>
      </c>
      <c r="F56" s="292">
        <v>36</v>
      </c>
      <c r="G56" s="173">
        <v>4</v>
      </c>
      <c r="H56" s="113">
        <v>24</v>
      </c>
      <c r="I56" s="121">
        <v>4</v>
      </c>
      <c r="J56" s="113">
        <v>22</v>
      </c>
      <c r="K56" s="173">
        <v>19</v>
      </c>
      <c r="L56" s="113">
        <v>41</v>
      </c>
    </row>
    <row r="57" spans="2:12" s="102" customFormat="1" x14ac:dyDescent="0.2">
      <c r="B57" s="1639"/>
      <c r="C57" s="1639"/>
      <c r="D57" s="264"/>
      <c r="E57" s="1708" t="s">
        <v>384</v>
      </c>
      <c r="F57" s="297">
        <v>185</v>
      </c>
      <c r="G57" s="269">
        <v>15</v>
      </c>
      <c r="H57" s="267">
        <v>141</v>
      </c>
      <c r="I57" s="373">
        <v>15</v>
      </c>
      <c r="J57" s="267">
        <v>150</v>
      </c>
      <c r="K57" s="269">
        <v>87</v>
      </c>
      <c r="L57" s="267">
        <v>237</v>
      </c>
    </row>
    <row r="58" spans="2:12" s="102" customFormat="1" x14ac:dyDescent="0.2">
      <c r="B58" s="1637" t="s">
        <v>198</v>
      </c>
      <c r="C58" s="1637" t="s">
        <v>409</v>
      </c>
      <c r="D58" s="256" t="s">
        <v>199</v>
      </c>
      <c r="E58" s="1709" t="s">
        <v>122</v>
      </c>
      <c r="F58" s="287">
        <v>241</v>
      </c>
      <c r="G58" s="261">
        <v>44</v>
      </c>
      <c r="H58" s="259">
        <v>202</v>
      </c>
      <c r="I58" s="372">
        <v>49</v>
      </c>
      <c r="J58" s="259">
        <v>198</v>
      </c>
      <c r="K58" s="261">
        <v>110</v>
      </c>
      <c r="L58" s="259">
        <v>308</v>
      </c>
    </row>
    <row r="59" spans="2:12" s="102" customFormat="1" x14ac:dyDescent="0.2">
      <c r="B59" s="1734"/>
      <c r="C59" s="1734"/>
      <c r="D59" s="254"/>
      <c r="E59" s="1706" t="s">
        <v>126</v>
      </c>
      <c r="F59" s="292">
        <v>394</v>
      </c>
      <c r="G59" s="173">
        <v>8</v>
      </c>
      <c r="H59" s="113">
        <v>90</v>
      </c>
      <c r="I59" s="121">
        <v>8</v>
      </c>
      <c r="J59" s="113">
        <v>83</v>
      </c>
      <c r="K59" s="173">
        <v>385</v>
      </c>
      <c r="L59" s="113">
        <v>468</v>
      </c>
    </row>
    <row r="60" spans="2:12" s="102" customFormat="1" x14ac:dyDescent="0.2">
      <c r="B60" s="1639"/>
      <c r="C60" s="1639"/>
      <c r="D60" s="264"/>
      <c r="E60" s="1708" t="s">
        <v>384</v>
      </c>
      <c r="F60" s="297">
        <v>635</v>
      </c>
      <c r="G60" s="269">
        <v>52</v>
      </c>
      <c r="H60" s="267">
        <v>292</v>
      </c>
      <c r="I60" s="373">
        <v>57</v>
      </c>
      <c r="J60" s="267">
        <v>281</v>
      </c>
      <c r="K60" s="269">
        <v>495</v>
      </c>
      <c r="L60" s="267">
        <v>776</v>
      </c>
    </row>
    <row r="61" spans="2:12" s="102" customFormat="1" x14ac:dyDescent="0.2">
      <c r="B61" s="1637" t="s">
        <v>200</v>
      </c>
      <c r="C61" s="1637" t="s">
        <v>409</v>
      </c>
      <c r="D61" s="256" t="s">
        <v>201</v>
      </c>
      <c r="E61" s="1709" t="s">
        <v>122</v>
      </c>
      <c r="F61" s="287">
        <v>118</v>
      </c>
      <c r="G61" s="261">
        <v>16</v>
      </c>
      <c r="H61" s="259">
        <v>88</v>
      </c>
      <c r="I61" s="372">
        <v>18</v>
      </c>
      <c r="J61" s="259">
        <v>80</v>
      </c>
      <c r="K61" s="261">
        <v>68</v>
      </c>
      <c r="L61" s="259">
        <v>148</v>
      </c>
    </row>
    <row r="62" spans="2:12" s="102" customFormat="1" x14ac:dyDescent="0.2">
      <c r="B62" s="1734"/>
      <c r="C62" s="1734"/>
      <c r="D62" s="254"/>
      <c r="E62" s="1706" t="s">
        <v>126</v>
      </c>
      <c r="F62" s="292">
        <v>46</v>
      </c>
      <c r="G62" s="173">
        <v>4</v>
      </c>
      <c r="H62" s="113">
        <v>24</v>
      </c>
      <c r="I62" s="121">
        <v>4</v>
      </c>
      <c r="J62" s="113">
        <v>21</v>
      </c>
      <c r="K62" s="173">
        <v>37</v>
      </c>
      <c r="L62" s="113">
        <v>58</v>
      </c>
    </row>
    <row r="63" spans="2:12" s="102" customFormat="1" x14ac:dyDescent="0.2">
      <c r="B63" s="1639"/>
      <c r="C63" s="1639"/>
      <c r="D63" s="264"/>
      <c r="E63" s="1708" t="s">
        <v>384</v>
      </c>
      <c r="F63" s="297">
        <v>164</v>
      </c>
      <c r="G63" s="269">
        <v>20</v>
      </c>
      <c r="H63" s="267">
        <v>112</v>
      </c>
      <c r="I63" s="373">
        <v>22</v>
      </c>
      <c r="J63" s="267">
        <v>101</v>
      </c>
      <c r="K63" s="269">
        <v>105</v>
      </c>
      <c r="L63" s="267">
        <v>206</v>
      </c>
    </row>
    <row r="64" spans="2:12" s="102" customFormat="1" x14ac:dyDescent="0.2">
      <c r="B64" s="1637" t="s">
        <v>202</v>
      </c>
      <c r="C64" s="1637" t="s">
        <v>409</v>
      </c>
      <c r="D64" s="256" t="s">
        <v>203</v>
      </c>
      <c r="E64" s="1709" t="s">
        <v>122</v>
      </c>
      <c r="F64" s="287">
        <v>70</v>
      </c>
      <c r="G64" s="261">
        <v>4</v>
      </c>
      <c r="H64" s="259">
        <v>60</v>
      </c>
      <c r="I64" s="372">
        <v>4</v>
      </c>
      <c r="J64" s="259">
        <v>65</v>
      </c>
      <c r="K64" s="261">
        <v>35</v>
      </c>
      <c r="L64" s="259">
        <v>100</v>
      </c>
    </row>
    <row r="65" spans="2:12" s="102" customFormat="1" x14ac:dyDescent="0.2">
      <c r="B65" s="1734"/>
      <c r="C65" s="1734"/>
      <c r="D65" s="254"/>
      <c r="E65" s="1706" t="s">
        <v>126</v>
      </c>
      <c r="F65" s="292">
        <v>116</v>
      </c>
      <c r="G65" s="173">
        <v>1</v>
      </c>
      <c r="H65" s="113">
        <v>26</v>
      </c>
      <c r="I65" s="121">
        <v>1</v>
      </c>
      <c r="J65" s="113">
        <v>25</v>
      </c>
      <c r="K65" s="173">
        <v>110</v>
      </c>
      <c r="L65" s="113">
        <v>135</v>
      </c>
    </row>
    <row r="66" spans="2:12" s="102" customFormat="1" x14ac:dyDescent="0.2">
      <c r="B66" s="1639"/>
      <c r="C66" s="1639"/>
      <c r="D66" s="264"/>
      <c r="E66" s="1708" t="s">
        <v>384</v>
      </c>
      <c r="F66" s="297">
        <v>186</v>
      </c>
      <c r="G66" s="269">
        <v>5</v>
      </c>
      <c r="H66" s="267">
        <v>86</v>
      </c>
      <c r="I66" s="373">
        <v>5</v>
      </c>
      <c r="J66" s="267">
        <v>90</v>
      </c>
      <c r="K66" s="269">
        <v>145</v>
      </c>
      <c r="L66" s="267">
        <v>235</v>
      </c>
    </row>
    <row r="67" spans="2:12" s="102" customFormat="1" x14ac:dyDescent="0.2">
      <c r="B67" s="1637" t="s">
        <v>204</v>
      </c>
      <c r="C67" s="1637" t="s">
        <v>409</v>
      </c>
      <c r="D67" s="256" t="s">
        <v>205</v>
      </c>
      <c r="E67" s="1709" t="s">
        <v>122</v>
      </c>
      <c r="F67" s="287">
        <v>111</v>
      </c>
      <c r="G67" s="261">
        <v>6</v>
      </c>
      <c r="H67" s="259">
        <v>76</v>
      </c>
      <c r="I67" s="372">
        <v>6</v>
      </c>
      <c r="J67" s="259">
        <v>88</v>
      </c>
      <c r="K67" s="261">
        <v>91</v>
      </c>
      <c r="L67" s="259">
        <v>179</v>
      </c>
    </row>
    <row r="68" spans="2:12" s="102" customFormat="1" x14ac:dyDescent="0.2">
      <c r="B68" s="1734"/>
      <c r="C68" s="1734"/>
      <c r="D68" s="254"/>
      <c r="E68" s="1706" t="s">
        <v>126</v>
      </c>
      <c r="F68" s="292">
        <v>166</v>
      </c>
      <c r="G68" s="173">
        <v>3</v>
      </c>
      <c r="H68" s="113">
        <v>27</v>
      </c>
      <c r="I68" s="121">
        <v>3</v>
      </c>
      <c r="J68" s="113">
        <v>27</v>
      </c>
      <c r="K68" s="173">
        <v>187</v>
      </c>
      <c r="L68" s="113">
        <v>214</v>
      </c>
    </row>
    <row r="69" spans="2:12" s="102" customFormat="1" x14ac:dyDescent="0.2">
      <c r="B69" s="1639"/>
      <c r="C69" s="1639"/>
      <c r="D69" s="264"/>
      <c r="E69" s="1708" t="s">
        <v>384</v>
      </c>
      <c r="F69" s="297">
        <v>277</v>
      </c>
      <c r="G69" s="269">
        <v>9</v>
      </c>
      <c r="H69" s="267">
        <v>103</v>
      </c>
      <c r="I69" s="373">
        <v>9</v>
      </c>
      <c r="J69" s="267">
        <v>115</v>
      </c>
      <c r="K69" s="269">
        <v>278</v>
      </c>
      <c r="L69" s="267">
        <v>393</v>
      </c>
    </row>
    <row r="70" spans="2:12" s="102" customFormat="1" x14ac:dyDescent="0.2">
      <c r="B70" s="1637" t="s">
        <v>206</v>
      </c>
      <c r="C70" s="1637" t="s">
        <v>409</v>
      </c>
      <c r="D70" s="256" t="s">
        <v>207</v>
      </c>
      <c r="E70" s="1709" t="s">
        <v>122</v>
      </c>
      <c r="F70" s="287">
        <v>201</v>
      </c>
      <c r="G70" s="261">
        <v>17</v>
      </c>
      <c r="H70" s="259">
        <v>114</v>
      </c>
      <c r="I70" s="372">
        <v>20</v>
      </c>
      <c r="J70" s="259">
        <v>124</v>
      </c>
      <c r="K70" s="261">
        <v>154</v>
      </c>
      <c r="L70" s="259">
        <v>278</v>
      </c>
    </row>
    <row r="71" spans="2:12" s="102" customFormat="1" x14ac:dyDescent="0.2">
      <c r="B71" s="1734"/>
      <c r="C71" s="1734"/>
      <c r="D71" s="254"/>
      <c r="E71" s="1706" t="s">
        <v>126</v>
      </c>
      <c r="F71" s="292">
        <v>137</v>
      </c>
      <c r="G71" s="173">
        <v>1</v>
      </c>
      <c r="H71" s="113">
        <v>12</v>
      </c>
      <c r="I71" s="121">
        <v>1</v>
      </c>
      <c r="J71" s="113">
        <v>12</v>
      </c>
      <c r="K71" s="173">
        <v>191</v>
      </c>
      <c r="L71" s="113">
        <v>203</v>
      </c>
    </row>
    <row r="72" spans="2:12" s="102" customFormat="1" x14ac:dyDescent="0.2">
      <c r="B72" s="1639"/>
      <c r="C72" s="1639"/>
      <c r="D72" s="264"/>
      <c r="E72" s="1708" t="s">
        <v>384</v>
      </c>
      <c r="F72" s="297">
        <v>338</v>
      </c>
      <c r="G72" s="269">
        <v>18</v>
      </c>
      <c r="H72" s="267">
        <v>126</v>
      </c>
      <c r="I72" s="373">
        <v>21</v>
      </c>
      <c r="J72" s="267">
        <v>136</v>
      </c>
      <c r="K72" s="269">
        <v>345</v>
      </c>
      <c r="L72" s="267">
        <v>481</v>
      </c>
    </row>
    <row r="73" spans="2:12" s="95" customFormat="1" ht="15" customHeight="1" x14ac:dyDescent="0.2">
      <c r="B73" s="271" t="s">
        <v>117</v>
      </c>
      <c r="C73" s="1736"/>
      <c r="D73" s="313"/>
      <c r="E73" s="1713"/>
      <c r="F73" s="314"/>
      <c r="G73" s="314"/>
      <c r="H73" s="314"/>
      <c r="I73" s="314"/>
      <c r="J73" s="314"/>
      <c r="K73" s="315"/>
      <c r="L73" s="315"/>
    </row>
  </sheetData>
  <printOptions horizontalCentered="1"/>
  <pageMargins left="0.47244094488188981" right="0.47244094488188981" top="0.59055118110236227" bottom="0.39370078740157483" header="0.51181102362204722" footer="0.31496062992125984"/>
  <pageSetup paperSize="9" scale="79" firstPageNumber="0" orientation="portrait" r:id="rId1"/>
  <headerFooter>
    <oddFooter>&amp;C&amp;F&amp;R&amp;A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73"/>
  <sheetViews>
    <sheetView showGridLines="0" zoomScale="115" zoomScaleNormal="115" workbookViewId="0">
      <pane ySplit="5" topLeftCell="A69" activePane="bottomLeft" state="frozen"/>
      <selection activeCell="Q15" sqref="Q15"/>
      <selection pane="bottomLeft" activeCell="A72" sqref="A72:XFD72"/>
    </sheetView>
  </sheetViews>
  <sheetFormatPr baseColWidth="10" defaultColWidth="9.140625" defaultRowHeight="12.75" x14ac:dyDescent="0.2"/>
  <cols>
    <col min="1" max="1" width="1.5703125" customWidth="1"/>
    <col min="2" max="2" width="2.7109375" customWidth="1"/>
    <col min="3" max="3" width="0.85546875" customWidth="1"/>
    <col min="4" max="4" width="24.7109375" customWidth="1"/>
    <col min="5" max="5" width="14.7109375" customWidth="1"/>
    <col min="6" max="12" width="9.7109375" customWidth="1"/>
    <col min="13" max="13" width="7.28515625" customWidth="1"/>
    <col min="14" max="1023" width="11.42578125" hidden="1" customWidth="1"/>
    <col min="1024" max="1026" width="9.140625" customWidth="1"/>
  </cols>
  <sheetData>
    <row r="1" spans="1:13" s="1517" customFormat="1" ht="20.100000000000001" customHeight="1" x14ac:dyDescent="0.3">
      <c r="A1" s="1511"/>
      <c r="B1" s="1512" t="s">
        <v>875</v>
      </c>
      <c r="C1" s="1512"/>
      <c r="D1" s="1512"/>
      <c r="E1" s="1512"/>
      <c r="F1" s="1513"/>
      <c r="G1" s="1513"/>
      <c r="H1" s="1514"/>
      <c r="I1" s="1515"/>
      <c r="J1" s="1513"/>
      <c r="K1" s="1513"/>
      <c r="L1" s="1513"/>
      <c r="M1" s="1516"/>
    </row>
    <row r="2" spans="1:13" ht="20.100000000000001" customHeight="1" x14ac:dyDescent="0.2">
      <c r="A2" s="102"/>
      <c r="B2" s="187"/>
      <c r="C2" s="187"/>
      <c r="D2" s="187"/>
      <c r="E2" s="187"/>
      <c r="F2" s="188"/>
      <c r="G2" s="188"/>
      <c r="H2" s="188"/>
      <c r="I2" s="188"/>
      <c r="J2" s="188"/>
      <c r="K2" s="188"/>
      <c r="L2" s="188"/>
    </row>
    <row r="3" spans="1:13" ht="20.100000000000001" customHeight="1" x14ac:dyDescent="0.2">
      <c r="A3" s="102"/>
      <c r="B3" s="191" t="s">
        <v>395</v>
      </c>
      <c r="C3" s="191"/>
      <c r="D3" s="243"/>
      <c r="E3" s="243"/>
      <c r="F3" s="279"/>
      <c r="G3" s="279"/>
      <c r="H3" s="279"/>
      <c r="I3" s="279"/>
      <c r="J3" s="279"/>
      <c r="K3" s="279"/>
      <c r="L3" s="279"/>
    </row>
    <row r="4" spans="1:13" ht="20.100000000000001" customHeight="1" x14ac:dyDescent="0.2">
      <c r="A4" s="189"/>
      <c r="B4" s="367" t="s">
        <v>49</v>
      </c>
      <c r="C4" s="367"/>
      <c r="D4" s="193"/>
      <c r="E4" s="193"/>
      <c r="F4" s="194"/>
      <c r="G4" s="194"/>
      <c r="H4" s="194"/>
      <c r="I4" s="194"/>
      <c r="J4" s="194"/>
      <c r="K4" s="194"/>
      <c r="L4" s="194"/>
    </row>
    <row r="5" spans="1:13" s="102" customFormat="1" ht="50.1" customHeight="1" x14ac:dyDescent="0.2">
      <c r="B5" s="244"/>
      <c r="C5" s="244"/>
      <c r="D5" s="244"/>
      <c r="E5" s="244"/>
      <c r="F5" s="225" t="s">
        <v>103</v>
      </c>
      <c r="G5" s="226" t="s">
        <v>104</v>
      </c>
      <c r="H5" s="223" t="s">
        <v>119</v>
      </c>
      <c r="I5" s="369" t="s">
        <v>106</v>
      </c>
      <c r="J5" s="225" t="s">
        <v>120</v>
      </c>
      <c r="K5" s="226" t="s">
        <v>121</v>
      </c>
      <c r="L5" s="223" t="s">
        <v>109</v>
      </c>
    </row>
    <row r="6" spans="1:13" s="102" customFormat="1" ht="5.0999999999999996" customHeight="1" x14ac:dyDescent="0.2">
      <c r="B6" s="375"/>
      <c r="C6" s="375"/>
      <c r="D6" s="375"/>
      <c r="E6" s="1724"/>
      <c r="F6" s="376"/>
      <c r="G6" s="376"/>
      <c r="H6" s="376"/>
      <c r="I6" s="377"/>
      <c r="J6" s="376"/>
      <c r="K6" s="376"/>
      <c r="L6" s="376"/>
    </row>
    <row r="7" spans="1:13" s="102" customFormat="1" ht="12.75" customHeight="1" x14ac:dyDescent="0.2">
      <c r="B7" s="256" t="s">
        <v>208</v>
      </c>
      <c r="C7" s="256" t="s">
        <v>409</v>
      </c>
      <c r="D7" s="256" t="s">
        <v>209</v>
      </c>
      <c r="E7" s="1709" t="s">
        <v>122</v>
      </c>
      <c r="F7" s="259">
        <v>153</v>
      </c>
      <c r="G7" s="261">
        <v>26</v>
      </c>
      <c r="H7" s="259">
        <v>113</v>
      </c>
      <c r="I7" s="372">
        <v>29</v>
      </c>
      <c r="J7" s="259">
        <v>114</v>
      </c>
      <c r="K7" s="261">
        <v>99</v>
      </c>
      <c r="L7" s="259">
        <v>213</v>
      </c>
    </row>
    <row r="8" spans="1:13" s="102" customFormat="1" ht="12.75" customHeight="1" x14ac:dyDescent="0.2">
      <c r="B8" s="254"/>
      <c r="C8" s="254"/>
      <c r="D8" s="254"/>
      <c r="E8" s="1706" t="s">
        <v>126</v>
      </c>
      <c r="F8" s="113">
        <v>52</v>
      </c>
      <c r="G8" s="173">
        <v>1</v>
      </c>
      <c r="H8" s="113">
        <v>32</v>
      </c>
      <c r="I8" s="121">
        <v>1</v>
      </c>
      <c r="J8" s="113">
        <v>33</v>
      </c>
      <c r="K8" s="173">
        <v>43</v>
      </c>
      <c r="L8" s="113">
        <v>76</v>
      </c>
    </row>
    <row r="9" spans="1:13" s="102" customFormat="1" ht="12.75" customHeight="1" x14ac:dyDescent="0.2">
      <c r="B9" s="263"/>
      <c r="C9" s="263"/>
      <c r="D9" s="264"/>
      <c r="E9" s="1708" t="s">
        <v>384</v>
      </c>
      <c r="F9" s="267">
        <v>205</v>
      </c>
      <c r="G9" s="269">
        <v>27</v>
      </c>
      <c r="H9" s="267">
        <v>145</v>
      </c>
      <c r="I9" s="373">
        <v>30</v>
      </c>
      <c r="J9" s="267">
        <v>147</v>
      </c>
      <c r="K9" s="269">
        <v>142</v>
      </c>
      <c r="L9" s="267">
        <v>289</v>
      </c>
    </row>
    <row r="10" spans="1:13" s="102" customFormat="1" ht="12.75" customHeight="1" x14ac:dyDescent="0.2">
      <c r="B10" s="256" t="s">
        <v>210</v>
      </c>
      <c r="C10" s="256" t="s">
        <v>409</v>
      </c>
      <c r="D10" s="256" t="s">
        <v>211</v>
      </c>
      <c r="E10" s="1709" t="s">
        <v>122</v>
      </c>
      <c r="F10" s="259">
        <v>284</v>
      </c>
      <c r="G10" s="261">
        <v>30</v>
      </c>
      <c r="H10" s="259">
        <v>187</v>
      </c>
      <c r="I10" s="372">
        <v>33</v>
      </c>
      <c r="J10" s="259">
        <v>177</v>
      </c>
      <c r="K10" s="261">
        <v>177</v>
      </c>
      <c r="L10" s="259">
        <v>354</v>
      </c>
    </row>
    <row r="11" spans="1:13" s="102" customFormat="1" ht="12.75" customHeight="1" x14ac:dyDescent="0.2">
      <c r="B11" s="254"/>
      <c r="C11" s="254"/>
      <c r="D11" s="254"/>
      <c r="E11" s="1706" t="s">
        <v>126</v>
      </c>
      <c r="F11" s="113">
        <v>152</v>
      </c>
      <c r="G11" s="173">
        <v>5</v>
      </c>
      <c r="H11" s="113">
        <v>50</v>
      </c>
      <c r="I11" s="121">
        <v>5</v>
      </c>
      <c r="J11" s="113">
        <v>48</v>
      </c>
      <c r="K11" s="173">
        <v>136</v>
      </c>
      <c r="L11" s="113">
        <v>184</v>
      </c>
    </row>
    <row r="12" spans="1:13" s="102" customFormat="1" ht="12.75" customHeight="1" x14ac:dyDescent="0.2">
      <c r="B12" s="263"/>
      <c r="C12" s="263"/>
      <c r="D12" s="264"/>
      <c r="E12" s="1708" t="s">
        <v>384</v>
      </c>
      <c r="F12" s="267">
        <v>436</v>
      </c>
      <c r="G12" s="269">
        <v>35</v>
      </c>
      <c r="H12" s="267">
        <v>237</v>
      </c>
      <c r="I12" s="373">
        <v>38</v>
      </c>
      <c r="J12" s="267">
        <v>225</v>
      </c>
      <c r="K12" s="269">
        <v>313</v>
      </c>
      <c r="L12" s="267">
        <v>538</v>
      </c>
    </row>
    <row r="13" spans="1:13" s="102" customFormat="1" ht="12.75" customHeight="1" x14ac:dyDescent="0.2">
      <c r="B13" s="256" t="s">
        <v>212</v>
      </c>
      <c r="C13" s="256" t="s">
        <v>409</v>
      </c>
      <c r="D13" s="256" t="s">
        <v>213</v>
      </c>
      <c r="E13" s="1709" t="s">
        <v>122</v>
      </c>
      <c r="F13" s="259">
        <v>54</v>
      </c>
      <c r="G13" s="261">
        <v>7</v>
      </c>
      <c r="H13" s="259">
        <v>48</v>
      </c>
      <c r="I13" s="372">
        <v>7</v>
      </c>
      <c r="J13" s="259">
        <v>46</v>
      </c>
      <c r="K13" s="261">
        <v>8</v>
      </c>
      <c r="L13" s="259">
        <v>54</v>
      </c>
    </row>
    <row r="14" spans="1:13" s="102" customFormat="1" ht="12.75" customHeight="1" x14ac:dyDescent="0.2">
      <c r="B14" s="254"/>
      <c r="C14" s="254"/>
      <c r="D14" s="254"/>
      <c r="E14" s="1706" t="s">
        <v>126</v>
      </c>
      <c r="F14" s="113">
        <v>5</v>
      </c>
      <c r="G14" s="173">
        <v>0</v>
      </c>
      <c r="H14" s="113">
        <v>3</v>
      </c>
      <c r="I14" s="121">
        <v>0</v>
      </c>
      <c r="J14" s="113">
        <v>3</v>
      </c>
      <c r="K14" s="173">
        <v>5</v>
      </c>
      <c r="L14" s="113">
        <v>8</v>
      </c>
    </row>
    <row r="15" spans="1:13" s="102" customFormat="1" ht="12.75" customHeight="1" x14ac:dyDescent="0.2">
      <c r="B15" s="263"/>
      <c r="C15" s="263"/>
      <c r="D15" s="264"/>
      <c r="E15" s="1708" t="s">
        <v>384</v>
      </c>
      <c r="F15" s="267">
        <v>59</v>
      </c>
      <c r="G15" s="269">
        <v>7</v>
      </c>
      <c r="H15" s="267">
        <v>51</v>
      </c>
      <c r="I15" s="373">
        <v>7</v>
      </c>
      <c r="J15" s="267">
        <v>49</v>
      </c>
      <c r="K15" s="269">
        <v>13</v>
      </c>
      <c r="L15" s="267">
        <v>62</v>
      </c>
    </row>
    <row r="16" spans="1:13" s="102" customFormat="1" ht="12.75" customHeight="1" x14ac:dyDescent="0.2">
      <c r="B16" s="256" t="s">
        <v>214</v>
      </c>
      <c r="C16" s="256" t="s">
        <v>409</v>
      </c>
      <c r="D16" s="256" t="s">
        <v>215</v>
      </c>
      <c r="E16" s="1709" t="s">
        <v>122</v>
      </c>
      <c r="F16" s="259">
        <v>164</v>
      </c>
      <c r="G16" s="261">
        <v>19</v>
      </c>
      <c r="H16" s="259">
        <v>134</v>
      </c>
      <c r="I16" s="372">
        <v>19</v>
      </c>
      <c r="J16" s="259">
        <v>127</v>
      </c>
      <c r="K16" s="261">
        <v>85</v>
      </c>
      <c r="L16" s="259">
        <v>212</v>
      </c>
    </row>
    <row r="17" spans="2:12" s="102" customFormat="1" ht="12.75" customHeight="1" x14ac:dyDescent="0.2">
      <c r="B17" s="254"/>
      <c r="C17" s="254"/>
      <c r="D17" s="254"/>
      <c r="E17" s="1706" t="s">
        <v>126</v>
      </c>
      <c r="F17" s="113">
        <v>36</v>
      </c>
      <c r="G17" s="173">
        <v>5</v>
      </c>
      <c r="H17" s="113">
        <v>33</v>
      </c>
      <c r="I17" s="121">
        <v>5</v>
      </c>
      <c r="J17" s="113">
        <v>35</v>
      </c>
      <c r="K17" s="173">
        <v>11</v>
      </c>
      <c r="L17" s="113">
        <v>46</v>
      </c>
    </row>
    <row r="18" spans="2:12" s="102" customFormat="1" ht="12.75" customHeight="1" x14ac:dyDescent="0.2">
      <c r="B18" s="263"/>
      <c r="C18" s="263"/>
      <c r="D18" s="264"/>
      <c r="E18" s="1708" t="s">
        <v>384</v>
      </c>
      <c r="F18" s="267">
        <v>200</v>
      </c>
      <c r="G18" s="269">
        <v>24</v>
      </c>
      <c r="H18" s="267">
        <v>167</v>
      </c>
      <c r="I18" s="373">
        <v>24</v>
      </c>
      <c r="J18" s="267">
        <v>162</v>
      </c>
      <c r="K18" s="269">
        <v>96</v>
      </c>
      <c r="L18" s="267">
        <v>258</v>
      </c>
    </row>
    <row r="19" spans="2:12" s="102" customFormat="1" ht="12.75" customHeight="1" x14ac:dyDescent="0.2">
      <c r="B19" s="256" t="s">
        <v>216</v>
      </c>
      <c r="C19" s="256" t="s">
        <v>409</v>
      </c>
      <c r="D19" s="256" t="s">
        <v>217</v>
      </c>
      <c r="E19" s="1709" t="s">
        <v>122</v>
      </c>
      <c r="F19" s="259">
        <v>117</v>
      </c>
      <c r="G19" s="261">
        <v>22</v>
      </c>
      <c r="H19" s="259">
        <v>100</v>
      </c>
      <c r="I19" s="372">
        <v>26</v>
      </c>
      <c r="J19" s="259">
        <v>97</v>
      </c>
      <c r="K19" s="261">
        <v>50</v>
      </c>
      <c r="L19" s="259">
        <v>147</v>
      </c>
    </row>
    <row r="20" spans="2:12" s="102" customFormat="1" ht="12.75" customHeight="1" x14ac:dyDescent="0.2">
      <c r="B20" s="254"/>
      <c r="C20" s="254"/>
      <c r="D20" s="254"/>
      <c r="E20" s="1706" t="s">
        <v>126</v>
      </c>
      <c r="F20" s="113">
        <v>144</v>
      </c>
      <c r="G20" s="173">
        <v>4</v>
      </c>
      <c r="H20" s="113">
        <v>53</v>
      </c>
      <c r="I20" s="121">
        <v>4</v>
      </c>
      <c r="J20" s="113">
        <v>50</v>
      </c>
      <c r="K20" s="173">
        <v>138</v>
      </c>
      <c r="L20" s="113">
        <v>188</v>
      </c>
    </row>
    <row r="21" spans="2:12" s="102" customFormat="1" ht="12.75" customHeight="1" x14ac:dyDescent="0.2">
      <c r="B21" s="263"/>
      <c r="C21" s="263"/>
      <c r="D21" s="264"/>
      <c r="E21" s="1708" t="s">
        <v>384</v>
      </c>
      <c r="F21" s="267">
        <v>261</v>
      </c>
      <c r="G21" s="269">
        <v>26</v>
      </c>
      <c r="H21" s="267">
        <v>153</v>
      </c>
      <c r="I21" s="373">
        <v>30</v>
      </c>
      <c r="J21" s="267">
        <v>147</v>
      </c>
      <c r="K21" s="269">
        <v>188</v>
      </c>
      <c r="L21" s="267">
        <v>335</v>
      </c>
    </row>
    <row r="22" spans="2:12" s="102" customFormat="1" ht="12.75" customHeight="1" x14ac:dyDescent="0.2">
      <c r="B22" s="256" t="s">
        <v>218</v>
      </c>
      <c r="C22" s="256" t="s">
        <v>409</v>
      </c>
      <c r="D22" s="256" t="s">
        <v>219</v>
      </c>
      <c r="E22" s="1709" t="s">
        <v>122</v>
      </c>
      <c r="F22" s="259">
        <v>209</v>
      </c>
      <c r="G22" s="261">
        <v>29</v>
      </c>
      <c r="H22" s="259">
        <v>146</v>
      </c>
      <c r="I22" s="372">
        <v>30</v>
      </c>
      <c r="J22" s="259">
        <v>146</v>
      </c>
      <c r="K22" s="261">
        <v>137</v>
      </c>
      <c r="L22" s="259">
        <v>283</v>
      </c>
    </row>
    <row r="23" spans="2:12" s="102" customFormat="1" ht="12.75" customHeight="1" x14ac:dyDescent="0.2">
      <c r="B23" s="254"/>
      <c r="C23" s="254"/>
      <c r="D23" s="254"/>
      <c r="E23" s="1706" t="s">
        <v>126</v>
      </c>
      <c r="F23" s="113">
        <v>109</v>
      </c>
      <c r="G23" s="173">
        <v>4</v>
      </c>
      <c r="H23" s="113">
        <v>42</v>
      </c>
      <c r="I23" s="121">
        <v>4</v>
      </c>
      <c r="J23" s="113">
        <v>40</v>
      </c>
      <c r="K23" s="173">
        <v>108</v>
      </c>
      <c r="L23" s="113">
        <v>148</v>
      </c>
    </row>
    <row r="24" spans="2:12" s="102" customFormat="1" ht="12.75" customHeight="1" thickBot="1" x14ac:dyDescent="0.25">
      <c r="B24" s="263"/>
      <c r="C24" s="263"/>
      <c r="D24" s="264"/>
      <c r="E24" s="1708" t="s">
        <v>384</v>
      </c>
      <c r="F24" s="267">
        <v>318</v>
      </c>
      <c r="G24" s="269">
        <v>33</v>
      </c>
      <c r="H24" s="267">
        <v>188</v>
      </c>
      <c r="I24" s="373">
        <v>34</v>
      </c>
      <c r="J24" s="267">
        <v>186</v>
      </c>
      <c r="K24" s="269">
        <v>245</v>
      </c>
      <c r="L24" s="267">
        <v>431</v>
      </c>
    </row>
    <row r="25" spans="2:12" s="102" customFormat="1" ht="12.75" customHeight="1" x14ac:dyDescent="0.2">
      <c r="B25" s="305" t="s">
        <v>220</v>
      </c>
      <c r="C25" s="256" t="s">
        <v>409</v>
      </c>
      <c r="D25" s="305" t="s">
        <v>221</v>
      </c>
      <c r="E25" s="1706" t="s">
        <v>122</v>
      </c>
      <c r="F25" s="113">
        <v>276</v>
      </c>
      <c r="G25" s="173">
        <v>28</v>
      </c>
      <c r="H25" s="113">
        <v>192</v>
      </c>
      <c r="I25" s="121">
        <v>29</v>
      </c>
      <c r="J25" s="113">
        <v>192</v>
      </c>
      <c r="K25" s="173">
        <v>178</v>
      </c>
      <c r="L25" s="113">
        <v>370</v>
      </c>
    </row>
    <row r="26" spans="2:12" s="102" customFormat="1" ht="12.75" customHeight="1" x14ac:dyDescent="0.2">
      <c r="B26" s="306"/>
      <c r="C26" s="306"/>
      <c r="D26" s="306"/>
      <c r="E26" s="1706" t="s">
        <v>126</v>
      </c>
      <c r="F26" s="113">
        <v>116</v>
      </c>
      <c r="G26" s="173">
        <v>4</v>
      </c>
      <c r="H26" s="113">
        <v>25</v>
      </c>
      <c r="I26" s="121">
        <v>4</v>
      </c>
      <c r="J26" s="113">
        <v>25</v>
      </c>
      <c r="K26" s="173">
        <v>135</v>
      </c>
      <c r="L26" s="113">
        <v>160</v>
      </c>
    </row>
    <row r="27" spans="2:12" s="102" customFormat="1" ht="12.75" customHeight="1" x14ac:dyDescent="0.2">
      <c r="B27" s="307"/>
      <c r="C27" s="307"/>
      <c r="E27" s="1707" t="s">
        <v>384</v>
      </c>
      <c r="F27" s="231">
        <v>392</v>
      </c>
      <c r="G27" s="233">
        <v>32</v>
      </c>
      <c r="H27" s="308">
        <v>217</v>
      </c>
      <c r="I27" s="374">
        <v>33</v>
      </c>
      <c r="J27" s="308">
        <v>217</v>
      </c>
      <c r="K27" s="233">
        <v>313</v>
      </c>
      <c r="L27" s="308">
        <v>530</v>
      </c>
    </row>
    <row r="28" spans="2:12" s="102" customFormat="1" ht="12.75" customHeight="1" x14ac:dyDescent="0.2">
      <c r="B28" s="256" t="s">
        <v>222</v>
      </c>
      <c r="C28" s="256" t="s">
        <v>409</v>
      </c>
      <c r="D28" s="256" t="s">
        <v>223</v>
      </c>
      <c r="E28" s="1709" t="s">
        <v>122</v>
      </c>
      <c r="F28" s="259">
        <v>166</v>
      </c>
      <c r="G28" s="261">
        <v>26</v>
      </c>
      <c r="H28" s="259">
        <v>144</v>
      </c>
      <c r="I28" s="372">
        <v>27</v>
      </c>
      <c r="J28" s="259">
        <v>150</v>
      </c>
      <c r="K28" s="261">
        <v>74</v>
      </c>
      <c r="L28" s="259">
        <v>224</v>
      </c>
    </row>
    <row r="29" spans="2:12" s="102" customFormat="1" ht="12.75" customHeight="1" x14ac:dyDescent="0.2">
      <c r="B29" s="254"/>
      <c r="C29" s="254"/>
      <c r="D29" s="254"/>
      <c r="E29" s="1706" t="s">
        <v>126</v>
      </c>
      <c r="F29" s="113">
        <v>64</v>
      </c>
      <c r="G29" s="173">
        <v>5</v>
      </c>
      <c r="H29" s="113">
        <v>31</v>
      </c>
      <c r="I29" s="121">
        <v>5</v>
      </c>
      <c r="J29" s="113">
        <v>26</v>
      </c>
      <c r="K29" s="173">
        <v>60</v>
      </c>
      <c r="L29" s="113">
        <v>86</v>
      </c>
    </row>
    <row r="30" spans="2:12" s="102" customFormat="1" ht="12.75" customHeight="1" x14ac:dyDescent="0.2">
      <c r="B30" s="263"/>
      <c r="C30" s="263"/>
      <c r="D30" s="264"/>
      <c r="E30" s="1708" t="s">
        <v>384</v>
      </c>
      <c r="F30" s="267">
        <v>230</v>
      </c>
      <c r="G30" s="269">
        <v>31</v>
      </c>
      <c r="H30" s="267">
        <v>175</v>
      </c>
      <c r="I30" s="373">
        <v>32</v>
      </c>
      <c r="J30" s="267">
        <v>176</v>
      </c>
      <c r="K30" s="269">
        <v>134</v>
      </c>
      <c r="L30" s="267">
        <v>310</v>
      </c>
    </row>
    <row r="31" spans="2:12" s="102" customFormat="1" ht="12.75" customHeight="1" x14ac:dyDescent="0.2">
      <c r="B31" s="256" t="s">
        <v>224</v>
      </c>
      <c r="C31" s="256" t="s">
        <v>409</v>
      </c>
      <c r="D31" s="256" t="s">
        <v>225</v>
      </c>
      <c r="E31" s="1709" t="s">
        <v>122</v>
      </c>
      <c r="F31" s="259">
        <v>299</v>
      </c>
      <c r="G31" s="261">
        <v>27</v>
      </c>
      <c r="H31" s="259">
        <v>182</v>
      </c>
      <c r="I31" s="372">
        <v>30</v>
      </c>
      <c r="J31" s="259">
        <v>184</v>
      </c>
      <c r="K31" s="261">
        <v>204</v>
      </c>
      <c r="L31" s="259">
        <v>388</v>
      </c>
    </row>
    <row r="32" spans="2:12" s="102" customFormat="1" ht="12.75" customHeight="1" x14ac:dyDescent="0.2">
      <c r="B32" s="254"/>
      <c r="C32" s="254"/>
      <c r="D32" s="254"/>
      <c r="E32" s="1706" t="s">
        <v>126</v>
      </c>
      <c r="F32" s="113">
        <v>397</v>
      </c>
      <c r="G32" s="173">
        <v>8</v>
      </c>
      <c r="H32" s="113">
        <v>82</v>
      </c>
      <c r="I32" s="121">
        <v>8</v>
      </c>
      <c r="J32" s="113">
        <v>78</v>
      </c>
      <c r="K32" s="173">
        <v>426</v>
      </c>
      <c r="L32" s="113">
        <v>504</v>
      </c>
    </row>
    <row r="33" spans="2:12" s="102" customFormat="1" ht="12.75" customHeight="1" x14ac:dyDescent="0.2">
      <c r="B33" s="263"/>
      <c r="C33" s="263"/>
      <c r="D33" s="264"/>
      <c r="E33" s="1708" t="s">
        <v>384</v>
      </c>
      <c r="F33" s="267">
        <v>696</v>
      </c>
      <c r="G33" s="269">
        <v>35</v>
      </c>
      <c r="H33" s="267">
        <v>264</v>
      </c>
      <c r="I33" s="373">
        <v>38</v>
      </c>
      <c r="J33" s="267">
        <v>262</v>
      </c>
      <c r="K33" s="269">
        <v>630</v>
      </c>
      <c r="L33" s="267">
        <v>892</v>
      </c>
    </row>
    <row r="34" spans="2:12" s="102" customFormat="1" ht="12.75" customHeight="1" x14ac:dyDescent="0.2">
      <c r="B34" s="256" t="s">
        <v>226</v>
      </c>
      <c r="C34" s="256" t="s">
        <v>409</v>
      </c>
      <c r="D34" s="256" t="s">
        <v>227</v>
      </c>
      <c r="E34" s="1709" t="s">
        <v>122</v>
      </c>
      <c r="F34" s="259">
        <v>289</v>
      </c>
      <c r="G34" s="261">
        <v>36</v>
      </c>
      <c r="H34" s="259">
        <v>224</v>
      </c>
      <c r="I34" s="372">
        <v>40</v>
      </c>
      <c r="J34" s="259">
        <v>222</v>
      </c>
      <c r="K34" s="261">
        <v>176</v>
      </c>
      <c r="L34" s="259">
        <v>398</v>
      </c>
    </row>
    <row r="35" spans="2:12" s="102" customFormat="1" ht="12.75" customHeight="1" x14ac:dyDescent="0.2">
      <c r="B35" s="254"/>
      <c r="C35" s="254"/>
      <c r="D35" s="254"/>
      <c r="E35" s="1706" t="s">
        <v>126</v>
      </c>
      <c r="F35" s="113">
        <v>175</v>
      </c>
      <c r="G35" s="173">
        <v>13</v>
      </c>
      <c r="H35" s="113">
        <v>81</v>
      </c>
      <c r="I35" s="121">
        <v>14</v>
      </c>
      <c r="J35" s="113">
        <v>77</v>
      </c>
      <c r="K35" s="173">
        <v>158</v>
      </c>
      <c r="L35" s="113">
        <v>235</v>
      </c>
    </row>
    <row r="36" spans="2:12" s="102" customFormat="1" ht="12.75" customHeight="1" x14ac:dyDescent="0.2">
      <c r="B36" s="263"/>
      <c r="C36" s="263"/>
      <c r="D36" s="264"/>
      <c r="E36" s="1708" t="s">
        <v>384</v>
      </c>
      <c r="F36" s="267">
        <v>464</v>
      </c>
      <c r="G36" s="269">
        <v>49</v>
      </c>
      <c r="H36" s="267">
        <v>305</v>
      </c>
      <c r="I36" s="373">
        <v>54</v>
      </c>
      <c r="J36" s="267">
        <v>299</v>
      </c>
      <c r="K36" s="269">
        <v>334</v>
      </c>
      <c r="L36" s="267">
        <v>633</v>
      </c>
    </row>
    <row r="37" spans="2:12" s="102" customFormat="1" ht="12.75" customHeight="1" x14ac:dyDescent="0.2">
      <c r="B37" s="256" t="s">
        <v>228</v>
      </c>
      <c r="C37" s="256" t="s">
        <v>409</v>
      </c>
      <c r="D37" s="256" t="s">
        <v>229</v>
      </c>
      <c r="E37" s="1709" t="s">
        <v>122</v>
      </c>
      <c r="F37" s="259">
        <v>279</v>
      </c>
      <c r="G37" s="261">
        <v>47</v>
      </c>
      <c r="H37" s="259">
        <v>226</v>
      </c>
      <c r="I37" s="372">
        <v>50</v>
      </c>
      <c r="J37" s="259">
        <v>209</v>
      </c>
      <c r="K37" s="261">
        <v>152</v>
      </c>
      <c r="L37" s="259">
        <v>361</v>
      </c>
    </row>
    <row r="38" spans="2:12" s="102" customFormat="1" ht="12.75" customHeight="1" x14ac:dyDescent="0.2">
      <c r="B38" s="254"/>
      <c r="C38" s="254"/>
      <c r="D38" s="254"/>
      <c r="E38" s="1706" t="s">
        <v>126</v>
      </c>
      <c r="F38" s="113">
        <v>530</v>
      </c>
      <c r="G38" s="173">
        <v>13</v>
      </c>
      <c r="H38" s="113">
        <v>128</v>
      </c>
      <c r="I38" s="121">
        <v>13</v>
      </c>
      <c r="J38" s="113">
        <v>122</v>
      </c>
      <c r="K38" s="173">
        <v>513</v>
      </c>
      <c r="L38" s="113">
        <v>635</v>
      </c>
    </row>
    <row r="39" spans="2:12" s="102" customFormat="1" ht="12.75" customHeight="1" x14ac:dyDescent="0.2">
      <c r="B39" s="263"/>
      <c r="C39" s="263"/>
      <c r="D39" s="264"/>
      <c r="E39" s="1708" t="s">
        <v>384</v>
      </c>
      <c r="F39" s="267">
        <v>809</v>
      </c>
      <c r="G39" s="269">
        <v>60</v>
      </c>
      <c r="H39" s="267">
        <v>354</v>
      </c>
      <c r="I39" s="373">
        <v>63</v>
      </c>
      <c r="J39" s="267">
        <v>331</v>
      </c>
      <c r="K39" s="269">
        <v>665</v>
      </c>
      <c r="L39" s="267">
        <v>996</v>
      </c>
    </row>
    <row r="40" spans="2:12" s="102" customFormat="1" ht="12.75" customHeight="1" x14ac:dyDescent="0.2">
      <c r="B40" s="256" t="s">
        <v>230</v>
      </c>
      <c r="C40" s="256" t="s">
        <v>409</v>
      </c>
      <c r="D40" s="256" t="s">
        <v>231</v>
      </c>
      <c r="E40" s="1709" t="s">
        <v>122</v>
      </c>
      <c r="F40" s="259">
        <v>101</v>
      </c>
      <c r="G40" s="261">
        <v>21</v>
      </c>
      <c r="H40" s="259">
        <v>94</v>
      </c>
      <c r="I40" s="372">
        <v>21</v>
      </c>
      <c r="J40" s="259">
        <v>87</v>
      </c>
      <c r="K40" s="261">
        <v>31</v>
      </c>
      <c r="L40" s="259">
        <v>118</v>
      </c>
    </row>
    <row r="41" spans="2:12" s="102" customFormat="1" ht="12.75" customHeight="1" x14ac:dyDescent="0.2">
      <c r="B41" s="254"/>
      <c r="C41" s="254"/>
      <c r="D41" s="254"/>
      <c r="E41" s="1706" t="s">
        <v>126</v>
      </c>
      <c r="F41" s="113">
        <v>62</v>
      </c>
      <c r="G41" s="173">
        <v>0</v>
      </c>
      <c r="H41" s="113">
        <v>24</v>
      </c>
      <c r="I41" s="121">
        <v>0</v>
      </c>
      <c r="J41" s="113">
        <v>27</v>
      </c>
      <c r="K41" s="173">
        <v>52</v>
      </c>
      <c r="L41" s="113">
        <v>79</v>
      </c>
    </row>
    <row r="42" spans="2:12" s="102" customFormat="1" ht="12.75" customHeight="1" thickBot="1" x14ac:dyDescent="0.25">
      <c r="B42" s="263"/>
      <c r="C42" s="263"/>
      <c r="D42" s="264"/>
      <c r="E42" s="1708" t="s">
        <v>384</v>
      </c>
      <c r="F42" s="267">
        <v>163</v>
      </c>
      <c r="G42" s="269">
        <v>21</v>
      </c>
      <c r="H42" s="267">
        <v>118</v>
      </c>
      <c r="I42" s="373">
        <v>21</v>
      </c>
      <c r="J42" s="267">
        <v>114</v>
      </c>
      <c r="K42" s="269">
        <v>83</v>
      </c>
      <c r="L42" s="267">
        <v>197</v>
      </c>
    </row>
    <row r="43" spans="2:12" s="102" customFormat="1" ht="12.75" customHeight="1" x14ac:dyDescent="0.2">
      <c r="B43" s="305" t="s">
        <v>232</v>
      </c>
      <c r="C43" s="256" t="s">
        <v>409</v>
      </c>
      <c r="D43" s="305" t="s">
        <v>233</v>
      </c>
      <c r="E43" s="1706" t="s">
        <v>122</v>
      </c>
      <c r="F43" s="113">
        <v>409</v>
      </c>
      <c r="G43" s="173">
        <v>56</v>
      </c>
      <c r="H43" s="113">
        <v>301</v>
      </c>
      <c r="I43" s="121">
        <v>59</v>
      </c>
      <c r="J43" s="113">
        <v>285</v>
      </c>
      <c r="K43" s="173">
        <v>255</v>
      </c>
      <c r="L43" s="113">
        <v>540</v>
      </c>
    </row>
    <row r="44" spans="2:12" s="102" customFormat="1" ht="12.75" customHeight="1" x14ac:dyDescent="0.2">
      <c r="B44" s="306"/>
      <c r="C44" s="306"/>
      <c r="D44" s="306"/>
      <c r="E44" s="1706" t="s">
        <v>124</v>
      </c>
      <c r="F44" s="113">
        <v>317</v>
      </c>
      <c r="G44" s="173">
        <v>1</v>
      </c>
      <c r="H44" s="113">
        <v>19</v>
      </c>
      <c r="I44" s="121">
        <v>1</v>
      </c>
      <c r="J44" s="113">
        <v>20</v>
      </c>
      <c r="K44" s="173">
        <v>401</v>
      </c>
      <c r="L44" s="113">
        <v>421</v>
      </c>
    </row>
    <row r="45" spans="2:12" s="102" customFormat="1" ht="12.75" customHeight="1" x14ac:dyDescent="0.2">
      <c r="B45" s="306"/>
      <c r="C45" s="306"/>
      <c r="D45" s="306"/>
      <c r="E45" s="1706" t="s">
        <v>126</v>
      </c>
      <c r="F45" s="113">
        <v>719</v>
      </c>
      <c r="G45" s="173">
        <v>18</v>
      </c>
      <c r="H45" s="113">
        <v>187</v>
      </c>
      <c r="I45" s="121">
        <v>18</v>
      </c>
      <c r="J45" s="113">
        <v>187</v>
      </c>
      <c r="K45" s="173">
        <v>661</v>
      </c>
      <c r="L45" s="113">
        <v>848</v>
      </c>
    </row>
    <row r="46" spans="2:12" s="102" customFormat="1" ht="12.75" customHeight="1" x14ac:dyDescent="0.2">
      <c r="B46" s="307"/>
      <c r="C46" s="307"/>
      <c r="E46" s="1707" t="s">
        <v>384</v>
      </c>
      <c r="F46" s="231">
        <v>1445</v>
      </c>
      <c r="G46" s="233">
        <v>75</v>
      </c>
      <c r="H46" s="308">
        <v>507</v>
      </c>
      <c r="I46" s="374">
        <v>78</v>
      </c>
      <c r="J46" s="308">
        <v>492</v>
      </c>
      <c r="K46" s="233">
        <v>1317</v>
      </c>
      <c r="L46" s="308">
        <v>1809</v>
      </c>
    </row>
    <row r="47" spans="2:12" s="102" customFormat="1" ht="12.75" customHeight="1" x14ac:dyDescent="0.2">
      <c r="B47" s="256" t="s">
        <v>234</v>
      </c>
      <c r="C47" s="256" t="s">
        <v>409</v>
      </c>
      <c r="D47" s="256" t="s">
        <v>235</v>
      </c>
      <c r="E47" s="1709" t="s">
        <v>122</v>
      </c>
      <c r="F47" s="259">
        <v>380</v>
      </c>
      <c r="G47" s="261">
        <v>42</v>
      </c>
      <c r="H47" s="259">
        <v>255</v>
      </c>
      <c r="I47" s="372">
        <v>42</v>
      </c>
      <c r="J47" s="259">
        <v>260</v>
      </c>
      <c r="K47" s="261">
        <v>255</v>
      </c>
      <c r="L47" s="259">
        <v>515</v>
      </c>
    </row>
    <row r="48" spans="2:12" s="102" customFormat="1" ht="12.75" customHeight="1" x14ac:dyDescent="0.2">
      <c r="B48" s="254"/>
      <c r="C48" s="254"/>
      <c r="D48" s="254"/>
      <c r="E48" s="1706" t="s">
        <v>126</v>
      </c>
      <c r="F48" s="113">
        <v>453</v>
      </c>
      <c r="G48" s="173">
        <v>25</v>
      </c>
      <c r="H48" s="113">
        <v>124</v>
      </c>
      <c r="I48" s="121">
        <v>27</v>
      </c>
      <c r="J48" s="113">
        <v>120</v>
      </c>
      <c r="K48" s="173">
        <v>453</v>
      </c>
      <c r="L48" s="113">
        <v>573</v>
      </c>
    </row>
    <row r="49" spans="2:12" s="102" customFormat="1" ht="12.75" customHeight="1" x14ac:dyDescent="0.2">
      <c r="B49" s="263"/>
      <c r="C49" s="263"/>
      <c r="D49" s="264"/>
      <c r="E49" s="1708" t="s">
        <v>384</v>
      </c>
      <c r="F49" s="267">
        <v>833</v>
      </c>
      <c r="G49" s="269">
        <v>67</v>
      </c>
      <c r="H49" s="267">
        <v>379</v>
      </c>
      <c r="I49" s="373">
        <v>69</v>
      </c>
      <c r="J49" s="267">
        <v>380</v>
      </c>
      <c r="K49" s="269">
        <v>708</v>
      </c>
      <c r="L49" s="267">
        <v>1088</v>
      </c>
    </row>
    <row r="50" spans="2:12" s="102" customFormat="1" ht="12.75" customHeight="1" x14ac:dyDescent="0.2">
      <c r="B50" s="256" t="s">
        <v>236</v>
      </c>
      <c r="C50" s="256" t="s">
        <v>409</v>
      </c>
      <c r="D50" s="256" t="s">
        <v>237</v>
      </c>
      <c r="E50" s="1709" t="s">
        <v>122</v>
      </c>
      <c r="F50" s="259">
        <v>237</v>
      </c>
      <c r="G50" s="261">
        <v>30</v>
      </c>
      <c r="H50" s="259">
        <v>169</v>
      </c>
      <c r="I50" s="372">
        <v>35</v>
      </c>
      <c r="J50" s="259">
        <v>169</v>
      </c>
      <c r="K50" s="261">
        <v>129</v>
      </c>
      <c r="L50" s="259">
        <v>298</v>
      </c>
    </row>
    <row r="51" spans="2:12" s="102" customFormat="1" ht="12.75" customHeight="1" x14ac:dyDescent="0.2">
      <c r="B51" s="254"/>
      <c r="C51" s="254"/>
      <c r="D51" s="254"/>
      <c r="E51" s="1706" t="s">
        <v>126</v>
      </c>
      <c r="F51" s="113">
        <v>542</v>
      </c>
      <c r="G51" s="173">
        <v>7</v>
      </c>
      <c r="H51" s="113">
        <v>87</v>
      </c>
      <c r="I51" s="121">
        <v>7</v>
      </c>
      <c r="J51" s="113">
        <v>84</v>
      </c>
      <c r="K51" s="173">
        <v>587</v>
      </c>
      <c r="L51" s="113">
        <v>671</v>
      </c>
    </row>
    <row r="52" spans="2:12" s="102" customFormat="1" ht="12.75" customHeight="1" x14ac:dyDescent="0.2">
      <c r="B52" s="263"/>
      <c r="C52" s="263"/>
      <c r="D52" s="264"/>
      <c r="E52" s="1708" t="s">
        <v>384</v>
      </c>
      <c r="F52" s="267">
        <v>779</v>
      </c>
      <c r="G52" s="269">
        <v>37</v>
      </c>
      <c r="H52" s="267">
        <v>256</v>
      </c>
      <c r="I52" s="373">
        <v>42</v>
      </c>
      <c r="J52" s="267">
        <v>253</v>
      </c>
      <c r="K52" s="269">
        <v>716</v>
      </c>
      <c r="L52" s="267">
        <v>969</v>
      </c>
    </row>
    <row r="53" spans="2:12" s="102" customFormat="1" ht="12.75" customHeight="1" x14ac:dyDescent="0.2">
      <c r="B53" s="256" t="s">
        <v>238</v>
      </c>
      <c r="C53" s="256" t="s">
        <v>409</v>
      </c>
      <c r="D53" s="256" t="s">
        <v>239</v>
      </c>
      <c r="E53" s="1709" t="s">
        <v>122</v>
      </c>
      <c r="F53" s="259">
        <v>86</v>
      </c>
      <c r="G53" s="261">
        <v>17</v>
      </c>
      <c r="H53" s="259">
        <v>73</v>
      </c>
      <c r="I53" s="372">
        <v>17</v>
      </c>
      <c r="J53" s="259">
        <v>66</v>
      </c>
      <c r="K53" s="261">
        <v>31</v>
      </c>
      <c r="L53" s="259">
        <v>97</v>
      </c>
    </row>
    <row r="54" spans="2:12" s="102" customFormat="1" ht="12.75" customHeight="1" x14ac:dyDescent="0.2">
      <c r="B54" s="254"/>
      <c r="C54" s="254"/>
      <c r="D54" s="254"/>
      <c r="E54" s="1706" t="s">
        <v>126</v>
      </c>
      <c r="F54" s="113">
        <v>61</v>
      </c>
      <c r="G54" s="173">
        <v>0</v>
      </c>
      <c r="H54" s="113">
        <v>22</v>
      </c>
      <c r="I54" s="121">
        <v>0</v>
      </c>
      <c r="J54" s="113">
        <v>22</v>
      </c>
      <c r="K54" s="173">
        <v>58</v>
      </c>
      <c r="L54" s="113">
        <v>80</v>
      </c>
    </row>
    <row r="55" spans="2:12" s="102" customFormat="1" ht="12.75" customHeight="1" x14ac:dyDescent="0.2">
      <c r="B55" s="263"/>
      <c r="C55" s="263"/>
      <c r="D55" s="264"/>
      <c r="E55" s="1708" t="s">
        <v>384</v>
      </c>
      <c r="F55" s="267">
        <v>147</v>
      </c>
      <c r="G55" s="269">
        <v>17</v>
      </c>
      <c r="H55" s="267">
        <v>95</v>
      </c>
      <c r="I55" s="373">
        <v>17</v>
      </c>
      <c r="J55" s="267">
        <v>88</v>
      </c>
      <c r="K55" s="269">
        <v>89</v>
      </c>
      <c r="L55" s="267">
        <v>177</v>
      </c>
    </row>
    <row r="56" spans="2:12" s="102" customFormat="1" ht="12.75" customHeight="1" x14ac:dyDescent="0.2">
      <c r="B56" s="256" t="s">
        <v>240</v>
      </c>
      <c r="C56" s="256" t="s">
        <v>409</v>
      </c>
      <c r="D56" s="256" t="s">
        <v>241</v>
      </c>
      <c r="E56" s="1709" t="s">
        <v>122</v>
      </c>
      <c r="F56" s="259">
        <v>221</v>
      </c>
      <c r="G56" s="261">
        <v>24</v>
      </c>
      <c r="H56" s="259">
        <v>168</v>
      </c>
      <c r="I56" s="372">
        <v>24</v>
      </c>
      <c r="J56" s="259">
        <v>165</v>
      </c>
      <c r="K56" s="261">
        <v>144</v>
      </c>
      <c r="L56" s="259">
        <v>309</v>
      </c>
    </row>
    <row r="57" spans="2:12" s="102" customFormat="1" ht="12.75" customHeight="1" x14ac:dyDescent="0.2">
      <c r="B57" s="254"/>
      <c r="C57" s="254"/>
      <c r="D57" s="254"/>
      <c r="E57" s="1706" t="s">
        <v>126</v>
      </c>
      <c r="F57" s="113">
        <v>493</v>
      </c>
      <c r="G57" s="173">
        <v>2</v>
      </c>
      <c r="H57" s="113">
        <v>54</v>
      </c>
      <c r="I57" s="121">
        <v>2</v>
      </c>
      <c r="J57" s="113">
        <v>55</v>
      </c>
      <c r="K57" s="173">
        <v>524</v>
      </c>
      <c r="L57" s="113">
        <v>579</v>
      </c>
    </row>
    <row r="58" spans="2:12" s="102" customFormat="1" ht="12.75" customHeight="1" x14ac:dyDescent="0.2">
      <c r="B58" s="263"/>
      <c r="C58" s="263"/>
      <c r="D58" s="264"/>
      <c r="E58" s="1708" t="s">
        <v>384</v>
      </c>
      <c r="F58" s="267">
        <v>714</v>
      </c>
      <c r="G58" s="269">
        <v>26</v>
      </c>
      <c r="H58" s="267">
        <v>222</v>
      </c>
      <c r="I58" s="373">
        <v>26</v>
      </c>
      <c r="J58" s="267">
        <v>220</v>
      </c>
      <c r="K58" s="269">
        <v>668</v>
      </c>
      <c r="L58" s="267">
        <v>888</v>
      </c>
    </row>
    <row r="59" spans="2:12" s="102" customFormat="1" ht="12.75" customHeight="1" x14ac:dyDescent="0.2">
      <c r="B59" s="256" t="s">
        <v>242</v>
      </c>
      <c r="C59" s="256" t="s">
        <v>409</v>
      </c>
      <c r="D59" s="256" t="s">
        <v>243</v>
      </c>
      <c r="E59" s="1709" t="s">
        <v>122</v>
      </c>
      <c r="F59" s="259">
        <v>518</v>
      </c>
      <c r="G59" s="261">
        <v>52</v>
      </c>
      <c r="H59" s="259">
        <v>324</v>
      </c>
      <c r="I59" s="372">
        <v>62</v>
      </c>
      <c r="J59" s="259">
        <v>335</v>
      </c>
      <c r="K59" s="261">
        <v>374</v>
      </c>
      <c r="L59" s="259">
        <v>709</v>
      </c>
    </row>
    <row r="60" spans="2:12" s="102" customFormat="1" ht="12.75" customHeight="1" x14ac:dyDescent="0.2">
      <c r="B60" s="254"/>
      <c r="C60" s="254"/>
      <c r="D60" s="254"/>
      <c r="E60" s="1706" t="s">
        <v>124</v>
      </c>
      <c r="F60" s="113">
        <v>10</v>
      </c>
      <c r="G60" s="173">
        <v>0</v>
      </c>
      <c r="H60" s="113">
        <v>1</v>
      </c>
      <c r="I60" s="121">
        <v>0</v>
      </c>
      <c r="J60" s="113">
        <v>1</v>
      </c>
      <c r="K60" s="173">
        <v>15</v>
      </c>
      <c r="L60" s="113">
        <v>16</v>
      </c>
    </row>
    <row r="61" spans="2:12" s="102" customFormat="1" ht="12.75" customHeight="1" x14ac:dyDescent="0.2">
      <c r="B61" s="254"/>
      <c r="C61" s="254"/>
      <c r="D61" s="254"/>
      <c r="E61" s="1706" t="s">
        <v>126</v>
      </c>
      <c r="F61" s="113">
        <v>177</v>
      </c>
      <c r="G61" s="173">
        <v>13</v>
      </c>
      <c r="H61" s="113">
        <v>71</v>
      </c>
      <c r="I61" s="121">
        <v>16</v>
      </c>
      <c r="J61" s="113">
        <v>64</v>
      </c>
      <c r="K61" s="173">
        <v>174</v>
      </c>
      <c r="L61" s="113">
        <v>238</v>
      </c>
    </row>
    <row r="62" spans="2:12" s="102" customFormat="1" ht="12.75" customHeight="1" x14ac:dyDescent="0.2">
      <c r="B62" s="263"/>
      <c r="C62" s="263"/>
      <c r="D62" s="264"/>
      <c r="E62" s="1708" t="s">
        <v>384</v>
      </c>
      <c r="F62" s="267">
        <v>705</v>
      </c>
      <c r="G62" s="269">
        <v>65</v>
      </c>
      <c r="H62" s="267">
        <v>396</v>
      </c>
      <c r="I62" s="373">
        <v>78</v>
      </c>
      <c r="J62" s="267">
        <v>400</v>
      </c>
      <c r="K62" s="269">
        <v>563</v>
      </c>
      <c r="L62" s="267">
        <v>963</v>
      </c>
    </row>
    <row r="63" spans="2:12" s="102" customFormat="1" ht="12.75" customHeight="1" x14ac:dyDescent="0.2">
      <c r="B63" s="256" t="s">
        <v>244</v>
      </c>
      <c r="C63" s="256" t="s">
        <v>409</v>
      </c>
      <c r="D63" s="256" t="s">
        <v>245</v>
      </c>
      <c r="E63" s="1709" t="s">
        <v>122</v>
      </c>
      <c r="F63" s="259">
        <v>88</v>
      </c>
      <c r="G63" s="261">
        <v>12</v>
      </c>
      <c r="H63" s="259">
        <v>64</v>
      </c>
      <c r="I63" s="372">
        <v>12</v>
      </c>
      <c r="J63" s="259">
        <v>63</v>
      </c>
      <c r="K63" s="261">
        <v>45</v>
      </c>
      <c r="L63" s="259">
        <v>108</v>
      </c>
    </row>
    <row r="64" spans="2:12" s="102" customFormat="1" ht="12.75" customHeight="1" x14ac:dyDescent="0.2">
      <c r="B64" s="254"/>
      <c r="C64" s="254"/>
      <c r="D64" s="254"/>
      <c r="E64" s="1706" t="s">
        <v>126</v>
      </c>
      <c r="F64" s="113">
        <v>20</v>
      </c>
      <c r="G64" s="173">
        <v>3</v>
      </c>
      <c r="H64" s="113">
        <v>18</v>
      </c>
      <c r="I64" s="121">
        <v>3</v>
      </c>
      <c r="J64" s="113">
        <v>17</v>
      </c>
      <c r="K64" s="173">
        <v>4</v>
      </c>
      <c r="L64" s="113">
        <v>21</v>
      </c>
    </row>
    <row r="65" spans="2:12" s="102" customFormat="1" ht="12.75" customHeight="1" x14ac:dyDescent="0.2">
      <c r="B65" s="255"/>
      <c r="C65" s="255"/>
      <c r="D65" s="95"/>
      <c r="E65" s="1707" t="s">
        <v>384</v>
      </c>
      <c r="F65" s="231">
        <v>108</v>
      </c>
      <c r="G65" s="233">
        <v>15</v>
      </c>
      <c r="H65" s="231">
        <v>82</v>
      </c>
      <c r="I65" s="374">
        <v>15</v>
      </c>
      <c r="J65" s="231">
        <v>80</v>
      </c>
      <c r="K65" s="233">
        <v>49</v>
      </c>
      <c r="L65" s="231">
        <v>129</v>
      </c>
    </row>
    <row r="66" spans="2:12" s="102" customFormat="1" ht="12.75" customHeight="1" x14ac:dyDescent="0.2">
      <c r="B66" s="256" t="s">
        <v>246</v>
      </c>
      <c r="C66" s="256" t="s">
        <v>409</v>
      </c>
      <c r="D66" s="256" t="s">
        <v>247</v>
      </c>
      <c r="E66" s="1709" t="s">
        <v>122</v>
      </c>
      <c r="F66" s="259">
        <v>148</v>
      </c>
      <c r="G66" s="261">
        <v>24</v>
      </c>
      <c r="H66" s="259">
        <v>131</v>
      </c>
      <c r="I66" s="372">
        <v>24</v>
      </c>
      <c r="J66" s="259">
        <v>123</v>
      </c>
      <c r="K66" s="261">
        <v>40</v>
      </c>
      <c r="L66" s="259">
        <v>163</v>
      </c>
    </row>
    <row r="67" spans="2:12" s="102" customFormat="1" ht="12.75" customHeight="1" x14ac:dyDescent="0.2">
      <c r="B67" s="254"/>
      <c r="C67" s="254"/>
      <c r="D67" s="254"/>
      <c r="E67" s="1706" t="s">
        <v>126</v>
      </c>
      <c r="F67" s="113">
        <v>23</v>
      </c>
      <c r="G67" s="173">
        <v>4</v>
      </c>
      <c r="H67" s="113">
        <v>16</v>
      </c>
      <c r="I67" s="121">
        <v>4</v>
      </c>
      <c r="J67" s="113">
        <v>16</v>
      </c>
      <c r="K67" s="173">
        <v>18</v>
      </c>
      <c r="L67" s="113">
        <v>34</v>
      </c>
    </row>
    <row r="68" spans="2:12" s="102" customFormat="1" ht="12.75" customHeight="1" x14ac:dyDescent="0.2">
      <c r="B68" s="263"/>
      <c r="C68" s="263"/>
      <c r="D68" s="264"/>
      <c r="E68" s="1708" t="s">
        <v>384</v>
      </c>
      <c r="F68" s="267">
        <v>171</v>
      </c>
      <c r="G68" s="269">
        <v>28</v>
      </c>
      <c r="H68" s="267">
        <v>147</v>
      </c>
      <c r="I68" s="373">
        <v>28</v>
      </c>
      <c r="J68" s="267">
        <v>139</v>
      </c>
      <c r="K68" s="269">
        <v>58</v>
      </c>
      <c r="L68" s="267">
        <v>197</v>
      </c>
    </row>
    <row r="69" spans="2:12" s="102" customFormat="1" ht="12.75" customHeight="1" x14ac:dyDescent="0.2">
      <c r="B69" s="256" t="s">
        <v>248</v>
      </c>
      <c r="C69" s="256" t="s">
        <v>409</v>
      </c>
      <c r="D69" s="256" t="s">
        <v>249</v>
      </c>
      <c r="E69" s="1709" t="s">
        <v>122</v>
      </c>
      <c r="F69" s="259">
        <v>153</v>
      </c>
      <c r="G69" s="261">
        <v>25</v>
      </c>
      <c r="H69" s="259">
        <v>106</v>
      </c>
      <c r="I69" s="372">
        <v>27</v>
      </c>
      <c r="J69" s="259">
        <v>115</v>
      </c>
      <c r="K69" s="261">
        <v>128</v>
      </c>
      <c r="L69" s="259">
        <v>243</v>
      </c>
    </row>
    <row r="70" spans="2:12" s="102" customFormat="1" ht="12.75" customHeight="1" x14ac:dyDescent="0.2">
      <c r="B70" s="254"/>
      <c r="C70" s="254"/>
      <c r="D70" s="254"/>
      <c r="E70" s="1706" t="s">
        <v>126</v>
      </c>
      <c r="F70" s="113">
        <v>102</v>
      </c>
      <c r="G70" s="173">
        <v>4</v>
      </c>
      <c r="H70" s="113">
        <v>39</v>
      </c>
      <c r="I70" s="121">
        <v>4</v>
      </c>
      <c r="J70" s="113">
        <v>37</v>
      </c>
      <c r="K70" s="173">
        <v>77</v>
      </c>
      <c r="L70" s="113">
        <v>114</v>
      </c>
    </row>
    <row r="71" spans="2:12" s="102" customFormat="1" ht="12.75" customHeight="1" x14ac:dyDescent="0.2">
      <c r="B71" s="263"/>
      <c r="C71" s="263"/>
      <c r="D71" s="264"/>
      <c r="E71" s="1708" t="s">
        <v>384</v>
      </c>
      <c r="F71" s="267">
        <v>255</v>
      </c>
      <c r="G71" s="269">
        <v>29</v>
      </c>
      <c r="H71" s="267">
        <v>145</v>
      </c>
      <c r="I71" s="373">
        <v>31</v>
      </c>
      <c r="J71" s="267">
        <v>152</v>
      </c>
      <c r="K71" s="269">
        <v>205</v>
      </c>
      <c r="L71" s="267">
        <v>357</v>
      </c>
    </row>
    <row r="72" spans="2:12" s="95" customFormat="1" ht="15" customHeight="1" x14ac:dyDescent="0.2">
      <c r="B72" s="126" t="s">
        <v>117</v>
      </c>
      <c r="C72" s="126"/>
      <c r="D72" s="315"/>
      <c r="E72" s="1725"/>
      <c r="F72" s="1531"/>
      <c r="G72" s="1531"/>
      <c r="H72" s="1531"/>
      <c r="I72" s="1531"/>
      <c r="J72" s="1531"/>
      <c r="K72" s="315"/>
      <c r="L72" s="315"/>
    </row>
    <row r="73" spans="2:12" ht="20.100000000000001" customHeight="1" x14ac:dyDescent="0.2"/>
  </sheetData>
  <printOptions horizontalCentered="1"/>
  <pageMargins left="0.47244094488188981" right="0.47244094488188981" top="0.59055118110236227" bottom="0.39370078740157483" header="0.51181102362204722" footer="0.31496062992125984"/>
  <pageSetup paperSize="9" scale="78" firstPageNumber="0" orientation="portrait" r:id="rId1"/>
  <headerFooter>
    <oddFooter>&amp;C&amp;F&amp;R&amp;A</oddFooter>
  </headerFooter>
  <ignoredErrors>
    <ignoredError sqref="B7:B71"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72"/>
  <sheetViews>
    <sheetView showGridLines="0" zoomScaleNormal="100" workbookViewId="0">
      <pane ySplit="5" topLeftCell="A66" activePane="bottomLeft" state="frozen"/>
      <selection activeCell="Q15" sqref="Q15"/>
      <selection pane="bottomLeft" activeCell="A72" sqref="A72:XFD72"/>
    </sheetView>
  </sheetViews>
  <sheetFormatPr baseColWidth="10" defaultColWidth="9.140625" defaultRowHeight="12.75" x14ac:dyDescent="0.2"/>
  <cols>
    <col min="1" max="1" width="1.5703125" customWidth="1"/>
    <col min="2" max="2" width="2.7109375" style="129" customWidth="1"/>
    <col min="3" max="3" width="0.85546875" customWidth="1"/>
    <col min="4" max="4" width="24.7109375" customWidth="1"/>
    <col min="5" max="5" width="14.7109375" customWidth="1"/>
    <col min="6" max="8" width="9.7109375" style="186" customWidth="1"/>
    <col min="9" max="9" width="9.7109375" style="363" customWidth="1"/>
    <col min="10" max="12" width="9.7109375" style="186" customWidth="1"/>
    <col min="13" max="13" width="1.7109375" customWidth="1"/>
    <col min="14" max="1023" width="11.42578125" hidden="1" customWidth="1"/>
    <col min="1024" max="1026" width="9.140625" customWidth="1"/>
  </cols>
  <sheetData>
    <row r="1" spans="1:13" s="1517" customFormat="1" ht="20.100000000000001" customHeight="1" x14ac:dyDescent="0.3">
      <c r="A1" s="1511"/>
      <c r="B1" s="1512" t="s">
        <v>875</v>
      </c>
      <c r="C1" s="1512"/>
      <c r="D1" s="1512"/>
      <c r="E1" s="1512"/>
      <c r="F1" s="1513"/>
      <c r="G1" s="1513"/>
      <c r="H1" s="1514"/>
      <c r="I1" s="1515"/>
      <c r="J1" s="1513"/>
      <c r="K1" s="1513"/>
      <c r="L1" s="1513"/>
      <c r="M1" s="1516"/>
    </row>
    <row r="2" spans="1:13" ht="20.100000000000001" customHeight="1" x14ac:dyDescent="0.2">
      <c r="A2" s="102"/>
      <c r="B2" s="187"/>
      <c r="C2" s="187"/>
      <c r="D2" s="187"/>
      <c r="E2" s="187"/>
      <c r="F2" s="188"/>
      <c r="G2" s="188"/>
      <c r="H2" s="188"/>
      <c r="I2" s="365"/>
      <c r="J2" s="188"/>
      <c r="K2" s="188"/>
      <c r="L2" s="188"/>
    </row>
    <row r="3" spans="1:13" ht="20.100000000000001" customHeight="1" x14ac:dyDescent="0.2">
      <c r="A3" s="102"/>
      <c r="B3" s="1116" t="s">
        <v>396</v>
      </c>
      <c r="C3" s="191"/>
      <c r="D3" s="243"/>
      <c r="E3" s="243"/>
      <c r="F3" s="279"/>
      <c r="G3" s="279"/>
      <c r="H3" s="279"/>
      <c r="I3" s="366"/>
      <c r="J3" s="279"/>
      <c r="K3" s="279"/>
      <c r="L3" s="279"/>
    </row>
    <row r="4" spans="1:13" ht="20.100000000000001" customHeight="1" x14ac:dyDescent="0.2">
      <c r="A4" s="189"/>
      <c r="B4" s="714" t="s">
        <v>49</v>
      </c>
      <c r="C4" s="367"/>
      <c r="D4" s="193"/>
      <c r="E4" s="193"/>
      <c r="F4" s="194"/>
      <c r="G4" s="194"/>
      <c r="H4" s="194"/>
      <c r="I4" s="368"/>
      <c r="J4" s="194"/>
      <c r="K4" s="194"/>
      <c r="L4" s="194"/>
    </row>
    <row r="5" spans="1:13" s="102" customFormat="1" ht="50.1" customHeight="1" x14ac:dyDescent="0.2">
      <c r="B5" s="1738"/>
      <c r="C5" s="244"/>
      <c r="D5" s="244"/>
      <c r="E5" s="244"/>
      <c r="F5" s="225" t="s">
        <v>103</v>
      </c>
      <c r="G5" s="226" t="s">
        <v>104</v>
      </c>
      <c r="H5" s="223" t="s">
        <v>119</v>
      </c>
      <c r="I5" s="369" t="s">
        <v>106</v>
      </c>
      <c r="J5" s="225" t="s">
        <v>120</v>
      </c>
      <c r="K5" s="226" t="s">
        <v>121</v>
      </c>
      <c r="L5" s="223" t="s">
        <v>109</v>
      </c>
    </row>
    <row r="6" spans="1:13" s="102" customFormat="1" ht="5.0999999999999996" customHeight="1" x14ac:dyDescent="0.2">
      <c r="B6" s="1740"/>
      <c r="C6" s="245"/>
      <c r="D6" s="245"/>
      <c r="E6" s="1711"/>
      <c r="F6" s="376"/>
      <c r="G6" s="376"/>
      <c r="H6" s="376"/>
      <c r="I6" s="377"/>
      <c r="J6" s="376"/>
      <c r="K6" s="376"/>
      <c r="L6" s="376"/>
    </row>
    <row r="7" spans="1:13" s="102" customFormat="1" x14ac:dyDescent="0.2">
      <c r="B7" s="1744" t="s">
        <v>250</v>
      </c>
      <c r="C7" s="256" t="s">
        <v>409</v>
      </c>
      <c r="D7" s="256" t="s">
        <v>251</v>
      </c>
      <c r="E7" s="1709" t="s">
        <v>122</v>
      </c>
      <c r="F7" s="259">
        <v>187</v>
      </c>
      <c r="G7" s="261">
        <v>15</v>
      </c>
      <c r="H7" s="259">
        <v>115</v>
      </c>
      <c r="I7" s="372">
        <v>16</v>
      </c>
      <c r="J7" s="259">
        <v>121</v>
      </c>
      <c r="K7" s="261">
        <v>137</v>
      </c>
      <c r="L7" s="259">
        <v>258</v>
      </c>
    </row>
    <row r="8" spans="1:13" s="102" customFormat="1" x14ac:dyDescent="0.2">
      <c r="B8" s="352"/>
      <c r="C8" s="254"/>
      <c r="D8" s="254"/>
      <c r="E8" s="1706" t="s">
        <v>124</v>
      </c>
      <c r="F8" s="113">
        <v>27</v>
      </c>
      <c r="G8" s="173">
        <v>0</v>
      </c>
      <c r="H8" s="113">
        <v>8</v>
      </c>
      <c r="I8" s="121">
        <v>0</v>
      </c>
      <c r="J8" s="113">
        <v>9</v>
      </c>
      <c r="K8" s="173">
        <v>45</v>
      </c>
      <c r="L8" s="113">
        <v>54</v>
      </c>
    </row>
    <row r="9" spans="1:13" s="102" customFormat="1" x14ac:dyDescent="0.2">
      <c r="B9" s="352"/>
      <c r="C9" s="254"/>
      <c r="D9" s="254"/>
      <c r="E9" s="1706" t="s">
        <v>126</v>
      </c>
      <c r="F9" s="113">
        <v>176</v>
      </c>
      <c r="G9" s="173">
        <v>8</v>
      </c>
      <c r="H9" s="113">
        <v>74</v>
      </c>
      <c r="I9" s="121">
        <v>8</v>
      </c>
      <c r="J9" s="113">
        <v>70</v>
      </c>
      <c r="K9" s="173">
        <v>157</v>
      </c>
      <c r="L9" s="113">
        <v>227</v>
      </c>
    </row>
    <row r="10" spans="1:13" s="102" customFormat="1" x14ac:dyDescent="0.2">
      <c r="B10" s="1745"/>
      <c r="C10" s="263"/>
      <c r="D10" s="304"/>
      <c r="E10" s="1708" t="s">
        <v>384</v>
      </c>
      <c r="F10" s="267">
        <v>390</v>
      </c>
      <c r="G10" s="269">
        <v>23</v>
      </c>
      <c r="H10" s="267">
        <v>197</v>
      </c>
      <c r="I10" s="373">
        <v>24</v>
      </c>
      <c r="J10" s="267">
        <v>200</v>
      </c>
      <c r="K10" s="269">
        <v>339</v>
      </c>
      <c r="L10" s="267">
        <v>539</v>
      </c>
    </row>
    <row r="11" spans="1:13" s="102" customFormat="1" x14ac:dyDescent="0.2">
      <c r="B11" s="1744" t="s">
        <v>252</v>
      </c>
      <c r="C11" s="256" t="s">
        <v>409</v>
      </c>
      <c r="D11" s="256" t="s">
        <v>253</v>
      </c>
      <c r="E11" s="1709" t="s">
        <v>122</v>
      </c>
      <c r="F11" s="259">
        <v>101</v>
      </c>
      <c r="G11" s="261">
        <v>12</v>
      </c>
      <c r="H11" s="259">
        <v>87</v>
      </c>
      <c r="I11" s="372">
        <v>12</v>
      </c>
      <c r="J11" s="259">
        <v>90</v>
      </c>
      <c r="K11" s="261">
        <v>49</v>
      </c>
      <c r="L11" s="259">
        <v>139</v>
      </c>
    </row>
    <row r="12" spans="1:13" s="102" customFormat="1" x14ac:dyDescent="0.2">
      <c r="B12" s="352"/>
      <c r="C12" s="254"/>
      <c r="D12" s="254"/>
      <c r="E12" s="1706" t="s">
        <v>126</v>
      </c>
      <c r="F12" s="113">
        <v>26</v>
      </c>
      <c r="G12" s="173">
        <v>3</v>
      </c>
      <c r="H12" s="113">
        <v>15</v>
      </c>
      <c r="I12" s="121">
        <v>3</v>
      </c>
      <c r="J12" s="113">
        <v>12</v>
      </c>
      <c r="K12" s="173">
        <v>13</v>
      </c>
      <c r="L12" s="113">
        <v>25</v>
      </c>
    </row>
    <row r="13" spans="1:13" s="102" customFormat="1" x14ac:dyDescent="0.2">
      <c r="B13" s="1743"/>
      <c r="C13" s="255"/>
      <c r="D13" s="213"/>
      <c r="E13" s="1707" t="s">
        <v>384</v>
      </c>
      <c r="F13" s="231">
        <v>127</v>
      </c>
      <c r="G13" s="233">
        <v>15</v>
      </c>
      <c r="H13" s="231">
        <v>102</v>
      </c>
      <c r="I13" s="374">
        <v>15</v>
      </c>
      <c r="J13" s="231">
        <v>102</v>
      </c>
      <c r="K13" s="233">
        <v>62</v>
      </c>
      <c r="L13" s="231">
        <v>164</v>
      </c>
    </row>
    <row r="14" spans="1:13" s="102" customFormat="1" x14ac:dyDescent="0.2">
      <c r="B14" s="1744" t="s">
        <v>254</v>
      </c>
      <c r="C14" s="256" t="s">
        <v>409</v>
      </c>
      <c r="D14" s="256" t="s">
        <v>255</v>
      </c>
      <c r="E14" s="1709" t="s">
        <v>122</v>
      </c>
      <c r="F14" s="259">
        <v>275</v>
      </c>
      <c r="G14" s="261">
        <v>43</v>
      </c>
      <c r="H14" s="259">
        <v>225</v>
      </c>
      <c r="I14" s="372">
        <v>49</v>
      </c>
      <c r="J14" s="259">
        <v>213</v>
      </c>
      <c r="K14" s="261">
        <v>132</v>
      </c>
      <c r="L14" s="259">
        <v>345</v>
      </c>
    </row>
    <row r="15" spans="1:13" s="102" customFormat="1" x14ac:dyDescent="0.2">
      <c r="B15" s="352"/>
      <c r="C15" s="254"/>
      <c r="D15" s="254"/>
      <c r="E15" s="1706" t="s">
        <v>126</v>
      </c>
      <c r="F15" s="113">
        <v>323</v>
      </c>
      <c r="G15" s="173">
        <v>22</v>
      </c>
      <c r="H15" s="113">
        <v>130</v>
      </c>
      <c r="I15" s="121">
        <v>22</v>
      </c>
      <c r="J15" s="113">
        <v>116</v>
      </c>
      <c r="K15" s="173">
        <v>257</v>
      </c>
      <c r="L15" s="113">
        <v>373</v>
      </c>
    </row>
    <row r="16" spans="1:13" s="102" customFormat="1" x14ac:dyDescent="0.2">
      <c r="B16" s="1745"/>
      <c r="C16" s="263"/>
      <c r="D16" s="304"/>
      <c r="E16" s="1708" t="s">
        <v>384</v>
      </c>
      <c r="F16" s="267">
        <v>598</v>
      </c>
      <c r="G16" s="269">
        <v>65</v>
      </c>
      <c r="H16" s="267">
        <v>355</v>
      </c>
      <c r="I16" s="373">
        <v>71</v>
      </c>
      <c r="J16" s="267">
        <v>329</v>
      </c>
      <c r="K16" s="269">
        <v>389</v>
      </c>
      <c r="L16" s="267">
        <v>718</v>
      </c>
    </row>
    <row r="17" spans="2:12" s="102" customFormat="1" x14ac:dyDescent="0.2">
      <c r="B17" s="1744" t="s">
        <v>256</v>
      </c>
      <c r="C17" s="256" t="s">
        <v>409</v>
      </c>
      <c r="D17" s="256" t="s">
        <v>257</v>
      </c>
      <c r="E17" s="1709" t="s">
        <v>122</v>
      </c>
      <c r="F17" s="259">
        <v>164</v>
      </c>
      <c r="G17" s="261">
        <v>26</v>
      </c>
      <c r="H17" s="259">
        <v>142</v>
      </c>
      <c r="I17" s="372">
        <v>29</v>
      </c>
      <c r="J17" s="259">
        <v>146</v>
      </c>
      <c r="K17" s="261">
        <v>79</v>
      </c>
      <c r="L17" s="259">
        <v>225</v>
      </c>
    </row>
    <row r="18" spans="2:12" s="102" customFormat="1" x14ac:dyDescent="0.2">
      <c r="B18" s="352"/>
      <c r="C18" s="254"/>
      <c r="D18" s="254"/>
      <c r="E18" s="1706" t="s">
        <v>126</v>
      </c>
      <c r="F18" s="113">
        <v>452</v>
      </c>
      <c r="G18" s="173">
        <v>6</v>
      </c>
      <c r="H18" s="113">
        <v>60</v>
      </c>
      <c r="I18" s="121">
        <v>6</v>
      </c>
      <c r="J18" s="113">
        <v>59</v>
      </c>
      <c r="K18" s="173">
        <v>505</v>
      </c>
      <c r="L18" s="113">
        <v>564</v>
      </c>
    </row>
    <row r="19" spans="2:12" s="102" customFormat="1" x14ac:dyDescent="0.2">
      <c r="B19" s="1745"/>
      <c r="C19" s="263"/>
      <c r="D19" s="304"/>
      <c r="E19" s="1708" t="s">
        <v>384</v>
      </c>
      <c r="F19" s="267">
        <v>616</v>
      </c>
      <c r="G19" s="269">
        <v>32</v>
      </c>
      <c r="H19" s="267">
        <v>202</v>
      </c>
      <c r="I19" s="373">
        <v>35</v>
      </c>
      <c r="J19" s="267">
        <v>205</v>
      </c>
      <c r="K19" s="269">
        <v>584</v>
      </c>
      <c r="L19" s="267">
        <v>789</v>
      </c>
    </row>
    <row r="20" spans="2:12" s="102" customFormat="1" x14ac:dyDescent="0.2">
      <c r="B20" s="1744" t="s">
        <v>258</v>
      </c>
      <c r="C20" s="256" t="s">
        <v>409</v>
      </c>
      <c r="D20" s="256" t="s">
        <v>259</v>
      </c>
      <c r="E20" s="1709" t="s">
        <v>122</v>
      </c>
      <c r="F20" s="259">
        <v>82</v>
      </c>
      <c r="G20" s="261">
        <v>14</v>
      </c>
      <c r="H20" s="259">
        <v>77</v>
      </c>
      <c r="I20" s="372">
        <v>15</v>
      </c>
      <c r="J20" s="259">
        <v>76</v>
      </c>
      <c r="K20" s="261">
        <v>13</v>
      </c>
      <c r="L20" s="259">
        <v>89</v>
      </c>
    </row>
    <row r="21" spans="2:12" s="102" customFormat="1" x14ac:dyDescent="0.2">
      <c r="B21" s="352"/>
      <c r="C21" s="254"/>
      <c r="D21" s="254"/>
      <c r="E21" s="1706" t="s">
        <v>126</v>
      </c>
      <c r="F21" s="113">
        <v>9</v>
      </c>
      <c r="G21" s="173">
        <v>1</v>
      </c>
      <c r="H21" s="113">
        <v>6</v>
      </c>
      <c r="I21" s="121">
        <v>1</v>
      </c>
      <c r="J21" s="113">
        <v>5</v>
      </c>
      <c r="K21" s="173">
        <v>5</v>
      </c>
      <c r="L21" s="113">
        <v>10</v>
      </c>
    </row>
    <row r="22" spans="2:12" s="102" customFormat="1" x14ac:dyDescent="0.2">
      <c r="B22" s="1745"/>
      <c r="C22" s="263"/>
      <c r="D22" s="304"/>
      <c r="E22" s="1708" t="s">
        <v>384</v>
      </c>
      <c r="F22" s="267">
        <v>91</v>
      </c>
      <c r="G22" s="269">
        <v>15</v>
      </c>
      <c r="H22" s="267">
        <v>83</v>
      </c>
      <c r="I22" s="373">
        <v>16</v>
      </c>
      <c r="J22" s="267">
        <v>81</v>
      </c>
      <c r="K22" s="269">
        <v>18</v>
      </c>
      <c r="L22" s="267">
        <v>99</v>
      </c>
    </row>
    <row r="23" spans="2:12" s="102" customFormat="1" x14ac:dyDescent="0.2">
      <c r="B23" s="1744" t="s">
        <v>260</v>
      </c>
      <c r="C23" s="256" t="s">
        <v>409</v>
      </c>
      <c r="D23" s="256" t="s">
        <v>261</v>
      </c>
      <c r="E23" s="1709" t="s">
        <v>122</v>
      </c>
      <c r="F23" s="259">
        <v>134</v>
      </c>
      <c r="G23" s="261">
        <v>20</v>
      </c>
      <c r="H23" s="259">
        <v>114</v>
      </c>
      <c r="I23" s="372">
        <v>21</v>
      </c>
      <c r="J23" s="259">
        <v>119</v>
      </c>
      <c r="K23" s="261">
        <v>70</v>
      </c>
      <c r="L23" s="259">
        <v>189</v>
      </c>
    </row>
    <row r="24" spans="2:12" s="102" customFormat="1" x14ac:dyDescent="0.2">
      <c r="B24" s="352"/>
      <c r="C24" s="254"/>
      <c r="D24" s="254"/>
      <c r="E24" s="1706" t="s">
        <v>126</v>
      </c>
      <c r="F24" s="113">
        <v>51</v>
      </c>
      <c r="G24" s="173">
        <v>2</v>
      </c>
      <c r="H24" s="113">
        <v>34</v>
      </c>
      <c r="I24" s="121">
        <v>2</v>
      </c>
      <c r="J24" s="113">
        <v>35</v>
      </c>
      <c r="K24" s="173">
        <v>34</v>
      </c>
      <c r="L24" s="113">
        <v>69</v>
      </c>
    </row>
    <row r="25" spans="2:12" s="102" customFormat="1" x14ac:dyDescent="0.2">
      <c r="B25" s="1745"/>
      <c r="C25" s="263"/>
      <c r="D25" s="304"/>
      <c r="E25" s="1708" t="s">
        <v>384</v>
      </c>
      <c r="F25" s="267">
        <v>185</v>
      </c>
      <c r="G25" s="269">
        <v>22</v>
      </c>
      <c r="H25" s="267">
        <v>148</v>
      </c>
      <c r="I25" s="373">
        <v>23</v>
      </c>
      <c r="J25" s="267">
        <v>154</v>
      </c>
      <c r="K25" s="269">
        <v>104</v>
      </c>
      <c r="L25" s="267">
        <v>258</v>
      </c>
    </row>
    <row r="26" spans="2:12" s="102" customFormat="1" x14ac:dyDescent="0.2">
      <c r="B26" s="1744" t="s">
        <v>262</v>
      </c>
      <c r="C26" s="256" t="s">
        <v>409</v>
      </c>
      <c r="D26" s="256" t="s">
        <v>263</v>
      </c>
      <c r="E26" s="1709" t="s">
        <v>122</v>
      </c>
      <c r="F26" s="259">
        <v>81</v>
      </c>
      <c r="G26" s="261">
        <v>4</v>
      </c>
      <c r="H26" s="259">
        <v>52</v>
      </c>
      <c r="I26" s="372">
        <v>4</v>
      </c>
      <c r="J26" s="259">
        <v>54</v>
      </c>
      <c r="K26" s="261">
        <v>56</v>
      </c>
      <c r="L26" s="259">
        <v>110</v>
      </c>
    </row>
    <row r="27" spans="2:12" s="102" customFormat="1" x14ac:dyDescent="0.2">
      <c r="B27" s="352"/>
      <c r="C27" s="254"/>
      <c r="D27" s="254"/>
      <c r="E27" s="1706" t="s">
        <v>126</v>
      </c>
      <c r="F27" s="113">
        <v>3</v>
      </c>
      <c r="G27" s="173">
        <v>0</v>
      </c>
      <c r="H27" s="113">
        <v>1</v>
      </c>
      <c r="I27" s="121">
        <v>0</v>
      </c>
      <c r="J27" s="113">
        <v>1</v>
      </c>
      <c r="K27" s="173">
        <v>5</v>
      </c>
      <c r="L27" s="113">
        <v>6</v>
      </c>
    </row>
    <row r="28" spans="2:12" s="102" customFormat="1" x14ac:dyDescent="0.2">
      <c r="B28" s="1745"/>
      <c r="C28" s="263"/>
      <c r="D28" s="304"/>
      <c r="E28" s="1708" t="s">
        <v>384</v>
      </c>
      <c r="F28" s="267">
        <v>84</v>
      </c>
      <c r="G28" s="269">
        <v>4</v>
      </c>
      <c r="H28" s="267">
        <v>53</v>
      </c>
      <c r="I28" s="373">
        <v>4</v>
      </c>
      <c r="J28" s="267">
        <v>55</v>
      </c>
      <c r="K28" s="269">
        <v>61</v>
      </c>
      <c r="L28" s="267">
        <v>116</v>
      </c>
    </row>
    <row r="29" spans="2:12" s="102" customFormat="1" x14ac:dyDescent="0.2">
      <c r="B29" s="1744" t="s">
        <v>265</v>
      </c>
      <c r="C29" s="256" t="s">
        <v>409</v>
      </c>
      <c r="D29" s="256" t="s">
        <v>266</v>
      </c>
      <c r="E29" s="1709" t="s">
        <v>122</v>
      </c>
      <c r="F29" s="259">
        <v>228</v>
      </c>
      <c r="G29" s="261">
        <v>22</v>
      </c>
      <c r="H29" s="259">
        <v>173</v>
      </c>
      <c r="I29" s="372">
        <v>23</v>
      </c>
      <c r="J29" s="259">
        <v>190</v>
      </c>
      <c r="K29" s="261">
        <v>112</v>
      </c>
      <c r="L29" s="259">
        <v>302</v>
      </c>
    </row>
    <row r="30" spans="2:12" s="102" customFormat="1" x14ac:dyDescent="0.2">
      <c r="B30" s="352"/>
      <c r="C30" s="254"/>
      <c r="D30" s="254"/>
      <c r="E30" s="1706" t="s">
        <v>126</v>
      </c>
      <c r="F30" s="113">
        <v>521</v>
      </c>
      <c r="G30" s="173">
        <v>9</v>
      </c>
      <c r="H30" s="113">
        <v>90</v>
      </c>
      <c r="I30" s="121">
        <v>9</v>
      </c>
      <c r="J30" s="113">
        <v>88</v>
      </c>
      <c r="K30" s="173">
        <v>558</v>
      </c>
      <c r="L30" s="113">
        <v>646</v>
      </c>
    </row>
    <row r="31" spans="2:12" s="102" customFormat="1" x14ac:dyDescent="0.2">
      <c r="B31" s="1745"/>
      <c r="C31" s="263"/>
      <c r="D31" s="304"/>
      <c r="E31" s="1708" t="s">
        <v>384</v>
      </c>
      <c r="F31" s="267">
        <v>749</v>
      </c>
      <c r="G31" s="269">
        <v>31</v>
      </c>
      <c r="H31" s="267">
        <v>263</v>
      </c>
      <c r="I31" s="373">
        <v>32</v>
      </c>
      <c r="J31" s="267">
        <v>278</v>
      </c>
      <c r="K31" s="269">
        <v>670</v>
      </c>
      <c r="L31" s="267">
        <v>948</v>
      </c>
    </row>
    <row r="32" spans="2:12" s="102" customFormat="1" x14ac:dyDescent="0.2">
      <c r="B32" s="1744" t="s">
        <v>267</v>
      </c>
      <c r="C32" s="256" t="s">
        <v>409</v>
      </c>
      <c r="D32" s="256" t="s">
        <v>268</v>
      </c>
      <c r="E32" s="1709" t="s">
        <v>122</v>
      </c>
      <c r="F32" s="259">
        <v>206</v>
      </c>
      <c r="G32" s="261">
        <v>30</v>
      </c>
      <c r="H32" s="259">
        <v>144</v>
      </c>
      <c r="I32" s="372">
        <v>34</v>
      </c>
      <c r="J32" s="259">
        <v>137</v>
      </c>
      <c r="K32" s="261">
        <v>117</v>
      </c>
      <c r="L32" s="259">
        <v>254</v>
      </c>
    </row>
    <row r="33" spans="2:12" s="102" customFormat="1" x14ac:dyDescent="0.2">
      <c r="B33" s="352"/>
      <c r="C33" s="254"/>
      <c r="D33" s="254"/>
      <c r="E33" s="1706" t="s">
        <v>126</v>
      </c>
      <c r="F33" s="113">
        <v>245</v>
      </c>
      <c r="G33" s="173">
        <v>3</v>
      </c>
      <c r="H33" s="113">
        <v>49</v>
      </c>
      <c r="I33" s="121">
        <v>3</v>
      </c>
      <c r="J33" s="113">
        <v>50</v>
      </c>
      <c r="K33" s="173">
        <v>259</v>
      </c>
      <c r="L33" s="113">
        <v>309</v>
      </c>
    </row>
    <row r="34" spans="2:12" s="102" customFormat="1" x14ac:dyDescent="0.2">
      <c r="B34" s="1745"/>
      <c r="C34" s="263"/>
      <c r="D34" s="304"/>
      <c r="E34" s="1708" t="s">
        <v>384</v>
      </c>
      <c r="F34" s="267">
        <v>451</v>
      </c>
      <c r="G34" s="269">
        <v>33</v>
      </c>
      <c r="H34" s="267">
        <v>193</v>
      </c>
      <c r="I34" s="373">
        <v>37</v>
      </c>
      <c r="J34" s="267">
        <v>187</v>
      </c>
      <c r="K34" s="269">
        <v>376</v>
      </c>
      <c r="L34" s="267">
        <v>563</v>
      </c>
    </row>
    <row r="35" spans="2:12" s="102" customFormat="1" x14ac:dyDescent="0.2">
      <c r="B35" s="1744" t="s">
        <v>269</v>
      </c>
      <c r="C35" s="256" t="s">
        <v>409</v>
      </c>
      <c r="D35" s="256" t="s">
        <v>270</v>
      </c>
      <c r="E35" s="1709" t="s">
        <v>122</v>
      </c>
      <c r="F35" s="259">
        <v>160</v>
      </c>
      <c r="G35" s="261">
        <v>25</v>
      </c>
      <c r="H35" s="259">
        <v>129</v>
      </c>
      <c r="I35" s="372">
        <v>30</v>
      </c>
      <c r="J35" s="259">
        <v>130</v>
      </c>
      <c r="K35" s="261">
        <v>110</v>
      </c>
      <c r="L35" s="259">
        <v>240</v>
      </c>
    </row>
    <row r="36" spans="2:12" s="102" customFormat="1" x14ac:dyDescent="0.2">
      <c r="B36" s="352"/>
      <c r="C36" s="254"/>
      <c r="D36" s="254"/>
      <c r="E36" s="1706" t="s">
        <v>126</v>
      </c>
      <c r="F36" s="113">
        <v>325</v>
      </c>
      <c r="G36" s="173">
        <v>9</v>
      </c>
      <c r="H36" s="113">
        <v>60</v>
      </c>
      <c r="I36" s="121">
        <v>9</v>
      </c>
      <c r="J36" s="113">
        <v>54</v>
      </c>
      <c r="K36" s="173">
        <v>329</v>
      </c>
      <c r="L36" s="113">
        <v>383</v>
      </c>
    </row>
    <row r="37" spans="2:12" s="102" customFormat="1" x14ac:dyDescent="0.2">
      <c r="B37" s="1745"/>
      <c r="C37" s="263"/>
      <c r="D37" s="304"/>
      <c r="E37" s="1708" t="s">
        <v>384</v>
      </c>
      <c r="F37" s="267">
        <v>485</v>
      </c>
      <c r="G37" s="269">
        <v>34</v>
      </c>
      <c r="H37" s="267">
        <v>189</v>
      </c>
      <c r="I37" s="373">
        <v>39</v>
      </c>
      <c r="J37" s="267">
        <v>184</v>
      </c>
      <c r="K37" s="269">
        <v>439</v>
      </c>
      <c r="L37" s="267">
        <v>623</v>
      </c>
    </row>
    <row r="38" spans="2:12" s="102" customFormat="1" x14ac:dyDescent="0.2">
      <c r="B38" s="1744" t="s">
        <v>271</v>
      </c>
      <c r="C38" s="256" t="s">
        <v>409</v>
      </c>
      <c r="D38" s="256" t="s">
        <v>272</v>
      </c>
      <c r="E38" s="1709" t="s">
        <v>122</v>
      </c>
      <c r="F38" s="259">
        <v>82</v>
      </c>
      <c r="G38" s="261">
        <v>10</v>
      </c>
      <c r="H38" s="259">
        <v>53</v>
      </c>
      <c r="I38" s="372">
        <v>10</v>
      </c>
      <c r="J38" s="259">
        <v>54</v>
      </c>
      <c r="K38" s="261">
        <v>44</v>
      </c>
      <c r="L38" s="259">
        <v>98</v>
      </c>
    </row>
    <row r="39" spans="2:12" s="102" customFormat="1" x14ac:dyDescent="0.2">
      <c r="B39" s="352"/>
      <c r="C39" s="254"/>
      <c r="D39" s="254"/>
      <c r="E39" s="1706" t="s">
        <v>126</v>
      </c>
      <c r="F39" s="113">
        <v>38</v>
      </c>
      <c r="G39" s="173">
        <v>2</v>
      </c>
      <c r="H39" s="113">
        <v>11</v>
      </c>
      <c r="I39" s="121">
        <v>2</v>
      </c>
      <c r="J39" s="113">
        <v>11</v>
      </c>
      <c r="K39" s="173">
        <v>34</v>
      </c>
      <c r="L39" s="113">
        <v>45</v>
      </c>
    </row>
    <row r="40" spans="2:12" s="102" customFormat="1" x14ac:dyDescent="0.2">
      <c r="B40" s="1745"/>
      <c r="C40" s="263"/>
      <c r="D40" s="304"/>
      <c r="E40" s="1708" t="s">
        <v>384</v>
      </c>
      <c r="F40" s="267">
        <v>120</v>
      </c>
      <c r="G40" s="269">
        <v>12</v>
      </c>
      <c r="H40" s="267">
        <v>64</v>
      </c>
      <c r="I40" s="373">
        <v>12</v>
      </c>
      <c r="J40" s="267">
        <v>65</v>
      </c>
      <c r="K40" s="269">
        <v>78</v>
      </c>
      <c r="L40" s="267">
        <v>143</v>
      </c>
    </row>
    <row r="41" spans="2:12" s="102" customFormat="1" x14ac:dyDescent="0.2">
      <c r="B41" s="1744" t="s">
        <v>273</v>
      </c>
      <c r="C41" s="256" t="s">
        <v>409</v>
      </c>
      <c r="D41" s="256" t="s">
        <v>274</v>
      </c>
      <c r="E41" s="1709" t="s">
        <v>122</v>
      </c>
      <c r="F41" s="259">
        <v>96</v>
      </c>
      <c r="G41" s="261">
        <v>6</v>
      </c>
      <c r="H41" s="259">
        <v>81</v>
      </c>
      <c r="I41" s="372">
        <v>6</v>
      </c>
      <c r="J41" s="259">
        <v>84</v>
      </c>
      <c r="K41" s="261">
        <v>32</v>
      </c>
      <c r="L41" s="259">
        <v>116</v>
      </c>
    </row>
    <row r="42" spans="2:12" s="102" customFormat="1" x14ac:dyDescent="0.2">
      <c r="B42" s="352"/>
      <c r="C42" s="254"/>
      <c r="D42" s="254"/>
      <c r="E42" s="1706" t="s">
        <v>126</v>
      </c>
      <c r="F42" s="113">
        <v>13</v>
      </c>
      <c r="G42" s="173">
        <v>2</v>
      </c>
      <c r="H42" s="113">
        <v>13</v>
      </c>
      <c r="I42" s="121">
        <v>2</v>
      </c>
      <c r="J42" s="113">
        <v>11</v>
      </c>
      <c r="K42" s="173">
        <v>0</v>
      </c>
      <c r="L42" s="113">
        <v>11</v>
      </c>
    </row>
    <row r="43" spans="2:12" s="102" customFormat="1" x14ac:dyDescent="0.2">
      <c r="B43" s="1745"/>
      <c r="C43" s="263"/>
      <c r="D43" s="304"/>
      <c r="E43" s="1708" t="s">
        <v>384</v>
      </c>
      <c r="F43" s="267">
        <v>109</v>
      </c>
      <c r="G43" s="269">
        <v>8</v>
      </c>
      <c r="H43" s="267">
        <v>94</v>
      </c>
      <c r="I43" s="373">
        <v>8</v>
      </c>
      <c r="J43" s="267">
        <v>95</v>
      </c>
      <c r="K43" s="269">
        <v>32</v>
      </c>
      <c r="L43" s="267">
        <v>127</v>
      </c>
    </row>
    <row r="44" spans="2:12" s="102" customFormat="1" x14ac:dyDescent="0.2">
      <c r="B44" s="1744" t="s">
        <v>275</v>
      </c>
      <c r="C44" s="256" t="s">
        <v>409</v>
      </c>
      <c r="D44" s="256" t="s">
        <v>276</v>
      </c>
      <c r="E44" s="1709" t="s">
        <v>122</v>
      </c>
      <c r="F44" s="259">
        <v>143</v>
      </c>
      <c r="G44" s="261">
        <v>13</v>
      </c>
      <c r="H44" s="259">
        <v>92</v>
      </c>
      <c r="I44" s="372">
        <v>14</v>
      </c>
      <c r="J44" s="259">
        <v>95</v>
      </c>
      <c r="K44" s="261">
        <v>93</v>
      </c>
      <c r="L44" s="259">
        <v>188</v>
      </c>
    </row>
    <row r="45" spans="2:12" s="102" customFormat="1" x14ac:dyDescent="0.2">
      <c r="B45" s="352"/>
      <c r="C45" s="254"/>
      <c r="D45" s="254"/>
      <c r="E45" s="1706" t="s">
        <v>124</v>
      </c>
      <c r="F45" s="113">
        <v>19</v>
      </c>
      <c r="G45" s="173">
        <v>2</v>
      </c>
      <c r="H45" s="113">
        <v>11</v>
      </c>
      <c r="I45" s="121">
        <v>2</v>
      </c>
      <c r="J45" s="113">
        <v>12</v>
      </c>
      <c r="K45" s="173">
        <v>11</v>
      </c>
      <c r="L45" s="113">
        <v>23</v>
      </c>
    </row>
    <row r="46" spans="2:12" s="102" customFormat="1" x14ac:dyDescent="0.2">
      <c r="B46" s="352"/>
      <c r="C46" s="254"/>
      <c r="D46" s="254"/>
      <c r="E46" s="1706" t="s">
        <v>126</v>
      </c>
      <c r="F46" s="113">
        <v>415</v>
      </c>
      <c r="G46" s="173">
        <v>12</v>
      </c>
      <c r="H46" s="113">
        <v>67</v>
      </c>
      <c r="I46" s="121">
        <v>13</v>
      </c>
      <c r="J46" s="113">
        <v>66</v>
      </c>
      <c r="K46" s="173">
        <v>441</v>
      </c>
      <c r="L46" s="113">
        <v>507</v>
      </c>
    </row>
    <row r="47" spans="2:12" s="102" customFormat="1" x14ac:dyDescent="0.2">
      <c r="B47" s="1743"/>
      <c r="C47" s="255"/>
      <c r="D47" s="213"/>
      <c r="E47" s="1707" t="s">
        <v>384</v>
      </c>
      <c r="F47" s="231">
        <v>577</v>
      </c>
      <c r="G47" s="233">
        <v>27</v>
      </c>
      <c r="H47" s="231">
        <v>170</v>
      </c>
      <c r="I47" s="374">
        <v>29</v>
      </c>
      <c r="J47" s="231">
        <v>173</v>
      </c>
      <c r="K47" s="233">
        <v>545</v>
      </c>
      <c r="L47" s="231">
        <v>718</v>
      </c>
    </row>
    <row r="48" spans="2:12" s="102" customFormat="1" x14ac:dyDescent="0.2">
      <c r="B48" s="1744" t="s">
        <v>277</v>
      </c>
      <c r="C48" s="256" t="s">
        <v>409</v>
      </c>
      <c r="D48" s="256" t="s">
        <v>278</v>
      </c>
      <c r="E48" s="1709" t="s">
        <v>122</v>
      </c>
      <c r="F48" s="259">
        <v>84</v>
      </c>
      <c r="G48" s="261">
        <v>15</v>
      </c>
      <c r="H48" s="259">
        <v>60</v>
      </c>
      <c r="I48" s="372">
        <v>16</v>
      </c>
      <c r="J48" s="259">
        <v>51</v>
      </c>
      <c r="K48" s="261">
        <v>40</v>
      </c>
      <c r="L48" s="259">
        <v>91</v>
      </c>
    </row>
    <row r="49" spans="2:12" s="102" customFormat="1" x14ac:dyDescent="0.2">
      <c r="B49" s="352"/>
      <c r="C49" s="254"/>
      <c r="D49" s="254"/>
      <c r="E49" s="1706" t="s">
        <v>126</v>
      </c>
      <c r="F49" s="113">
        <v>22</v>
      </c>
      <c r="G49" s="173">
        <v>1</v>
      </c>
      <c r="H49" s="113">
        <v>9</v>
      </c>
      <c r="I49" s="121">
        <v>1</v>
      </c>
      <c r="J49" s="113">
        <v>8</v>
      </c>
      <c r="K49" s="173">
        <v>38</v>
      </c>
      <c r="L49" s="113">
        <v>46</v>
      </c>
    </row>
    <row r="50" spans="2:12" s="102" customFormat="1" x14ac:dyDescent="0.2">
      <c r="B50" s="1745"/>
      <c r="C50" s="263"/>
      <c r="D50" s="304"/>
      <c r="E50" s="1708" t="s">
        <v>384</v>
      </c>
      <c r="F50" s="267">
        <v>106</v>
      </c>
      <c r="G50" s="269">
        <v>16</v>
      </c>
      <c r="H50" s="267">
        <v>69</v>
      </c>
      <c r="I50" s="373">
        <v>17</v>
      </c>
      <c r="J50" s="267">
        <v>59</v>
      </c>
      <c r="K50" s="269">
        <v>78</v>
      </c>
      <c r="L50" s="267">
        <v>137</v>
      </c>
    </row>
    <row r="51" spans="2:12" s="102" customFormat="1" x14ac:dyDescent="0.2">
      <c r="B51" s="1744" t="s">
        <v>279</v>
      </c>
      <c r="C51" s="256" t="s">
        <v>409</v>
      </c>
      <c r="D51" s="256" t="s">
        <v>280</v>
      </c>
      <c r="E51" s="1709" t="s">
        <v>122</v>
      </c>
      <c r="F51" s="259">
        <v>255</v>
      </c>
      <c r="G51" s="261">
        <v>43</v>
      </c>
      <c r="H51" s="259">
        <v>193</v>
      </c>
      <c r="I51" s="372">
        <v>45</v>
      </c>
      <c r="J51" s="259">
        <v>182</v>
      </c>
      <c r="K51" s="261">
        <v>122</v>
      </c>
      <c r="L51" s="259">
        <v>304</v>
      </c>
    </row>
    <row r="52" spans="2:12" s="102" customFormat="1" x14ac:dyDescent="0.2">
      <c r="B52" s="352"/>
      <c r="C52" s="254"/>
      <c r="D52" s="254"/>
      <c r="E52" s="1706" t="s">
        <v>126</v>
      </c>
      <c r="F52" s="113">
        <v>329</v>
      </c>
      <c r="G52" s="173">
        <v>8</v>
      </c>
      <c r="H52" s="113">
        <v>44</v>
      </c>
      <c r="I52" s="121">
        <v>8</v>
      </c>
      <c r="J52" s="113">
        <v>41</v>
      </c>
      <c r="K52" s="173">
        <v>353</v>
      </c>
      <c r="L52" s="113">
        <v>394</v>
      </c>
    </row>
    <row r="53" spans="2:12" s="102" customFormat="1" x14ac:dyDescent="0.2">
      <c r="B53" s="1745"/>
      <c r="C53" s="263"/>
      <c r="D53" s="304"/>
      <c r="E53" s="1708" t="s">
        <v>384</v>
      </c>
      <c r="F53" s="267">
        <v>584</v>
      </c>
      <c r="G53" s="269">
        <v>51</v>
      </c>
      <c r="H53" s="267">
        <v>237</v>
      </c>
      <c r="I53" s="373">
        <v>53</v>
      </c>
      <c r="J53" s="267">
        <v>223</v>
      </c>
      <c r="K53" s="269">
        <v>475</v>
      </c>
      <c r="L53" s="267">
        <v>698</v>
      </c>
    </row>
    <row r="54" spans="2:12" s="102" customFormat="1" x14ac:dyDescent="0.2">
      <c r="B54" s="1744" t="s">
        <v>281</v>
      </c>
      <c r="C54" s="256" t="s">
        <v>409</v>
      </c>
      <c r="D54" s="256" t="s">
        <v>282</v>
      </c>
      <c r="E54" s="1709" t="s">
        <v>122</v>
      </c>
      <c r="F54" s="259">
        <v>203</v>
      </c>
      <c r="G54" s="261">
        <v>29</v>
      </c>
      <c r="H54" s="259">
        <v>157</v>
      </c>
      <c r="I54" s="372">
        <v>31</v>
      </c>
      <c r="J54" s="259">
        <v>156</v>
      </c>
      <c r="K54" s="261">
        <v>106</v>
      </c>
      <c r="L54" s="259">
        <v>262</v>
      </c>
    </row>
    <row r="55" spans="2:12" s="102" customFormat="1" x14ac:dyDescent="0.2">
      <c r="B55" s="352"/>
      <c r="C55" s="254"/>
      <c r="D55" s="254"/>
      <c r="E55" s="1706" t="s">
        <v>124</v>
      </c>
      <c r="F55" s="113">
        <v>29</v>
      </c>
      <c r="G55" s="173">
        <v>6</v>
      </c>
      <c r="H55" s="113">
        <v>14</v>
      </c>
      <c r="I55" s="121">
        <v>7</v>
      </c>
      <c r="J55" s="113">
        <v>8</v>
      </c>
      <c r="K55" s="173">
        <v>38</v>
      </c>
      <c r="L55" s="113">
        <v>46</v>
      </c>
    </row>
    <row r="56" spans="2:12" s="102" customFormat="1" x14ac:dyDescent="0.2">
      <c r="B56" s="352"/>
      <c r="C56" s="254"/>
      <c r="D56" s="254"/>
      <c r="E56" s="1706" t="s">
        <v>126</v>
      </c>
      <c r="F56" s="113">
        <v>139</v>
      </c>
      <c r="G56" s="173">
        <v>8</v>
      </c>
      <c r="H56" s="113">
        <v>89</v>
      </c>
      <c r="I56" s="121">
        <v>8</v>
      </c>
      <c r="J56" s="113">
        <v>86</v>
      </c>
      <c r="K56" s="173">
        <v>88</v>
      </c>
      <c r="L56" s="113">
        <v>174</v>
      </c>
    </row>
    <row r="57" spans="2:12" s="102" customFormat="1" x14ac:dyDescent="0.2">
      <c r="B57" s="1745"/>
      <c r="C57" s="263"/>
      <c r="D57" s="304"/>
      <c r="E57" s="1708" t="s">
        <v>384</v>
      </c>
      <c r="F57" s="267">
        <v>371</v>
      </c>
      <c r="G57" s="269">
        <v>43</v>
      </c>
      <c r="H57" s="267">
        <v>260</v>
      </c>
      <c r="I57" s="373">
        <v>46</v>
      </c>
      <c r="J57" s="267">
        <v>250</v>
      </c>
      <c r="K57" s="269">
        <v>232</v>
      </c>
      <c r="L57" s="267">
        <v>482</v>
      </c>
    </row>
    <row r="58" spans="2:12" s="102" customFormat="1" x14ac:dyDescent="0.2">
      <c r="B58" s="1744" t="s">
        <v>283</v>
      </c>
      <c r="C58" s="256" t="s">
        <v>409</v>
      </c>
      <c r="D58" s="256" t="s">
        <v>284</v>
      </c>
      <c r="E58" s="1709" t="s">
        <v>122</v>
      </c>
      <c r="F58" s="259">
        <v>118</v>
      </c>
      <c r="G58" s="261">
        <v>16</v>
      </c>
      <c r="H58" s="259">
        <v>81</v>
      </c>
      <c r="I58" s="372">
        <v>18</v>
      </c>
      <c r="J58" s="259">
        <v>79</v>
      </c>
      <c r="K58" s="261">
        <v>64</v>
      </c>
      <c r="L58" s="259">
        <v>143</v>
      </c>
    </row>
    <row r="59" spans="2:12" s="102" customFormat="1" x14ac:dyDescent="0.2">
      <c r="B59" s="352"/>
      <c r="C59" s="254"/>
      <c r="D59" s="254"/>
      <c r="E59" s="1706" t="s">
        <v>126</v>
      </c>
      <c r="F59" s="113">
        <v>62</v>
      </c>
      <c r="G59" s="173">
        <v>0</v>
      </c>
      <c r="H59" s="113">
        <v>5</v>
      </c>
      <c r="I59" s="121">
        <v>0</v>
      </c>
      <c r="J59" s="113">
        <v>5</v>
      </c>
      <c r="K59" s="173">
        <v>66</v>
      </c>
      <c r="L59" s="113">
        <v>71</v>
      </c>
    </row>
    <row r="60" spans="2:12" s="102" customFormat="1" x14ac:dyDescent="0.2">
      <c r="B60" s="1745"/>
      <c r="C60" s="263"/>
      <c r="D60" s="304"/>
      <c r="E60" s="1708" t="s">
        <v>384</v>
      </c>
      <c r="F60" s="267">
        <v>180</v>
      </c>
      <c r="G60" s="269">
        <v>16</v>
      </c>
      <c r="H60" s="267">
        <v>86</v>
      </c>
      <c r="I60" s="373">
        <v>18</v>
      </c>
      <c r="J60" s="267">
        <v>84</v>
      </c>
      <c r="K60" s="269">
        <v>130</v>
      </c>
      <c r="L60" s="267">
        <v>214</v>
      </c>
    </row>
    <row r="61" spans="2:12" s="102" customFormat="1" x14ac:dyDescent="0.2">
      <c r="B61" s="1744" t="s">
        <v>285</v>
      </c>
      <c r="C61" s="256" t="s">
        <v>409</v>
      </c>
      <c r="D61" s="256" t="s">
        <v>286</v>
      </c>
      <c r="E61" s="1709" t="s">
        <v>122</v>
      </c>
      <c r="F61" s="259">
        <v>240</v>
      </c>
      <c r="G61" s="261">
        <v>25</v>
      </c>
      <c r="H61" s="259">
        <v>186</v>
      </c>
      <c r="I61" s="372">
        <v>26</v>
      </c>
      <c r="J61" s="259">
        <v>191</v>
      </c>
      <c r="K61" s="261">
        <v>121</v>
      </c>
      <c r="L61" s="259">
        <v>312</v>
      </c>
    </row>
    <row r="62" spans="2:12" s="102" customFormat="1" x14ac:dyDescent="0.2">
      <c r="B62" s="352"/>
      <c r="C62" s="254"/>
      <c r="D62" s="254"/>
      <c r="E62" s="1706" t="s">
        <v>124</v>
      </c>
      <c r="F62" s="113">
        <v>71</v>
      </c>
      <c r="G62" s="173">
        <v>12</v>
      </c>
      <c r="H62" s="113">
        <v>49</v>
      </c>
      <c r="I62" s="121">
        <v>14</v>
      </c>
      <c r="J62" s="113">
        <v>46</v>
      </c>
      <c r="K62" s="173">
        <v>30</v>
      </c>
      <c r="L62" s="113">
        <v>76</v>
      </c>
    </row>
    <row r="63" spans="2:12" s="102" customFormat="1" x14ac:dyDescent="0.2">
      <c r="B63" s="352"/>
      <c r="C63" s="254"/>
      <c r="D63" s="254"/>
      <c r="E63" s="1706" t="s">
        <v>126</v>
      </c>
      <c r="F63" s="113">
        <v>560</v>
      </c>
      <c r="G63" s="173">
        <v>45</v>
      </c>
      <c r="H63" s="113">
        <v>232</v>
      </c>
      <c r="I63" s="121">
        <v>51</v>
      </c>
      <c r="J63" s="113">
        <v>214</v>
      </c>
      <c r="K63" s="173">
        <v>516</v>
      </c>
      <c r="L63" s="113">
        <v>730</v>
      </c>
    </row>
    <row r="64" spans="2:12" s="102" customFormat="1" x14ac:dyDescent="0.2">
      <c r="B64" s="1745"/>
      <c r="C64" s="263"/>
      <c r="D64" s="304"/>
      <c r="E64" s="1708" t="s">
        <v>384</v>
      </c>
      <c r="F64" s="267">
        <v>871</v>
      </c>
      <c r="G64" s="269">
        <v>82</v>
      </c>
      <c r="H64" s="267">
        <v>467</v>
      </c>
      <c r="I64" s="373">
        <v>91</v>
      </c>
      <c r="J64" s="267">
        <v>451</v>
      </c>
      <c r="K64" s="269">
        <v>667</v>
      </c>
      <c r="L64" s="267">
        <v>1118</v>
      </c>
    </row>
    <row r="65" spans="2:12" s="102" customFormat="1" x14ac:dyDescent="0.2">
      <c r="B65" s="1744" t="s">
        <v>287</v>
      </c>
      <c r="C65" s="256" t="s">
        <v>409</v>
      </c>
      <c r="D65" s="256" t="s">
        <v>288</v>
      </c>
      <c r="E65" s="1709" t="s">
        <v>122</v>
      </c>
      <c r="F65" s="259">
        <v>348</v>
      </c>
      <c r="G65" s="261">
        <v>31</v>
      </c>
      <c r="H65" s="259">
        <v>179</v>
      </c>
      <c r="I65" s="372">
        <v>33</v>
      </c>
      <c r="J65" s="259">
        <v>177</v>
      </c>
      <c r="K65" s="261">
        <v>272</v>
      </c>
      <c r="L65" s="259">
        <v>449</v>
      </c>
    </row>
    <row r="66" spans="2:12" s="102" customFormat="1" x14ac:dyDescent="0.2">
      <c r="B66" s="352"/>
      <c r="C66" s="254"/>
      <c r="D66" s="254"/>
      <c r="E66" s="1706" t="s">
        <v>124</v>
      </c>
      <c r="F66" s="113">
        <v>26</v>
      </c>
      <c r="G66" s="173">
        <v>0</v>
      </c>
      <c r="H66" s="113">
        <v>0</v>
      </c>
      <c r="I66" s="121">
        <v>0</v>
      </c>
      <c r="J66" s="113">
        <v>0</v>
      </c>
      <c r="K66" s="173">
        <v>41</v>
      </c>
      <c r="L66" s="113">
        <v>41</v>
      </c>
    </row>
    <row r="67" spans="2:12" s="102" customFormat="1" x14ac:dyDescent="0.2">
      <c r="B67" s="352"/>
      <c r="C67" s="254"/>
      <c r="D67" s="254"/>
      <c r="E67" s="1706" t="s">
        <v>126</v>
      </c>
      <c r="F67" s="113">
        <v>98</v>
      </c>
      <c r="G67" s="173">
        <v>8</v>
      </c>
      <c r="H67" s="113">
        <v>49</v>
      </c>
      <c r="I67" s="121">
        <v>8</v>
      </c>
      <c r="J67" s="113">
        <v>45</v>
      </c>
      <c r="K67" s="173">
        <v>79</v>
      </c>
      <c r="L67" s="113">
        <v>124</v>
      </c>
    </row>
    <row r="68" spans="2:12" s="102" customFormat="1" x14ac:dyDescent="0.2">
      <c r="B68" s="1745"/>
      <c r="C68" s="263"/>
      <c r="D68" s="304"/>
      <c r="E68" s="1708" t="s">
        <v>384</v>
      </c>
      <c r="F68" s="267">
        <v>472</v>
      </c>
      <c r="G68" s="269">
        <v>39</v>
      </c>
      <c r="H68" s="267">
        <v>228</v>
      </c>
      <c r="I68" s="373">
        <v>41</v>
      </c>
      <c r="J68" s="267">
        <v>222</v>
      </c>
      <c r="K68" s="269">
        <v>392</v>
      </c>
      <c r="L68" s="267">
        <v>614</v>
      </c>
    </row>
    <row r="69" spans="2:12" s="102" customFormat="1" x14ac:dyDescent="0.2">
      <c r="B69" s="1744" t="s">
        <v>289</v>
      </c>
      <c r="C69" s="256" t="s">
        <v>409</v>
      </c>
      <c r="D69" s="256" t="s">
        <v>290</v>
      </c>
      <c r="E69" s="1709" t="s">
        <v>122</v>
      </c>
      <c r="F69" s="259">
        <v>167</v>
      </c>
      <c r="G69" s="261">
        <v>26</v>
      </c>
      <c r="H69" s="259">
        <v>117</v>
      </c>
      <c r="I69" s="372">
        <v>28</v>
      </c>
      <c r="J69" s="259">
        <v>111</v>
      </c>
      <c r="K69" s="261">
        <v>93</v>
      </c>
      <c r="L69" s="259">
        <v>204</v>
      </c>
    </row>
    <row r="70" spans="2:12" s="102" customFormat="1" x14ac:dyDescent="0.2">
      <c r="B70" s="352"/>
      <c r="C70" s="254"/>
      <c r="D70" s="254"/>
      <c r="E70" s="1706" t="s">
        <v>126</v>
      </c>
      <c r="F70" s="113">
        <v>31</v>
      </c>
      <c r="G70" s="173">
        <v>2</v>
      </c>
      <c r="H70" s="113">
        <v>17</v>
      </c>
      <c r="I70" s="121">
        <v>2</v>
      </c>
      <c r="J70" s="113">
        <v>17</v>
      </c>
      <c r="K70" s="173">
        <v>19</v>
      </c>
      <c r="L70" s="113">
        <v>36</v>
      </c>
    </row>
    <row r="71" spans="2:12" s="102" customFormat="1" x14ac:dyDescent="0.2">
      <c r="B71" s="1745"/>
      <c r="C71" s="263"/>
      <c r="D71" s="304"/>
      <c r="E71" s="1708" t="s">
        <v>384</v>
      </c>
      <c r="F71" s="267">
        <v>198</v>
      </c>
      <c r="G71" s="269">
        <v>28</v>
      </c>
      <c r="H71" s="267">
        <v>134</v>
      </c>
      <c r="I71" s="373">
        <v>30</v>
      </c>
      <c r="J71" s="267">
        <v>128</v>
      </c>
      <c r="K71" s="269">
        <v>112</v>
      </c>
      <c r="L71" s="267">
        <v>240</v>
      </c>
    </row>
    <row r="72" spans="2:12" s="95" customFormat="1" ht="15" customHeight="1" x14ac:dyDescent="0.2">
      <c r="B72" s="1746" t="s">
        <v>117</v>
      </c>
      <c r="C72" s="126"/>
      <c r="D72" s="213"/>
      <c r="E72" s="1712"/>
      <c r="F72" s="378"/>
      <c r="G72" s="378"/>
      <c r="H72" s="378"/>
      <c r="I72" s="378"/>
      <c r="J72" s="378"/>
      <c r="K72" s="236"/>
      <c r="L72" s="236"/>
    </row>
  </sheetData>
  <printOptions horizontalCentered="1"/>
  <pageMargins left="0.47244094488188981" right="0.47244094488188981" top="0.59055118110236227" bottom="0.39370078740157483" header="0.51181102362204722" footer="0.31496062992125984"/>
  <pageSetup paperSize="9" scale="80" firstPageNumber="0" orientation="portrait" r:id="rId1"/>
  <headerFooter>
    <oddFooter>&amp;C&amp;F&amp;R&amp;A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H69"/>
  <sheetViews>
    <sheetView showGridLines="0" zoomScaleNormal="100" workbookViewId="0">
      <pane ySplit="5" topLeftCell="A59" activePane="bottomLeft" state="frozen"/>
      <selection activeCell="Q15" sqref="Q15"/>
      <selection pane="bottomLeft" activeCell="A69" sqref="A69:XFD69"/>
    </sheetView>
  </sheetViews>
  <sheetFormatPr baseColWidth="10" defaultColWidth="9.140625" defaultRowHeight="12.75" x14ac:dyDescent="0.2"/>
  <cols>
    <col min="1" max="1" width="1.5703125" customWidth="1"/>
    <col min="2" max="2" width="2.7109375" style="129" customWidth="1"/>
    <col min="3" max="3" width="0.85546875" style="129" customWidth="1"/>
    <col min="4" max="4" width="24.7109375" customWidth="1"/>
    <col min="5" max="5" width="14.7109375" customWidth="1"/>
    <col min="6" max="7" width="9.7109375" style="337" customWidth="1"/>
    <col min="8" max="8" width="9.7109375" style="354" customWidth="1"/>
    <col min="9" max="9" width="9.7109375" style="379" customWidth="1"/>
    <col min="10" max="12" width="9.7109375" customWidth="1"/>
    <col min="13" max="13" width="1.7109375" customWidth="1"/>
    <col min="14" max="1022" width="11.42578125" hidden="1" customWidth="1"/>
    <col min="1023" max="1026" width="9.140625" customWidth="1"/>
  </cols>
  <sheetData>
    <row r="1" spans="1:13" s="1517" customFormat="1" ht="20.100000000000001" customHeight="1" x14ac:dyDescent="0.3">
      <c r="A1" s="1511"/>
      <c r="B1" s="1512" t="s">
        <v>875</v>
      </c>
      <c r="C1" s="1512"/>
      <c r="D1" s="1512"/>
      <c r="E1" s="1512"/>
      <c r="F1" s="1513"/>
      <c r="G1" s="1513"/>
      <c r="H1" s="1514"/>
      <c r="I1" s="1515"/>
      <c r="J1" s="1513"/>
      <c r="K1" s="1513"/>
      <c r="L1" s="1513"/>
      <c r="M1" s="1516"/>
    </row>
    <row r="2" spans="1:13" ht="20.100000000000001" customHeight="1" x14ac:dyDescent="0.2">
      <c r="A2" s="102"/>
      <c r="B2" s="187"/>
      <c r="C2" s="187"/>
      <c r="D2" s="187"/>
      <c r="E2" s="187"/>
      <c r="F2" s="188"/>
      <c r="G2" s="188"/>
      <c r="H2" s="364"/>
      <c r="I2" s="365"/>
      <c r="J2" s="188"/>
      <c r="K2" s="188"/>
      <c r="L2" s="188"/>
    </row>
    <row r="3" spans="1:13" ht="20.100000000000001" customHeight="1" x14ac:dyDescent="0.2">
      <c r="A3" s="102"/>
      <c r="B3" s="1116" t="s">
        <v>397</v>
      </c>
      <c r="C3" s="1116"/>
      <c r="D3" s="243"/>
      <c r="E3" s="243"/>
      <c r="F3" s="279"/>
      <c r="G3" s="279"/>
      <c r="H3" s="380"/>
      <c r="I3" s="366"/>
      <c r="J3" s="279"/>
      <c r="K3" s="279"/>
      <c r="L3" s="279"/>
    </row>
    <row r="4" spans="1:13" ht="20.100000000000001" customHeight="1" x14ac:dyDescent="0.2">
      <c r="A4" s="189"/>
      <c r="B4" s="714" t="s">
        <v>49</v>
      </c>
      <c r="C4" s="714"/>
      <c r="D4" s="193"/>
      <c r="E4" s="193"/>
      <c r="F4" s="381"/>
      <c r="G4" s="381"/>
      <c r="H4" s="194"/>
      <c r="I4" s="368"/>
      <c r="J4" s="194"/>
      <c r="K4" s="194"/>
      <c r="L4" s="194"/>
    </row>
    <row r="5" spans="1:13" s="102" customFormat="1" ht="50.1" customHeight="1" x14ac:dyDescent="0.2">
      <c r="B5" s="1738"/>
      <c r="C5" s="1738"/>
      <c r="D5" s="244"/>
      <c r="E5" s="244"/>
      <c r="F5" s="225" t="s">
        <v>103</v>
      </c>
      <c r="G5" s="226" t="s">
        <v>104</v>
      </c>
      <c r="H5" s="223" t="s">
        <v>119</v>
      </c>
      <c r="I5" s="369" t="s">
        <v>106</v>
      </c>
      <c r="J5" s="225" t="s">
        <v>120</v>
      </c>
      <c r="K5" s="226" t="s">
        <v>121</v>
      </c>
      <c r="L5" s="223" t="s">
        <v>109</v>
      </c>
    </row>
    <row r="6" spans="1:13" s="102" customFormat="1" ht="5.0999999999999996" customHeight="1" x14ac:dyDescent="0.2">
      <c r="B6" s="1740"/>
      <c r="C6" s="1740"/>
      <c r="D6" s="245"/>
      <c r="E6" s="1711"/>
      <c r="F6" s="376"/>
      <c r="G6" s="376"/>
      <c r="H6" s="376"/>
      <c r="I6" s="377"/>
      <c r="J6" s="376"/>
      <c r="K6" s="376"/>
      <c r="L6" s="376"/>
    </row>
    <row r="7" spans="1:13" s="102" customFormat="1" x14ac:dyDescent="0.2">
      <c r="B7" s="1744" t="s">
        <v>291</v>
      </c>
      <c r="C7" s="1744" t="s">
        <v>409</v>
      </c>
      <c r="D7" s="256" t="s">
        <v>292</v>
      </c>
      <c r="E7" s="1709" t="s">
        <v>122</v>
      </c>
      <c r="F7" s="259">
        <v>278</v>
      </c>
      <c r="G7" s="261">
        <v>35</v>
      </c>
      <c r="H7" s="259">
        <v>202</v>
      </c>
      <c r="I7" s="372">
        <v>35</v>
      </c>
      <c r="J7" s="259">
        <v>203</v>
      </c>
      <c r="K7" s="261">
        <v>194</v>
      </c>
      <c r="L7" s="259">
        <v>397</v>
      </c>
    </row>
    <row r="8" spans="1:13" s="102" customFormat="1" x14ac:dyDescent="0.2">
      <c r="B8" s="352"/>
      <c r="C8" s="352"/>
      <c r="D8" s="254"/>
      <c r="E8" s="1706" t="s">
        <v>124</v>
      </c>
      <c r="F8" s="113">
        <v>19</v>
      </c>
      <c r="G8" s="173">
        <v>6</v>
      </c>
      <c r="H8" s="113">
        <v>12</v>
      </c>
      <c r="I8" s="121">
        <v>6</v>
      </c>
      <c r="J8" s="113">
        <v>6</v>
      </c>
      <c r="K8" s="173">
        <v>9</v>
      </c>
      <c r="L8" s="113">
        <v>15</v>
      </c>
    </row>
    <row r="9" spans="1:13" s="102" customFormat="1" x14ac:dyDescent="0.2">
      <c r="B9" s="352"/>
      <c r="C9" s="352"/>
      <c r="D9" s="254"/>
      <c r="E9" s="1706" t="s">
        <v>126</v>
      </c>
      <c r="F9" s="113">
        <v>277</v>
      </c>
      <c r="G9" s="173">
        <v>19</v>
      </c>
      <c r="H9" s="113">
        <v>179</v>
      </c>
      <c r="I9" s="121">
        <v>20</v>
      </c>
      <c r="J9" s="113">
        <v>193</v>
      </c>
      <c r="K9" s="173">
        <v>158</v>
      </c>
      <c r="L9" s="113">
        <v>351</v>
      </c>
    </row>
    <row r="10" spans="1:13" s="102" customFormat="1" x14ac:dyDescent="0.2">
      <c r="B10" s="1745"/>
      <c r="C10" s="1745"/>
      <c r="D10" s="304"/>
      <c r="E10" s="1708" t="s">
        <v>384</v>
      </c>
      <c r="F10" s="267">
        <v>574</v>
      </c>
      <c r="G10" s="269">
        <v>60</v>
      </c>
      <c r="H10" s="267">
        <v>393</v>
      </c>
      <c r="I10" s="373">
        <v>61</v>
      </c>
      <c r="J10" s="267">
        <v>402</v>
      </c>
      <c r="K10" s="269">
        <v>361</v>
      </c>
      <c r="L10" s="267">
        <v>763</v>
      </c>
    </row>
    <row r="11" spans="1:13" s="102" customFormat="1" x14ac:dyDescent="0.2">
      <c r="B11" s="1744" t="s">
        <v>293</v>
      </c>
      <c r="C11" s="1744" t="s">
        <v>409</v>
      </c>
      <c r="D11" s="256" t="s">
        <v>294</v>
      </c>
      <c r="E11" s="1709" t="s">
        <v>122</v>
      </c>
      <c r="F11" s="259">
        <v>223</v>
      </c>
      <c r="G11" s="261">
        <v>36</v>
      </c>
      <c r="H11" s="259">
        <v>167</v>
      </c>
      <c r="I11" s="372">
        <v>37</v>
      </c>
      <c r="J11" s="259">
        <v>159</v>
      </c>
      <c r="K11" s="261">
        <v>127</v>
      </c>
      <c r="L11" s="259">
        <v>286</v>
      </c>
    </row>
    <row r="12" spans="1:13" s="102" customFormat="1" x14ac:dyDescent="0.2">
      <c r="B12" s="352"/>
      <c r="C12" s="352"/>
      <c r="D12" s="254"/>
      <c r="E12" s="1706" t="s">
        <v>126</v>
      </c>
      <c r="F12" s="113">
        <v>233</v>
      </c>
      <c r="G12" s="173">
        <v>7</v>
      </c>
      <c r="H12" s="113">
        <v>56</v>
      </c>
      <c r="I12" s="121">
        <v>8</v>
      </c>
      <c r="J12" s="113">
        <v>52</v>
      </c>
      <c r="K12" s="173">
        <v>220</v>
      </c>
      <c r="L12" s="113">
        <v>272</v>
      </c>
    </row>
    <row r="13" spans="1:13" s="102" customFormat="1" x14ac:dyDescent="0.2">
      <c r="B13" s="1745"/>
      <c r="C13" s="1745"/>
      <c r="D13" s="304"/>
      <c r="E13" s="1708" t="s">
        <v>384</v>
      </c>
      <c r="F13" s="267">
        <v>456</v>
      </c>
      <c r="G13" s="269">
        <v>43</v>
      </c>
      <c r="H13" s="267">
        <v>223</v>
      </c>
      <c r="I13" s="373">
        <v>45</v>
      </c>
      <c r="J13" s="267">
        <v>211</v>
      </c>
      <c r="K13" s="269">
        <v>347</v>
      </c>
      <c r="L13" s="267">
        <v>558</v>
      </c>
    </row>
    <row r="14" spans="1:13" s="102" customFormat="1" x14ac:dyDescent="0.2">
      <c r="B14" s="1744" t="s">
        <v>295</v>
      </c>
      <c r="C14" s="1744" t="s">
        <v>409</v>
      </c>
      <c r="D14" s="256" t="s">
        <v>296</v>
      </c>
      <c r="E14" s="1709" t="s">
        <v>122</v>
      </c>
      <c r="F14" s="259">
        <v>192</v>
      </c>
      <c r="G14" s="261">
        <v>32</v>
      </c>
      <c r="H14" s="259">
        <v>118</v>
      </c>
      <c r="I14" s="372">
        <v>34</v>
      </c>
      <c r="J14" s="259">
        <v>108</v>
      </c>
      <c r="K14" s="261">
        <v>115</v>
      </c>
      <c r="L14" s="259">
        <v>223</v>
      </c>
    </row>
    <row r="15" spans="1:13" s="102" customFormat="1" x14ac:dyDescent="0.2">
      <c r="B15" s="352"/>
      <c r="C15" s="352"/>
      <c r="D15" s="254"/>
      <c r="E15" s="1706" t="s">
        <v>126</v>
      </c>
      <c r="F15" s="113">
        <v>658</v>
      </c>
      <c r="G15" s="173">
        <v>11</v>
      </c>
      <c r="H15" s="113">
        <v>149</v>
      </c>
      <c r="I15" s="121">
        <v>12</v>
      </c>
      <c r="J15" s="113">
        <v>148</v>
      </c>
      <c r="K15" s="173">
        <v>638</v>
      </c>
      <c r="L15" s="113">
        <v>786</v>
      </c>
    </row>
    <row r="16" spans="1:13" s="102" customFormat="1" x14ac:dyDescent="0.2">
      <c r="B16" s="1745"/>
      <c r="C16" s="1745"/>
      <c r="D16" s="304"/>
      <c r="E16" s="1708" t="s">
        <v>384</v>
      </c>
      <c r="F16" s="267">
        <v>850</v>
      </c>
      <c r="G16" s="269">
        <v>43</v>
      </c>
      <c r="H16" s="267">
        <v>267</v>
      </c>
      <c r="I16" s="373">
        <v>46</v>
      </c>
      <c r="J16" s="267">
        <v>256</v>
      </c>
      <c r="K16" s="269">
        <v>753</v>
      </c>
      <c r="L16" s="267">
        <v>1009</v>
      </c>
    </row>
    <row r="17" spans="2:12" s="102" customFormat="1" x14ac:dyDescent="0.2">
      <c r="B17" s="1744" t="s">
        <v>297</v>
      </c>
      <c r="C17" s="1744" t="s">
        <v>409</v>
      </c>
      <c r="D17" s="256" t="s">
        <v>298</v>
      </c>
      <c r="E17" s="1709" t="s">
        <v>122</v>
      </c>
      <c r="F17" s="259">
        <v>77</v>
      </c>
      <c r="G17" s="261">
        <v>5</v>
      </c>
      <c r="H17" s="259">
        <v>61</v>
      </c>
      <c r="I17" s="372">
        <v>5</v>
      </c>
      <c r="J17" s="259">
        <v>65</v>
      </c>
      <c r="K17" s="261">
        <v>37</v>
      </c>
      <c r="L17" s="259">
        <v>102</v>
      </c>
    </row>
    <row r="18" spans="2:12" s="102" customFormat="1" x14ac:dyDescent="0.2">
      <c r="B18" s="352"/>
      <c r="C18" s="352"/>
      <c r="D18" s="254"/>
      <c r="E18" s="1706" t="s">
        <v>126</v>
      </c>
      <c r="F18" s="113">
        <v>49</v>
      </c>
      <c r="G18" s="173">
        <v>2</v>
      </c>
      <c r="H18" s="113">
        <v>27</v>
      </c>
      <c r="I18" s="121">
        <v>2</v>
      </c>
      <c r="J18" s="113">
        <v>25</v>
      </c>
      <c r="K18" s="173">
        <v>42</v>
      </c>
      <c r="L18" s="113">
        <v>67</v>
      </c>
    </row>
    <row r="19" spans="2:12" s="102" customFormat="1" x14ac:dyDescent="0.2">
      <c r="B19" s="1745"/>
      <c r="C19" s="1745"/>
      <c r="D19" s="304"/>
      <c r="E19" s="1708" t="s">
        <v>384</v>
      </c>
      <c r="F19" s="267">
        <v>126</v>
      </c>
      <c r="G19" s="269">
        <v>7</v>
      </c>
      <c r="H19" s="267">
        <v>88</v>
      </c>
      <c r="I19" s="373">
        <v>7</v>
      </c>
      <c r="J19" s="267">
        <v>90</v>
      </c>
      <c r="K19" s="269">
        <v>79</v>
      </c>
      <c r="L19" s="267">
        <v>169</v>
      </c>
    </row>
    <row r="20" spans="2:12" s="102" customFormat="1" x14ac:dyDescent="0.2">
      <c r="B20" s="1744" t="s">
        <v>299</v>
      </c>
      <c r="C20" s="1744" t="s">
        <v>409</v>
      </c>
      <c r="D20" s="256" t="s">
        <v>300</v>
      </c>
      <c r="E20" s="1709" t="s">
        <v>122</v>
      </c>
      <c r="F20" s="259">
        <v>132</v>
      </c>
      <c r="G20" s="261">
        <v>22</v>
      </c>
      <c r="H20" s="259">
        <v>106</v>
      </c>
      <c r="I20" s="372">
        <v>24</v>
      </c>
      <c r="J20" s="259">
        <v>96</v>
      </c>
      <c r="K20" s="261">
        <v>86</v>
      </c>
      <c r="L20" s="259">
        <v>182</v>
      </c>
    </row>
    <row r="21" spans="2:12" s="102" customFormat="1" x14ac:dyDescent="0.2">
      <c r="B21" s="352"/>
      <c r="C21" s="352"/>
      <c r="D21" s="254"/>
      <c r="E21" s="1706" t="s">
        <v>126</v>
      </c>
      <c r="F21" s="113">
        <v>224</v>
      </c>
      <c r="G21" s="173">
        <v>5</v>
      </c>
      <c r="H21" s="113">
        <v>43</v>
      </c>
      <c r="I21" s="121">
        <v>6</v>
      </c>
      <c r="J21" s="113">
        <v>40</v>
      </c>
      <c r="K21" s="173">
        <v>215</v>
      </c>
      <c r="L21" s="113">
        <v>255</v>
      </c>
    </row>
    <row r="22" spans="2:12" s="102" customFormat="1" x14ac:dyDescent="0.2">
      <c r="B22" s="1745"/>
      <c r="C22" s="1745"/>
      <c r="D22" s="304"/>
      <c r="E22" s="1708" t="s">
        <v>384</v>
      </c>
      <c r="F22" s="267">
        <v>356</v>
      </c>
      <c r="G22" s="269">
        <v>27</v>
      </c>
      <c r="H22" s="267">
        <v>149</v>
      </c>
      <c r="I22" s="373">
        <v>30</v>
      </c>
      <c r="J22" s="267">
        <v>136</v>
      </c>
      <c r="K22" s="269">
        <v>301</v>
      </c>
      <c r="L22" s="267">
        <v>437</v>
      </c>
    </row>
    <row r="23" spans="2:12" s="102" customFormat="1" x14ac:dyDescent="0.2">
      <c r="B23" s="1744" t="s">
        <v>301</v>
      </c>
      <c r="C23" s="1744" t="s">
        <v>409</v>
      </c>
      <c r="D23" s="256" t="s">
        <v>302</v>
      </c>
      <c r="E23" s="1709" t="s">
        <v>122</v>
      </c>
      <c r="F23" s="259">
        <v>254</v>
      </c>
      <c r="G23" s="261">
        <v>30</v>
      </c>
      <c r="H23" s="259">
        <v>172</v>
      </c>
      <c r="I23" s="372">
        <v>30</v>
      </c>
      <c r="J23" s="259">
        <v>165</v>
      </c>
      <c r="K23" s="261">
        <v>142</v>
      </c>
      <c r="L23" s="259">
        <v>307</v>
      </c>
    </row>
    <row r="24" spans="2:12" s="102" customFormat="1" x14ac:dyDescent="0.2">
      <c r="B24" s="352"/>
      <c r="C24" s="352"/>
      <c r="D24" s="254"/>
      <c r="E24" s="1706" t="s">
        <v>124</v>
      </c>
      <c r="F24" s="113">
        <v>83</v>
      </c>
      <c r="G24" s="173">
        <v>1</v>
      </c>
      <c r="H24" s="113">
        <v>4</v>
      </c>
      <c r="I24" s="121">
        <v>1</v>
      </c>
      <c r="J24" s="113">
        <v>3</v>
      </c>
      <c r="K24" s="173">
        <v>116</v>
      </c>
      <c r="L24" s="113">
        <v>119</v>
      </c>
    </row>
    <row r="25" spans="2:12" s="102" customFormat="1" x14ac:dyDescent="0.2">
      <c r="B25" s="352"/>
      <c r="C25" s="352"/>
      <c r="D25" s="254"/>
      <c r="E25" s="1706" t="s">
        <v>126</v>
      </c>
      <c r="F25" s="113">
        <v>459</v>
      </c>
      <c r="G25" s="173">
        <v>11</v>
      </c>
      <c r="H25" s="113">
        <v>81</v>
      </c>
      <c r="I25" s="121">
        <v>11</v>
      </c>
      <c r="J25" s="113">
        <v>74</v>
      </c>
      <c r="K25" s="173">
        <v>474</v>
      </c>
      <c r="L25" s="113">
        <v>548</v>
      </c>
    </row>
    <row r="26" spans="2:12" s="102" customFormat="1" x14ac:dyDescent="0.2">
      <c r="B26" s="1743"/>
      <c r="C26" s="1743"/>
      <c r="D26" s="213"/>
      <c r="E26" s="1707" t="s">
        <v>384</v>
      </c>
      <c r="F26" s="231">
        <v>796</v>
      </c>
      <c r="G26" s="233">
        <v>42</v>
      </c>
      <c r="H26" s="231">
        <v>257</v>
      </c>
      <c r="I26" s="374">
        <v>42</v>
      </c>
      <c r="J26" s="231">
        <v>242</v>
      </c>
      <c r="K26" s="233">
        <v>732</v>
      </c>
      <c r="L26" s="231">
        <v>974</v>
      </c>
    </row>
    <row r="27" spans="2:12" s="102" customFormat="1" x14ac:dyDescent="0.2">
      <c r="B27" s="1744" t="s">
        <v>303</v>
      </c>
      <c r="C27" s="1744" t="s">
        <v>409</v>
      </c>
      <c r="D27" s="256" t="s">
        <v>304</v>
      </c>
      <c r="E27" s="1709" t="s">
        <v>122</v>
      </c>
      <c r="F27" s="259">
        <v>340</v>
      </c>
      <c r="G27" s="261">
        <v>17</v>
      </c>
      <c r="H27" s="259">
        <v>159</v>
      </c>
      <c r="I27" s="372">
        <v>18</v>
      </c>
      <c r="J27" s="259">
        <v>167</v>
      </c>
      <c r="K27" s="261">
        <v>259</v>
      </c>
      <c r="L27" s="259">
        <v>426</v>
      </c>
    </row>
    <row r="28" spans="2:12" s="102" customFormat="1" x14ac:dyDescent="0.2">
      <c r="B28" s="352"/>
      <c r="C28" s="352"/>
      <c r="D28" s="254"/>
      <c r="E28" s="1706" t="s">
        <v>126</v>
      </c>
      <c r="F28" s="113">
        <v>97</v>
      </c>
      <c r="G28" s="173">
        <v>6</v>
      </c>
      <c r="H28" s="113">
        <v>51</v>
      </c>
      <c r="I28" s="121">
        <v>7</v>
      </c>
      <c r="J28" s="113">
        <v>48</v>
      </c>
      <c r="K28" s="173">
        <v>66</v>
      </c>
      <c r="L28" s="113">
        <v>114</v>
      </c>
    </row>
    <row r="29" spans="2:12" s="102" customFormat="1" x14ac:dyDescent="0.2">
      <c r="B29" s="1745"/>
      <c r="C29" s="1745"/>
      <c r="D29" s="304"/>
      <c r="E29" s="1708" t="s">
        <v>384</v>
      </c>
      <c r="F29" s="267">
        <v>437</v>
      </c>
      <c r="G29" s="269">
        <v>23</v>
      </c>
      <c r="H29" s="267">
        <v>210</v>
      </c>
      <c r="I29" s="373">
        <v>25</v>
      </c>
      <c r="J29" s="267">
        <v>215</v>
      </c>
      <c r="K29" s="269">
        <v>325</v>
      </c>
      <c r="L29" s="267">
        <v>540</v>
      </c>
    </row>
    <row r="30" spans="2:12" s="102" customFormat="1" x14ac:dyDescent="0.2">
      <c r="B30" s="1744" t="s">
        <v>305</v>
      </c>
      <c r="C30" s="1744" t="s">
        <v>409</v>
      </c>
      <c r="D30" s="256" t="s">
        <v>306</v>
      </c>
      <c r="E30" s="1709" t="s">
        <v>122</v>
      </c>
      <c r="F30" s="259">
        <v>357</v>
      </c>
      <c r="G30" s="261">
        <v>14</v>
      </c>
      <c r="H30" s="259">
        <v>176</v>
      </c>
      <c r="I30" s="372">
        <v>15</v>
      </c>
      <c r="J30" s="259">
        <v>189</v>
      </c>
      <c r="K30" s="261">
        <v>336</v>
      </c>
      <c r="L30" s="259">
        <v>525</v>
      </c>
    </row>
    <row r="31" spans="2:12" s="102" customFormat="1" x14ac:dyDescent="0.2">
      <c r="B31" s="352"/>
      <c r="C31" s="352"/>
      <c r="D31" s="254"/>
      <c r="E31" s="1706" t="s">
        <v>124</v>
      </c>
      <c r="F31" s="113">
        <v>214</v>
      </c>
      <c r="G31" s="173">
        <v>10</v>
      </c>
      <c r="H31" s="113">
        <v>68</v>
      </c>
      <c r="I31" s="121">
        <v>12</v>
      </c>
      <c r="J31" s="113">
        <v>76</v>
      </c>
      <c r="K31" s="173">
        <v>266</v>
      </c>
      <c r="L31" s="113">
        <v>342</v>
      </c>
    </row>
    <row r="32" spans="2:12" s="102" customFormat="1" x14ac:dyDescent="0.2">
      <c r="B32" s="352"/>
      <c r="C32" s="352"/>
      <c r="D32" s="254"/>
      <c r="E32" s="1706" t="s">
        <v>126</v>
      </c>
      <c r="F32" s="113">
        <v>1952</v>
      </c>
      <c r="G32" s="173">
        <v>29</v>
      </c>
      <c r="H32" s="113">
        <v>342</v>
      </c>
      <c r="I32" s="121">
        <v>34</v>
      </c>
      <c r="J32" s="113">
        <v>336</v>
      </c>
      <c r="K32" s="173">
        <v>2047</v>
      </c>
      <c r="L32" s="113">
        <v>2383</v>
      </c>
    </row>
    <row r="33" spans="2:12" s="102" customFormat="1" x14ac:dyDescent="0.2">
      <c r="B33" s="1745"/>
      <c r="C33" s="1745"/>
      <c r="D33" s="304"/>
      <c r="E33" s="1708" t="s">
        <v>384</v>
      </c>
      <c r="F33" s="267">
        <v>2523</v>
      </c>
      <c r="G33" s="269">
        <v>53</v>
      </c>
      <c r="H33" s="267">
        <v>586</v>
      </c>
      <c r="I33" s="373">
        <v>61</v>
      </c>
      <c r="J33" s="267">
        <v>601</v>
      </c>
      <c r="K33" s="269">
        <v>2649</v>
      </c>
      <c r="L33" s="267">
        <v>3250</v>
      </c>
    </row>
    <row r="34" spans="2:12" s="102" customFormat="1" x14ac:dyDescent="0.2">
      <c r="B34" s="1744" t="s">
        <v>307</v>
      </c>
      <c r="C34" s="1744" t="s">
        <v>409</v>
      </c>
      <c r="D34" s="256" t="s">
        <v>308</v>
      </c>
      <c r="E34" s="1709" t="s">
        <v>122</v>
      </c>
      <c r="F34" s="259">
        <v>111</v>
      </c>
      <c r="G34" s="261">
        <v>14</v>
      </c>
      <c r="H34" s="259">
        <v>91</v>
      </c>
      <c r="I34" s="372">
        <v>14</v>
      </c>
      <c r="J34" s="259">
        <v>89</v>
      </c>
      <c r="K34" s="261">
        <v>37</v>
      </c>
      <c r="L34" s="259">
        <v>126</v>
      </c>
    </row>
    <row r="35" spans="2:12" s="102" customFormat="1" x14ac:dyDescent="0.2">
      <c r="B35" s="352"/>
      <c r="C35" s="352"/>
      <c r="D35" s="254"/>
      <c r="E35" s="1706" t="s">
        <v>126</v>
      </c>
      <c r="F35" s="113">
        <v>13</v>
      </c>
      <c r="G35" s="173">
        <v>2</v>
      </c>
      <c r="H35" s="113">
        <v>12</v>
      </c>
      <c r="I35" s="121">
        <v>2</v>
      </c>
      <c r="J35" s="113">
        <v>10</v>
      </c>
      <c r="K35" s="173">
        <v>10</v>
      </c>
      <c r="L35" s="113">
        <v>20</v>
      </c>
    </row>
    <row r="36" spans="2:12" s="102" customFormat="1" x14ac:dyDescent="0.2">
      <c r="B36" s="1743"/>
      <c r="C36" s="1743"/>
      <c r="D36" s="213"/>
      <c r="E36" s="1707" t="s">
        <v>384</v>
      </c>
      <c r="F36" s="231">
        <v>124</v>
      </c>
      <c r="G36" s="233">
        <v>16</v>
      </c>
      <c r="H36" s="231">
        <v>103</v>
      </c>
      <c r="I36" s="374">
        <v>16</v>
      </c>
      <c r="J36" s="231">
        <v>99</v>
      </c>
      <c r="K36" s="233">
        <v>47</v>
      </c>
      <c r="L36" s="231">
        <v>146</v>
      </c>
    </row>
    <row r="37" spans="2:12" s="102" customFormat="1" x14ac:dyDescent="0.2">
      <c r="B37" s="1744" t="s">
        <v>309</v>
      </c>
      <c r="C37" s="1744" t="s">
        <v>409</v>
      </c>
      <c r="D37" s="256" t="s">
        <v>310</v>
      </c>
      <c r="E37" s="1709" t="s">
        <v>122</v>
      </c>
      <c r="F37" s="259">
        <v>264</v>
      </c>
      <c r="G37" s="261">
        <v>41</v>
      </c>
      <c r="H37" s="259">
        <v>188</v>
      </c>
      <c r="I37" s="372">
        <v>43</v>
      </c>
      <c r="J37" s="259">
        <v>166</v>
      </c>
      <c r="K37" s="261">
        <v>159</v>
      </c>
      <c r="L37" s="259">
        <v>325</v>
      </c>
    </row>
    <row r="38" spans="2:12" s="102" customFormat="1" x14ac:dyDescent="0.2">
      <c r="B38" s="352"/>
      <c r="C38" s="352"/>
      <c r="D38" s="254"/>
      <c r="E38" s="1706" t="s">
        <v>126</v>
      </c>
      <c r="F38" s="113">
        <v>243</v>
      </c>
      <c r="G38" s="173">
        <v>5</v>
      </c>
      <c r="H38" s="113">
        <v>64</v>
      </c>
      <c r="I38" s="121">
        <v>5</v>
      </c>
      <c r="J38" s="113">
        <v>62</v>
      </c>
      <c r="K38" s="173">
        <v>226</v>
      </c>
      <c r="L38" s="113">
        <v>288</v>
      </c>
    </row>
    <row r="39" spans="2:12" s="102" customFormat="1" x14ac:dyDescent="0.2">
      <c r="B39" s="1745"/>
      <c r="C39" s="1745"/>
      <c r="D39" s="304"/>
      <c r="E39" s="1708" t="s">
        <v>384</v>
      </c>
      <c r="F39" s="267">
        <v>507</v>
      </c>
      <c r="G39" s="269">
        <v>46</v>
      </c>
      <c r="H39" s="267">
        <v>252</v>
      </c>
      <c r="I39" s="373">
        <v>48</v>
      </c>
      <c r="J39" s="267">
        <v>228</v>
      </c>
      <c r="K39" s="269">
        <v>385</v>
      </c>
      <c r="L39" s="267">
        <v>613</v>
      </c>
    </row>
    <row r="40" spans="2:12" s="102" customFormat="1" x14ac:dyDescent="0.2">
      <c r="B40" s="1744" t="s">
        <v>311</v>
      </c>
      <c r="C40" s="1744" t="s">
        <v>409</v>
      </c>
      <c r="D40" s="256" t="s">
        <v>312</v>
      </c>
      <c r="E40" s="1709" t="s">
        <v>122</v>
      </c>
      <c r="F40" s="259">
        <v>227</v>
      </c>
      <c r="G40" s="261">
        <v>32</v>
      </c>
      <c r="H40" s="259">
        <v>130</v>
      </c>
      <c r="I40" s="372">
        <v>35</v>
      </c>
      <c r="J40" s="259">
        <v>121</v>
      </c>
      <c r="K40" s="261">
        <v>218</v>
      </c>
      <c r="L40" s="259">
        <v>339</v>
      </c>
    </row>
    <row r="41" spans="2:12" s="102" customFormat="1" x14ac:dyDescent="0.2">
      <c r="B41" s="352"/>
      <c r="C41" s="352"/>
      <c r="D41" s="254"/>
      <c r="E41" s="1706" t="s">
        <v>126</v>
      </c>
      <c r="F41" s="113">
        <v>154</v>
      </c>
      <c r="G41" s="173">
        <v>6</v>
      </c>
      <c r="H41" s="113">
        <v>29</v>
      </c>
      <c r="I41" s="121">
        <v>6</v>
      </c>
      <c r="J41" s="113">
        <v>25</v>
      </c>
      <c r="K41" s="173">
        <v>171</v>
      </c>
      <c r="L41" s="113">
        <v>196</v>
      </c>
    </row>
    <row r="42" spans="2:12" s="102" customFormat="1" x14ac:dyDescent="0.2">
      <c r="B42" s="1745"/>
      <c r="C42" s="1745"/>
      <c r="D42" s="304"/>
      <c r="E42" s="1708" t="s">
        <v>384</v>
      </c>
      <c r="F42" s="267">
        <v>381</v>
      </c>
      <c r="G42" s="269">
        <v>38</v>
      </c>
      <c r="H42" s="267">
        <v>159</v>
      </c>
      <c r="I42" s="373">
        <v>41</v>
      </c>
      <c r="J42" s="267">
        <v>146</v>
      </c>
      <c r="K42" s="269">
        <v>389</v>
      </c>
      <c r="L42" s="267">
        <v>535</v>
      </c>
    </row>
    <row r="43" spans="2:12" s="102" customFormat="1" x14ac:dyDescent="0.2">
      <c r="B43" s="1744" t="s">
        <v>313</v>
      </c>
      <c r="C43" s="1744" t="s">
        <v>409</v>
      </c>
      <c r="D43" s="256" t="s">
        <v>314</v>
      </c>
      <c r="E43" s="1709" t="s">
        <v>122</v>
      </c>
      <c r="F43" s="259">
        <v>172</v>
      </c>
      <c r="G43" s="261">
        <v>26</v>
      </c>
      <c r="H43" s="259">
        <v>131</v>
      </c>
      <c r="I43" s="372">
        <v>27</v>
      </c>
      <c r="J43" s="259">
        <v>124</v>
      </c>
      <c r="K43" s="261">
        <v>103</v>
      </c>
      <c r="L43" s="259">
        <v>227</v>
      </c>
    </row>
    <row r="44" spans="2:12" s="102" customFormat="1" x14ac:dyDescent="0.2">
      <c r="B44" s="352"/>
      <c r="C44" s="352"/>
      <c r="D44" s="254"/>
      <c r="E44" s="1706" t="s">
        <v>126</v>
      </c>
      <c r="F44" s="113">
        <v>69</v>
      </c>
      <c r="G44" s="173">
        <v>4</v>
      </c>
      <c r="H44" s="113">
        <v>39</v>
      </c>
      <c r="I44" s="121">
        <v>4</v>
      </c>
      <c r="J44" s="113">
        <v>36</v>
      </c>
      <c r="K44" s="173">
        <v>54</v>
      </c>
      <c r="L44" s="113">
        <v>90</v>
      </c>
    </row>
    <row r="45" spans="2:12" s="102" customFormat="1" x14ac:dyDescent="0.2">
      <c r="B45" s="1743"/>
      <c r="C45" s="1743"/>
      <c r="D45" s="213"/>
      <c r="E45" s="1707" t="s">
        <v>384</v>
      </c>
      <c r="F45" s="231">
        <v>241</v>
      </c>
      <c r="G45" s="233">
        <v>30</v>
      </c>
      <c r="H45" s="231">
        <v>170</v>
      </c>
      <c r="I45" s="374">
        <v>31</v>
      </c>
      <c r="J45" s="231">
        <v>160</v>
      </c>
      <c r="K45" s="233">
        <v>157</v>
      </c>
      <c r="L45" s="231">
        <v>317</v>
      </c>
    </row>
    <row r="46" spans="2:12" s="102" customFormat="1" x14ac:dyDescent="0.2">
      <c r="B46" s="1744" t="s">
        <v>315</v>
      </c>
      <c r="C46" s="1744" t="s">
        <v>409</v>
      </c>
      <c r="D46" s="256" t="s">
        <v>316</v>
      </c>
      <c r="E46" s="1709" t="s">
        <v>122</v>
      </c>
      <c r="F46" s="259">
        <v>349</v>
      </c>
      <c r="G46" s="261">
        <v>52</v>
      </c>
      <c r="H46" s="259">
        <v>241</v>
      </c>
      <c r="I46" s="372">
        <v>55</v>
      </c>
      <c r="J46" s="259">
        <v>214</v>
      </c>
      <c r="K46" s="261">
        <v>197</v>
      </c>
      <c r="L46" s="259">
        <v>411</v>
      </c>
    </row>
    <row r="47" spans="2:12" s="102" customFormat="1" x14ac:dyDescent="0.2">
      <c r="B47" s="352"/>
      <c r="C47" s="352"/>
      <c r="D47" s="254"/>
      <c r="E47" s="1706" t="s">
        <v>126</v>
      </c>
      <c r="F47" s="113">
        <v>198</v>
      </c>
      <c r="G47" s="173">
        <v>8</v>
      </c>
      <c r="H47" s="113">
        <v>38</v>
      </c>
      <c r="I47" s="121">
        <v>8</v>
      </c>
      <c r="J47" s="113">
        <v>33</v>
      </c>
      <c r="K47" s="173">
        <v>204</v>
      </c>
      <c r="L47" s="113">
        <v>237</v>
      </c>
    </row>
    <row r="48" spans="2:12" s="102" customFormat="1" x14ac:dyDescent="0.2">
      <c r="B48" s="1745"/>
      <c r="C48" s="1745"/>
      <c r="D48" s="304"/>
      <c r="E48" s="1708" t="s">
        <v>384</v>
      </c>
      <c r="F48" s="267">
        <v>547</v>
      </c>
      <c r="G48" s="269">
        <v>60</v>
      </c>
      <c r="H48" s="267">
        <v>279</v>
      </c>
      <c r="I48" s="373">
        <v>63</v>
      </c>
      <c r="J48" s="267">
        <v>247</v>
      </c>
      <c r="K48" s="269">
        <v>401</v>
      </c>
      <c r="L48" s="267">
        <v>648</v>
      </c>
    </row>
    <row r="49" spans="2:12" s="102" customFormat="1" x14ac:dyDescent="0.2">
      <c r="B49" s="1744" t="s">
        <v>317</v>
      </c>
      <c r="C49" s="1744" t="s">
        <v>409</v>
      </c>
      <c r="D49" s="256" t="s">
        <v>318</v>
      </c>
      <c r="E49" s="1709" t="s">
        <v>124</v>
      </c>
      <c r="F49" s="259">
        <v>28</v>
      </c>
      <c r="G49" s="261">
        <v>0</v>
      </c>
      <c r="H49" s="259">
        <v>3</v>
      </c>
      <c r="I49" s="372">
        <v>0</v>
      </c>
      <c r="J49" s="259">
        <v>3</v>
      </c>
      <c r="K49" s="261">
        <v>27</v>
      </c>
      <c r="L49" s="259">
        <v>30</v>
      </c>
    </row>
    <row r="50" spans="2:12" s="102" customFormat="1" x14ac:dyDescent="0.2">
      <c r="B50" s="352"/>
      <c r="C50" s="352"/>
      <c r="D50" s="254"/>
      <c r="E50" s="1706" t="s">
        <v>123</v>
      </c>
      <c r="F50" s="113">
        <v>5582</v>
      </c>
      <c r="G50" s="173">
        <v>34</v>
      </c>
      <c r="H50" s="113">
        <v>418</v>
      </c>
      <c r="I50" s="121">
        <v>34</v>
      </c>
      <c r="J50" s="113">
        <v>397</v>
      </c>
      <c r="K50" s="173">
        <v>5905</v>
      </c>
      <c r="L50" s="113">
        <v>6302</v>
      </c>
    </row>
    <row r="51" spans="2:12" s="102" customFormat="1" x14ac:dyDescent="0.2">
      <c r="B51" s="1745"/>
      <c r="C51" s="1745"/>
      <c r="D51" s="304"/>
      <c r="E51" s="1708" t="s">
        <v>384</v>
      </c>
      <c r="F51" s="267">
        <v>5610</v>
      </c>
      <c r="G51" s="269">
        <v>34</v>
      </c>
      <c r="H51" s="267">
        <v>421</v>
      </c>
      <c r="I51" s="373">
        <v>34</v>
      </c>
      <c r="J51" s="267">
        <v>400</v>
      </c>
      <c r="K51" s="269">
        <v>5932</v>
      </c>
      <c r="L51" s="267">
        <v>6332</v>
      </c>
    </row>
    <row r="52" spans="2:12" s="102" customFormat="1" x14ac:dyDescent="0.2">
      <c r="B52" s="1744" t="s">
        <v>319</v>
      </c>
      <c r="C52" s="1744" t="s">
        <v>409</v>
      </c>
      <c r="D52" s="256" t="s">
        <v>320</v>
      </c>
      <c r="E52" s="1709" t="s">
        <v>122</v>
      </c>
      <c r="F52" s="259">
        <v>230</v>
      </c>
      <c r="G52" s="261">
        <v>26</v>
      </c>
      <c r="H52" s="259">
        <v>169</v>
      </c>
      <c r="I52" s="372">
        <v>27</v>
      </c>
      <c r="J52" s="259">
        <v>171</v>
      </c>
      <c r="K52" s="261">
        <v>119</v>
      </c>
      <c r="L52" s="259">
        <v>290</v>
      </c>
    </row>
    <row r="53" spans="2:12" s="102" customFormat="1" x14ac:dyDescent="0.2">
      <c r="B53" s="352"/>
      <c r="C53" s="352"/>
      <c r="D53" s="254"/>
      <c r="E53" s="1706" t="s">
        <v>126</v>
      </c>
      <c r="F53" s="113">
        <v>477</v>
      </c>
      <c r="G53" s="173">
        <v>7</v>
      </c>
      <c r="H53" s="113">
        <v>146</v>
      </c>
      <c r="I53" s="121">
        <v>8</v>
      </c>
      <c r="J53" s="113">
        <v>152</v>
      </c>
      <c r="K53" s="173">
        <v>464</v>
      </c>
      <c r="L53" s="113">
        <v>616</v>
      </c>
    </row>
    <row r="54" spans="2:12" s="102" customFormat="1" x14ac:dyDescent="0.2">
      <c r="B54" s="1745"/>
      <c r="C54" s="1745"/>
      <c r="D54" s="304"/>
      <c r="E54" s="1708" t="s">
        <v>384</v>
      </c>
      <c r="F54" s="267">
        <v>707</v>
      </c>
      <c r="G54" s="269">
        <v>33</v>
      </c>
      <c r="H54" s="267">
        <v>315</v>
      </c>
      <c r="I54" s="373">
        <v>35</v>
      </c>
      <c r="J54" s="267">
        <v>323</v>
      </c>
      <c r="K54" s="269">
        <v>583</v>
      </c>
      <c r="L54" s="267">
        <v>906</v>
      </c>
    </row>
    <row r="55" spans="2:12" s="102" customFormat="1" x14ac:dyDescent="0.2">
      <c r="B55" s="1744" t="s">
        <v>321</v>
      </c>
      <c r="C55" s="1744" t="s">
        <v>409</v>
      </c>
      <c r="D55" s="256" t="s">
        <v>322</v>
      </c>
      <c r="E55" s="1709" t="s">
        <v>122</v>
      </c>
      <c r="F55" s="259">
        <v>278</v>
      </c>
      <c r="G55" s="261">
        <v>22</v>
      </c>
      <c r="H55" s="259">
        <v>140</v>
      </c>
      <c r="I55" s="372">
        <v>23</v>
      </c>
      <c r="J55" s="259">
        <v>142</v>
      </c>
      <c r="K55" s="261">
        <v>280</v>
      </c>
      <c r="L55" s="259">
        <v>422</v>
      </c>
    </row>
    <row r="56" spans="2:12" s="102" customFormat="1" x14ac:dyDescent="0.2">
      <c r="B56" s="352"/>
      <c r="C56" s="352"/>
      <c r="D56" s="254"/>
      <c r="E56" s="1706" t="s">
        <v>124</v>
      </c>
      <c r="F56" s="113">
        <v>317</v>
      </c>
      <c r="G56" s="173">
        <v>11</v>
      </c>
      <c r="H56" s="113">
        <v>33</v>
      </c>
      <c r="I56" s="121">
        <v>12</v>
      </c>
      <c r="J56" s="113">
        <v>29</v>
      </c>
      <c r="K56" s="173">
        <v>377</v>
      </c>
      <c r="L56" s="113">
        <v>406</v>
      </c>
    </row>
    <row r="57" spans="2:12" s="102" customFormat="1" x14ac:dyDescent="0.2">
      <c r="B57" s="352"/>
      <c r="C57" s="352"/>
      <c r="D57" s="254"/>
      <c r="E57" s="1706" t="s">
        <v>126</v>
      </c>
      <c r="F57" s="113">
        <v>425</v>
      </c>
      <c r="G57" s="173">
        <v>33</v>
      </c>
      <c r="H57" s="113">
        <v>180</v>
      </c>
      <c r="I57" s="121">
        <v>36</v>
      </c>
      <c r="J57" s="113">
        <v>176</v>
      </c>
      <c r="K57" s="173">
        <v>391</v>
      </c>
      <c r="L57" s="113">
        <v>567</v>
      </c>
    </row>
    <row r="58" spans="2:12" s="102" customFormat="1" x14ac:dyDescent="0.2">
      <c r="B58" s="1745"/>
      <c r="C58" s="1745"/>
      <c r="D58" s="304"/>
      <c r="E58" s="1708" t="s">
        <v>384</v>
      </c>
      <c r="F58" s="267">
        <v>1020</v>
      </c>
      <c r="G58" s="269">
        <v>66</v>
      </c>
      <c r="H58" s="267">
        <v>353</v>
      </c>
      <c r="I58" s="373">
        <v>71</v>
      </c>
      <c r="J58" s="267">
        <v>347</v>
      </c>
      <c r="K58" s="269">
        <v>1048</v>
      </c>
      <c r="L58" s="267">
        <v>1395</v>
      </c>
    </row>
    <row r="59" spans="2:12" s="102" customFormat="1" x14ac:dyDescent="0.2">
      <c r="B59" s="1744" t="s">
        <v>323</v>
      </c>
      <c r="C59" s="1744" t="s">
        <v>409</v>
      </c>
      <c r="D59" s="256" t="s">
        <v>324</v>
      </c>
      <c r="E59" s="1709" t="s">
        <v>122</v>
      </c>
      <c r="F59" s="259">
        <v>123</v>
      </c>
      <c r="G59" s="261">
        <v>13</v>
      </c>
      <c r="H59" s="259">
        <v>84</v>
      </c>
      <c r="I59" s="372">
        <v>13</v>
      </c>
      <c r="J59" s="259">
        <v>89</v>
      </c>
      <c r="K59" s="261">
        <v>92</v>
      </c>
      <c r="L59" s="259">
        <v>181</v>
      </c>
    </row>
    <row r="60" spans="2:12" s="102" customFormat="1" x14ac:dyDescent="0.2">
      <c r="B60" s="352"/>
      <c r="C60" s="352"/>
      <c r="D60" s="254"/>
      <c r="E60" s="1706" t="s">
        <v>124</v>
      </c>
      <c r="F60" s="113">
        <v>311</v>
      </c>
      <c r="G60" s="173">
        <v>5</v>
      </c>
      <c r="H60" s="113">
        <v>24</v>
      </c>
      <c r="I60" s="121">
        <v>6</v>
      </c>
      <c r="J60" s="113">
        <v>24</v>
      </c>
      <c r="K60" s="173">
        <v>418</v>
      </c>
      <c r="L60" s="113">
        <v>442</v>
      </c>
    </row>
    <row r="61" spans="2:12" s="102" customFormat="1" x14ac:dyDescent="0.2">
      <c r="B61" s="352"/>
      <c r="C61" s="352"/>
      <c r="D61" s="254"/>
      <c r="E61" s="1706" t="s">
        <v>126</v>
      </c>
      <c r="F61" s="113">
        <v>242</v>
      </c>
      <c r="G61" s="173">
        <v>9</v>
      </c>
      <c r="H61" s="113">
        <v>121</v>
      </c>
      <c r="I61" s="121">
        <v>9</v>
      </c>
      <c r="J61" s="113">
        <v>119</v>
      </c>
      <c r="K61" s="173">
        <v>193</v>
      </c>
      <c r="L61" s="113">
        <v>312</v>
      </c>
    </row>
    <row r="62" spans="2:12" s="102" customFormat="1" x14ac:dyDescent="0.2">
      <c r="B62" s="1745"/>
      <c r="C62" s="1745"/>
      <c r="D62" s="304"/>
      <c r="E62" s="1708" t="s">
        <v>384</v>
      </c>
      <c r="F62" s="267">
        <v>676</v>
      </c>
      <c r="G62" s="269">
        <v>27</v>
      </c>
      <c r="H62" s="267">
        <v>229</v>
      </c>
      <c r="I62" s="373">
        <v>28</v>
      </c>
      <c r="J62" s="267">
        <v>232</v>
      </c>
      <c r="K62" s="269">
        <v>703</v>
      </c>
      <c r="L62" s="267">
        <v>935</v>
      </c>
    </row>
    <row r="63" spans="2:12" s="102" customFormat="1" x14ac:dyDescent="0.2">
      <c r="B63" s="1744" t="s">
        <v>325</v>
      </c>
      <c r="C63" s="1744" t="s">
        <v>409</v>
      </c>
      <c r="D63" s="256" t="s">
        <v>326</v>
      </c>
      <c r="E63" s="1709" t="s">
        <v>122</v>
      </c>
      <c r="F63" s="259">
        <v>162</v>
      </c>
      <c r="G63" s="261">
        <v>34</v>
      </c>
      <c r="H63" s="259">
        <v>131</v>
      </c>
      <c r="I63" s="372">
        <v>36</v>
      </c>
      <c r="J63" s="259">
        <v>123</v>
      </c>
      <c r="K63" s="261">
        <v>68</v>
      </c>
      <c r="L63" s="259">
        <v>191</v>
      </c>
    </row>
    <row r="64" spans="2:12" s="102" customFormat="1" x14ac:dyDescent="0.2">
      <c r="B64" s="352"/>
      <c r="C64" s="352"/>
      <c r="D64" s="254"/>
      <c r="E64" s="1706" t="s">
        <v>126</v>
      </c>
      <c r="F64" s="113">
        <v>52</v>
      </c>
      <c r="G64" s="173">
        <v>1</v>
      </c>
      <c r="H64" s="113">
        <v>16</v>
      </c>
      <c r="I64" s="121">
        <v>1</v>
      </c>
      <c r="J64" s="113">
        <v>15</v>
      </c>
      <c r="K64" s="173">
        <v>40</v>
      </c>
      <c r="L64" s="113">
        <v>55</v>
      </c>
    </row>
    <row r="65" spans="2:12" s="102" customFormat="1" x14ac:dyDescent="0.2">
      <c r="B65" s="1745"/>
      <c r="C65" s="1745"/>
      <c r="D65" s="304"/>
      <c r="E65" s="1708" t="s">
        <v>384</v>
      </c>
      <c r="F65" s="267">
        <v>214</v>
      </c>
      <c r="G65" s="269">
        <v>35</v>
      </c>
      <c r="H65" s="267">
        <v>147</v>
      </c>
      <c r="I65" s="373">
        <v>37</v>
      </c>
      <c r="J65" s="267">
        <v>138</v>
      </c>
      <c r="K65" s="269">
        <v>108</v>
      </c>
      <c r="L65" s="267">
        <v>246</v>
      </c>
    </row>
    <row r="66" spans="2:12" s="102" customFormat="1" x14ac:dyDescent="0.2">
      <c r="B66" s="1744" t="s">
        <v>327</v>
      </c>
      <c r="C66" s="1744" t="s">
        <v>409</v>
      </c>
      <c r="D66" s="256" t="s">
        <v>328</v>
      </c>
      <c r="E66" s="1709" t="s">
        <v>122</v>
      </c>
      <c r="F66" s="259">
        <v>235</v>
      </c>
      <c r="G66" s="261">
        <v>22</v>
      </c>
      <c r="H66" s="259">
        <v>132</v>
      </c>
      <c r="I66" s="372">
        <v>23</v>
      </c>
      <c r="J66" s="259">
        <v>136</v>
      </c>
      <c r="K66" s="261">
        <v>175</v>
      </c>
      <c r="L66" s="259">
        <v>311</v>
      </c>
    </row>
    <row r="67" spans="2:12" s="102" customFormat="1" x14ac:dyDescent="0.2">
      <c r="B67" s="352"/>
      <c r="C67" s="352"/>
      <c r="D67" s="254"/>
      <c r="E67" s="1706" t="s">
        <v>126</v>
      </c>
      <c r="F67" s="113">
        <v>235</v>
      </c>
      <c r="G67" s="173">
        <v>8</v>
      </c>
      <c r="H67" s="113">
        <v>29</v>
      </c>
      <c r="I67" s="121">
        <v>10</v>
      </c>
      <c r="J67" s="113">
        <v>25</v>
      </c>
      <c r="K67" s="173">
        <v>255</v>
      </c>
      <c r="L67" s="113">
        <v>280</v>
      </c>
    </row>
    <row r="68" spans="2:12" s="102" customFormat="1" x14ac:dyDescent="0.2">
      <c r="B68" s="1745"/>
      <c r="C68" s="1745"/>
      <c r="D68" s="304"/>
      <c r="E68" s="1708" t="s">
        <v>384</v>
      </c>
      <c r="F68" s="267">
        <v>470</v>
      </c>
      <c r="G68" s="269">
        <v>30</v>
      </c>
      <c r="H68" s="267">
        <v>161</v>
      </c>
      <c r="I68" s="373">
        <v>33</v>
      </c>
      <c r="J68" s="267">
        <v>161</v>
      </c>
      <c r="K68" s="269">
        <v>430</v>
      </c>
      <c r="L68" s="267">
        <v>591</v>
      </c>
    </row>
    <row r="69" spans="2:12" s="95" customFormat="1" ht="15" customHeight="1" x14ac:dyDescent="0.2">
      <c r="B69" s="1746" t="s">
        <v>117</v>
      </c>
      <c r="C69" s="1746"/>
      <c r="D69" s="213"/>
      <c r="E69" s="1712"/>
      <c r="F69" s="378"/>
      <c r="G69" s="378"/>
      <c r="H69" s="378"/>
      <c r="I69" s="378"/>
      <c r="J69" s="378"/>
      <c r="K69" s="236"/>
      <c r="L69" s="236"/>
    </row>
  </sheetData>
  <printOptions horizontalCentered="1"/>
  <pageMargins left="0.47244094488188981" right="0.47244094488188981" top="0.59055118110236227" bottom="0.39370078740157483" header="0.51181102362204722" footer="0.31496062992125984"/>
  <pageSetup paperSize="9" scale="83" firstPageNumber="0" orientation="portrait" r:id="rId1"/>
  <headerFooter>
    <oddFooter>&amp;C&amp;F&amp;R&amp;A</oddFooter>
  </headerFooter>
  <ignoredErrors>
    <ignoredError sqref="B7:C68"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pane ySplit="5" topLeftCell="A6" activePane="bottomLeft" state="frozen"/>
      <selection activeCell="Q15" sqref="Q15"/>
      <selection pane="bottomLeft" activeCell="A62" sqref="A62:XFD62"/>
    </sheetView>
  </sheetViews>
  <sheetFormatPr baseColWidth="10" defaultColWidth="9.140625" defaultRowHeight="12.75" x14ac:dyDescent="0.2"/>
  <cols>
    <col min="1" max="1" width="1.5703125" customWidth="1"/>
    <col min="2" max="2" width="2.7109375" style="129" customWidth="1"/>
    <col min="3" max="3" width="0.85546875" style="129" customWidth="1"/>
    <col min="4" max="4" width="24.7109375" customWidth="1"/>
    <col min="5" max="5" width="14.7109375" customWidth="1"/>
    <col min="6" max="12" width="9.7109375" customWidth="1"/>
    <col min="13" max="1026" width="9.140625" customWidth="1"/>
  </cols>
  <sheetData>
    <row r="1" spans="1:13" s="1517" customFormat="1" ht="20.100000000000001" customHeight="1" x14ac:dyDescent="0.3">
      <c r="A1" s="1511"/>
      <c r="B1" s="1512" t="s">
        <v>875</v>
      </c>
      <c r="C1" s="1512"/>
      <c r="D1" s="1512"/>
      <c r="E1" s="1512"/>
      <c r="F1" s="1513"/>
      <c r="G1" s="1513"/>
      <c r="H1" s="1514"/>
      <c r="I1" s="1515"/>
      <c r="J1" s="1513"/>
      <c r="K1" s="1513"/>
      <c r="L1" s="1513"/>
      <c r="M1" s="1516"/>
    </row>
    <row r="2" spans="1:13" ht="20.100000000000001" customHeight="1" x14ac:dyDescent="0.2">
      <c r="A2" s="102"/>
      <c r="B2" s="187"/>
      <c r="C2" s="187"/>
      <c r="D2" s="187"/>
      <c r="E2" s="187"/>
      <c r="F2" s="188"/>
      <c r="G2" s="188"/>
      <c r="H2" s="364"/>
      <c r="I2" s="188"/>
      <c r="J2" s="188"/>
      <c r="K2" s="188"/>
      <c r="L2" s="188"/>
    </row>
    <row r="3" spans="1:13" ht="20.100000000000001" customHeight="1" x14ac:dyDescent="0.2">
      <c r="A3" s="102"/>
      <c r="B3" s="1116" t="s">
        <v>398</v>
      </c>
      <c r="C3" s="1116"/>
      <c r="D3" s="243"/>
      <c r="E3" s="243"/>
      <c r="F3" s="279"/>
      <c r="G3" s="279"/>
      <c r="H3" s="380"/>
      <c r="I3" s="279"/>
      <c r="J3" s="279"/>
      <c r="K3" s="279"/>
      <c r="L3" s="279"/>
    </row>
    <row r="4" spans="1:13" ht="20.100000000000001" customHeight="1" x14ac:dyDescent="0.2">
      <c r="A4" s="189"/>
      <c r="B4" s="714" t="s">
        <v>49</v>
      </c>
      <c r="C4" s="714"/>
      <c r="D4" s="193"/>
      <c r="E4" s="193"/>
      <c r="F4" s="381"/>
      <c r="G4" s="381"/>
      <c r="H4" s="194"/>
      <c r="I4" s="194"/>
      <c r="J4" s="194"/>
      <c r="K4" s="194"/>
      <c r="L4" s="194"/>
    </row>
    <row r="5" spans="1:13" s="102" customFormat="1" ht="50.1" customHeight="1" x14ac:dyDescent="0.2">
      <c r="B5" s="1738"/>
      <c r="C5" s="1738"/>
      <c r="D5" s="244"/>
      <c r="E5" s="244"/>
      <c r="F5" s="225" t="s">
        <v>103</v>
      </c>
      <c r="G5" s="226" t="s">
        <v>104</v>
      </c>
      <c r="H5" s="223" t="s">
        <v>119</v>
      </c>
      <c r="I5" s="369" t="s">
        <v>106</v>
      </c>
      <c r="J5" s="225" t="s">
        <v>120</v>
      </c>
      <c r="K5" s="226" t="s">
        <v>121</v>
      </c>
      <c r="L5" s="223" t="s">
        <v>109</v>
      </c>
    </row>
    <row r="6" spans="1:13" s="102" customFormat="1" ht="5.0999999999999996" customHeight="1" x14ac:dyDescent="0.2">
      <c r="B6" s="1740"/>
      <c r="C6" s="1740"/>
      <c r="D6" s="245"/>
      <c r="E6" s="1711"/>
      <c r="F6" s="376"/>
      <c r="G6" s="376"/>
      <c r="H6" s="376"/>
      <c r="I6" s="377"/>
      <c r="J6" s="376"/>
      <c r="K6" s="376"/>
      <c r="L6" s="376"/>
    </row>
    <row r="7" spans="1:13" s="102" customFormat="1" x14ac:dyDescent="0.2">
      <c r="B7" s="1744" t="s">
        <v>329</v>
      </c>
      <c r="C7" s="1744" t="s">
        <v>409</v>
      </c>
      <c r="D7" s="256" t="s">
        <v>330</v>
      </c>
      <c r="E7" s="1709" t="s">
        <v>122</v>
      </c>
      <c r="F7" s="259">
        <v>152</v>
      </c>
      <c r="G7" s="261">
        <v>27</v>
      </c>
      <c r="H7" s="259">
        <v>117</v>
      </c>
      <c r="I7" s="372">
        <v>28</v>
      </c>
      <c r="J7" s="259">
        <v>107</v>
      </c>
      <c r="K7" s="261">
        <v>88</v>
      </c>
      <c r="L7" s="259">
        <v>195</v>
      </c>
    </row>
    <row r="8" spans="1:13" s="102" customFormat="1" x14ac:dyDescent="0.2">
      <c r="B8" s="352"/>
      <c r="C8" s="352"/>
      <c r="D8" s="254"/>
      <c r="E8" s="1706" t="s">
        <v>126</v>
      </c>
      <c r="F8" s="113">
        <v>55</v>
      </c>
      <c r="G8" s="173">
        <v>7</v>
      </c>
      <c r="H8" s="113">
        <v>23</v>
      </c>
      <c r="I8" s="121">
        <v>7</v>
      </c>
      <c r="J8" s="113">
        <v>18</v>
      </c>
      <c r="K8" s="173">
        <v>39</v>
      </c>
      <c r="L8" s="113">
        <v>57</v>
      </c>
    </row>
    <row r="9" spans="1:13" s="102" customFormat="1" x14ac:dyDescent="0.2">
      <c r="B9" s="1745"/>
      <c r="C9" s="1745"/>
      <c r="D9" s="264"/>
      <c r="E9" s="1708" t="s">
        <v>384</v>
      </c>
      <c r="F9" s="267">
        <v>207</v>
      </c>
      <c r="G9" s="269">
        <v>34</v>
      </c>
      <c r="H9" s="267">
        <v>140</v>
      </c>
      <c r="I9" s="373">
        <v>35</v>
      </c>
      <c r="J9" s="267">
        <v>125</v>
      </c>
      <c r="K9" s="269">
        <v>127</v>
      </c>
      <c r="L9" s="267">
        <v>252</v>
      </c>
    </row>
    <row r="10" spans="1:13" s="102" customFormat="1" x14ac:dyDescent="0.2">
      <c r="B10" s="1744" t="s">
        <v>331</v>
      </c>
      <c r="C10" s="1744" t="s">
        <v>409</v>
      </c>
      <c r="D10" s="256" t="s">
        <v>332</v>
      </c>
      <c r="E10" s="1709" t="s">
        <v>122</v>
      </c>
      <c r="F10" s="259">
        <v>101</v>
      </c>
      <c r="G10" s="261">
        <v>20</v>
      </c>
      <c r="H10" s="259">
        <v>81</v>
      </c>
      <c r="I10" s="372">
        <v>23</v>
      </c>
      <c r="J10" s="259">
        <v>74</v>
      </c>
      <c r="K10" s="261">
        <v>38</v>
      </c>
      <c r="L10" s="259">
        <v>112</v>
      </c>
    </row>
    <row r="11" spans="1:13" s="102" customFormat="1" x14ac:dyDescent="0.2">
      <c r="B11" s="352"/>
      <c r="C11" s="352"/>
      <c r="D11" s="254"/>
      <c r="E11" s="1706" t="s">
        <v>126</v>
      </c>
      <c r="F11" s="113">
        <v>59</v>
      </c>
      <c r="G11" s="173">
        <v>3</v>
      </c>
      <c r="H11" s="113">
        <v>41</v>
      </c>
      <c r="I11" s="121">
        <v>3</v>
      </c>
      <c r="J11" s="113">
        <v>42</v>
      </c>
      <c r="K11" s="173">
        <v>38</v>
      </c>
      <c r="L11" s="113">
        <v>80</v>
      </c>
    </row>
    <row r="12" spans="1:13" s="102" customFormat="1" x14ac:dyDescent="0.2">
      <c r="B12" s="1745"/>
      <c r="C12" s="1745"/>
      <c r="D12" s="264"/>
      <c r="E12" s="1708" t="s">
        <v>384</v>
      </c>
      <c r="F12" s="267">
        <v>160</v>
      </c>
      <c r="G12" s="269">
        <v>23</v>
      </c>
      <c r="H12" s="267">
        <v>122</v>
      </c>
      <c r="I12" s="373">
        <v>26</v>
      </c>
      <c r="J12" s="267">
        <v>116</v>
      </c>
      <c r="K12" s="269">
        <v>76</v>
      </c>
      <c r="L12" s="267">
        <v>192</v>
      </c>
    </row>
    <row r="13" spans="1:13" s="102" customFormat="1" x14ac:dyDescent="0.2">
      <c r="B13" s="1744" t="s">
        <v>333</v>
      </c>
      <c r="C13" s="1744" t="s">
        <v>409</v>
      </c>
      <c r="D13" s="256" t="s">
        <v>334</v>
      </c>
      <c r="E13" s="1709" t="s">
        <v>122</v>
      </c>
      <c r="F13" s="259">
        <v>349</v>
      </c>
      <c r="G13" s="261">
        <v>55</v>
      </c>
      <c r="H13" s="259">
        <v>266</v>
      </c>
      <c r="I13" s="372">
        <v>58</v>
      </c>
      <c r="J13" s="259">
        <v>260</v>
      </c>
      <c r="K13" s="261">
        <v>222</v>
      </c>
      <c r="L13" s="259">
        <v>482</v>
      </c>
    </row>
    <row r="14" spans="1:13" s="102" customFormat="1" x14ac:dyDescent="0.2">
      <c r="B14" s="352"/>
      <c r="C14" s="352"/>
      <c r="D14" s="254"/>
      <c r="E14" s="1706" t="s">
        <v>124</v>
      </c>
      <c r="F14" s="113">
        <v>80</v>
      </c>
      <c r="G14" s="173">
        <v>1</v>
      </c>
      <c r="H14" s="113">
        <v>12</v>
      </c>
      <c r="I14" s="121">
        <v>1</v>
      </c>
      <c r="J14" s="113">
        <v>11</v>
      </c>
      <c r="K14" s="173">
        <v>91</v>
      </c>
      <c r="L14" s="113">
        <v>102</v>
      </c>
    </row>
    <row r="15" spans="1:13" s="102" customFormat="1" x14ac:dyDescent="0.2">
      <c r="B15" s="352"/>
      <c r="C15" s="352"/>
      <c r="D15" s="254"/>
      <c r="E15" s="1706" t="s">
        <v>126</v>
      </c>
      <c r="F15" s="113">
        <v>316</v>
      </c>
      <c r="G15" s="173">
        <v>14</v>
      </c>
      <c r="H15" s="113">
        <v>157</v>
      </c>
      <c r="I15" s="121">
        <v>14</v>
      </c>
      <c r="J15" s="113">
        <v>152</v>
      </c>
      <c r="K15" s="173">
        <v>273</v>
      </c>
      <c r="L15" s="113">
        <v>425</v>
      </c>
    </row>
    <row r="16" spans="1:13" s="102" customFormat="1" x14ac:dyDescent="0.2">
      <c r="B16" s="1745"/>
      <c r="C16" s="1745"/>
      <c r="D16" s="264"/>
      <c r="E16" s="1708" t="s">
        <v>384</v>
      </c>
      <c r="F16" s="267">
        <v>745</v>
      </c>
      <c r="G16" s="269">
        <v>70</v>
      </c>
      <c r="H16" s="267">
        <v>435</v>
      </c>
      <c r="I16" s="373">
        <v>73</v>
      </c>
      <c r="J16" s="267">
        <v>423</v>
      </c>
      <c r="K16" s="269">
        <v>586</v>
      </c>
      <c r="L16" s="267">
        <v>1009</v>
      </c>
    </row>
    <row r="17" spans="2:12" s="102" customFormat="1" x14ac:dyDescent="0.2">
      <c r="B17" s="1744" t="s">
        <v>335</v>
      </c>
      <c r="C17" s="1744" t="s">
        <v>409</v>
      </c>
      <c r="D17" s="256" t="s">
        <v>336</v>
      </c>
      <c r="E17" s="1709" t="s">
        <v>122</v>
      </c>
      <c r="F17" s="259">
        <v>154</v>
      </c>
      <c r="G17" s="261">
        <v>20</v>
      </c>
      <c r="H17" s="259">
        <v>116</v>
      </c>
      <c r="I17" s="372">
        <v>21</v>
      </c>
      <c r="J17" s="259">
        <v>111</v>
      </c>
      <c r="K17" s="261">
        <v>95</v>
      </c>
      <c r="L17" s="259">
        <v>206</v>
      </c>
    </row>
    <row r="18" spans="2:12" s="102" customFormat="1" x14ac:dyDescent="0.2">
      <c r="B18" s="352"/>
      <c r="C18" s="352"/>
      <c r="D18" s="254"/>
      <c r="E18" s="1706" t="s">
        <v>126</v>
      </c>
      <c r="F18" s="113">
        <v>91</v>
      </c>
      <c r="G18" s="173">
        <v>11</v>
      </c>
      <c r="H18" s="113">
        <v>67</v>
      </c>
      <c r="I18" s="121">
        <v>13</v>
      </c>
      <c r="J18" s="113">
        <v>61</v>
      </c>
      <c r="K18" s="173">
        <v>57</v>
      </c>
      <c r="L18" s="113">
        <v>118</v>
      </c>
    </row>
    <row r="19" spans="2:12" s="102" customFormat="1" x14ac:dyDescent="0.2">
      <c r="B19" s="1743"/>
      <c r="C19" s="1743"/>
      <c r="D19" s="95"/>
      <c r="E19" s="1707" t="s">
        <v>384</v>
      </c>
      <c r="F19" s="231">
        <v>245</v>
      </c>
      <c r="G19" s="233">
        <v>31</v>
      </c>
      <c r="H19" s="231">
        <v>183</v>
      </c>
      <c r="I19" s="374">
        <v>34</v>
      </c>
      <c r="J19" s="231">
        <v>172</v>
      </c>
      <c r="K19" s="233">
        <v>152</v>
      </c>
      <c r="L19" s="231">
        <v>324</v>
      </c>
    </row>
    <row r="20" spans="2:12" s="102" customFormat="1" x14ac:dyDescent="0.2">
      <c r="B20" s="1744" t="s">
        <v>337</v>
      </c>
      <c r="C20" s="1744" t="s">
        <v>409</v>
      </c>
      <c r="D20" s="256" t="s">
        <v>338</v>
      </c>
      <c r="E20" s="1709" t="s">
        <v>122</v>
      </c>
      <c r="F20" s="259">
        <v>257</v>
      </c>
      <c r="G20" s="261">
        <v>38</v>
      </c>
      <c r="H20" s="259">
        <v>201</v>
      </c>
      <c r="I20" s="372">
        <v>38</v>
      </c>
      <c r="J20" s="259">
        <v>194</v>
      </c>
      <c r="K20" s="261">
        <v>131</v>
      </c>
      <c r="L20" s="259">
        <v>325</v>
      </c>
    </row>
    <row r="21" spans="2:12" s="102" customFormat="1" x14ac:dyDescent="0.2">
      <c r="B21" s="352"/>
      <c r="C21" s="352"/>
      <c r="D21" s="254"/>
      <c r="E21" s="1706" t="s">
        <v>126</v>
      </c>
      <c r="F21" s="113">
        <v>75</v>
      </c>
      <c r="G21" s="173">
        <v>5</v>
      </c>
      <c r="H21" s="113">
        <v>46</v>
      </c>
      <c r="I21" s="121">
        <v>5</v>
      </c>
      <c r="J21" s="113">
        <v>44</v>
      </c>
      <c r="K21" s="173">
        <v>54</v>
      </c>
      <c r="L21" s="113">
        <v>98</v>
      </c>
    </row>
    <row r="22" spans="2:12" s="102" customFormat="1" x14ac:dyDescent="0.2">
      <c r="B22" s="1745"/>
      <c r="C22" s="1745"/>
      <c r="D22" s="264"/>
      <c r="E22" s="1708" t="s">
        <v>384</v>
      </c>
      <c r="F22" s="267">
        <v>332</v>
      </c>
      <c r="G22" s="269">
        <v>43</v>
      </c>
      <c r="H22" s="267">
        <v>247</v>
      </c>
      <c r="I22" s="373">
        <v>43</v>
      </c>
      <c r="J22" s="267">
        <v>238</v>
      </c>
      <c r="K22" s="269">
        <v>185</v>
      </c>
      <c r="L22" s="267">
        <v>423</v>
      </c>
    </row>
    <row r="23" spans="2:12" s="102" customFormat="1" x14ac:dyDescent="0.2">
      <c r="B23" s="1744" t="s">
        <v>339</v>
      </c>
      <c r="C23" s="1744" t="s">
        <v>409</v>
      </c>
      <c r="D23" s="256" t="s">
        <v>340</v>
      </c>
      <c r="E23" s="1709" t="s">
        <v>122</v>
      </c>
      <c r="F23" s="259">
        <v>142</v>
      </c>
      <c r="G23" s="261">
        <v>17</v>
      </c>
      <c r="H23" s="259">
        <v>126</v>
      </c>
      <c r="I23" s="372">
        <v>17</v>
      </c>
      <c r="J23" s="259">
        <v>129</v>
      </c>
      <c r="K23" s="261">
        <v>62</v>
      </c>
      <c r="L23" s="259">
        <v>191</v>
      </c>
    </row>
    <row r="24" spans="2:12" s="102" customFormat="1" x14ac:dyDescent="0.2">
      <c r="B24" s="352"/>
      <c r="C24" s="352"/>
      <c r="D24" s="254"/>
      <c r="E24" s="1706" t="s">
        <v>126</v>
      </c>
      <c r="F24" s="113">
        <v>132</v>
      </c>
      <c r="G24" s="173">
        <v>6</v>
      </c>
      <c r="H24" s="113">
        <v>43</v>
      </c>
      <c r="I24" s="121">
        <v>6</v>
      </c>
      <c r="J24" s="113">
        <v>42</v>
      </c>
      <c r="K24" s="173">
        <v>131</v>
      </c>
      <c r="L24" s="113">
        <v>173</v>
      </c>
    </row>
    <row r="25" spans="2:12" s="102" customFormat="1" x14ac:dyDescent="0.2">
      <c r="B25" s="1745"/>
      <c r="C25" s="1745"/>
      <c r="D25" s="264"/>
      <c r="E25" s="1708" t="s">
        <v>384</v>
      </c>
      <c r="F25" s="267">
        <v>274</v>
      </c>
      <c r="G25" s="269">
        <v>23</v>
      </c>
      <c r="H25" s="267">
        <v>169</v>
      </c>
      <c r="I25" s="373">
        <v>23</v>
      </c>
      <c r="J25" s="267">
        <v>171</v>
      </c>
      <c r="K25" s="269">
        <v>193</v>
      </c>
      <c r="L25" s="267">
        <v>364</v>
      </c>
    </row>
    <row r="26" spans="2:12" s="102" customFormat="1" x14ac:dyDescent="0.2">
      <c r="B26" s="1744" t="s">
        <v>341</v>
      </c>
      <c r="C26" s="1744" t="s">
        <v>409</v>
      </c>
      <c r="D26" s="256" t="s">
        <v>342</v>
      </c>
      <c r="E26" s="1709" t="s">
        <v>122</v>
      </c>
      <c r="F26" s="259">
        <v>102</v>
      </c>
      <c r="G26" s="261">
        <v>14</v>
      </c>
      <c r="H26" s="259">
        <v>92</v>
      </c>
      <c r="I26" s="372">
        <v>14</v>
      </c>
      <c r="J26" s="259">
        <v>97</v>
      </c>
      <c r="K26" s="261">
        <v>39</v>
      </c>
      <c r="L26" s="259">
        <v>136</v>
      </c>
    </row>
    <row r="27" spans="2:12" s="102" customFormat="1" x14ac:dyDescent="0.2">
      <c r="B27" s="352"/>
      <c r="C27" s="352"/>
      <c r="D27" s="254"/>
      <c r="E27" s="1706" t="s">
        <v>126</v>
      </c>
      <c r="F27" s="113">
        <v>322</v>
      </c>
      <c r="G27" s="173">
        <v>3</v>
      </c>
      <c r="H27" s="113">
        <v>54</v>
      </c>
      <c r="I27" s="121">
        <v>4</v>
      </c>
      <c r="J27" s="113">
        <v>54</v>
      </c>
      <c r="K27" s="173">
        <v>325</v>
      </c>
      <c r="L27" s="113">
        <v>379</v>
      </c>
    </row>
    <row r="28" spans="2:12" s="102" customFormat="1" x14ac:dyDescent="0.2">
      <c r="B28" s="1745"/>
      <c r="C28" s="1745"/>
      <c r="D28" s="264"/>
      <c r="E28" s="1708" t="s">
        <v>384</v>
      </c>
      <c r="F28" s="267">
        <v>424</v>
      </c>
      <c r="G28" s="269">
        <v>17</v>
      </c>
      <c r="H28" s="267">
        <v>146</v>
      </c>
      <c r="I28" s="373">
        <v>18</v>
      </c>
      <c r="J28" s="267">
        <v>151</v>
      </c>
      <c r="K28" s="269">
        <v>364</v>
      </c>
      <c r="L28" s="267">
        <v>515</v>
      </c>
    </row>
    <row r="29" spans="2:12" s="102" customFormat="1" x14ac:dyDescent="0.2">
      <c r="B29" s="1744" t="s">
        <v>343</v>
      </c>
      <c r="C29" s="1744" t="s">
        <v>409</v>
      </c>
      <c r="D29" s="256" t="s">
        <v>344</v>
      </c>
      <c r="E29" s="1709" t="s">
        <v>122</v>
      </c>
      <c r="F29" s="259">
        <v>134</v>
      </c>
      <c r="G29" s="261">
        <v>19</v>
      </c>
      <c r="H29" s="259">
        <v>109</v>
      </c>
      <c r="I29" s="372">
        <v>20</v>
      </c>
      <c r="J29" s="259">
        <v>105</v>
      </c>
      <c r="K29" s="261">
        <v>75</v>
      </c>
      <c r="L29" s="259">
        <v>180</v>
      </c>
    </row>
    <row r="30" spans="2:12" s="102" customFormat="1" x14ac:dyDescent="0.2">
      <c r="B30" s="352"/>
      <c r="C30" s="352"/>
      <c r="D30" s="254"/>
      <c r="E30" s="1706" t="s">
        <v>126</v>
      </c>
      <c r="F30" s="113">
        <v>50</v>
      </c>
      <c r="G30" s="173">
        <v>2</v>
      </c>
      <c r="H30" s="113">
        <v>26</v>
      </c>
      <c r="I30" s="121">
        <v>2</v>
      </c>
      <c r="J30" s="113">
        <v>26</v>
      </c>
      <c r="K30" s="173">
        <v>45</v>
      </c>
      <c r="L30" s="113">
        <v>71</v>
      </c>
    </row>
    <row r="31" spans="2:12" s="102" customFormat="1" x14ac:dyDescent="0.2">
      <c r="B31" s="1745"/>
      <c r="C31" s="1745"/>
      <c r="D31" s="264"/>
      <c r="E31" s="1708" t="s">
        <v>384</v>
      </c>
      <c r="F31" s="267">
        <v>184</v>
      </c>
      <c r="G31" s="269">
        <v>21</v>
      </c>
      <c r="H31" s="267">
        <v>135</v>
      </c>
      <c r="I31" s="373">
        <v>22</v>
      </c>
      <c r="J31" s="267">
        <v>131</v>
      </c>
      <c r="K31" s="269">
        <v>120</v>
      </c>
      <c r="L31" s="267">
        <v>251</v>
      </c>
    </row>
    <row r="32" spans="2:12" s="102" customFormat="1" x14ac:dyDescent="0.2">
      <c r="B32" s="1744" t="s">
        <v>345</v>
      </c>
      <c r="C32" s="1744" t="s">
        <v>409</v>
      </c>
      <c r="D32" s="256" t="s">
        <v>346</v>
      </c>
      <c r="E32" s="1709" t="s">
        <v>122</v>
      </c>
      <c r="F32" s="259">
        <v>193</v>
      </c>
      <c r="G32" s="261">
        <v>33</v>
      </c>
      <c r="H32" s="259">
        <v>126</v>
      </c>
      <c r="I32" s="372">
        <v>39</v>
      </c>
      <c r="J32" s="259">
        <v>117</v>
      </c>
      <c r="K32" s="261">
        <v>145</v>
      </c>
      <c r="L32" s="259">
        <v>262</v>
      </c>
    </row>
    <row r="33" spans="2:12" s="102" customFormat="1" x14ac:dyDescent="0.2">
      <c r="B33" s="352"/>
      <c r="C33" s="352"/>
      <c r="D33" s="254"/>
      <c r="E33" s="1706" t="s">
        <v>126</v>
      </c>
      <c r="F33" s="113">
        <v>25</v>
      </c>
      <c r="G33" s="173">
        <v>2</v>
      </c>
      <c r="H33" s="113">
        <v>16</v>
      </c>
      <c r="I33" s="121">
        <v>2</v>
      </c>
      <c r="J33" s="113">
        <v>15</v>
      </c>
      <c r="K33" s="173">
        <v>19</v>
      </c>
      <c r="L33" s="113">
        <v>34</v>
      </c>
    </row>
    <row r="34" spans="2:12" s="102" customFormat="1" ht="13.5" thickBot="1" x14ac:dyDescent="0.25">
      <c r="B34" s="1745"/>
      <c r="C34" s="1745"/>
      <c r="D34" s="264"/>
      <c r="E34" s="1708" t="s">
        <v>384</v>
      </c>
      <c r="F34" s="267">
        <v>218</v>
      </c>
      <c r="G34" s="269">
        <v>35</v>
      </c>
      <c r="H34" s="267">
        <v>142</v>
      </c>
      <c r="I34" s="373">
        <v>41</v>
      </c>
      <c r="J34" s="267">
        <v>132</v>
      </c>
      <c r="K34" s="269">
        <v>164</v>
      </c>
      <c r="L34" s="267">
        <v>296</v>
      </c>
    </row>
    <row r="35" spans="2:12" s="102" customFormat="1" x14ac:dyDescent="0.2">
      <c r="B35" s="1744" t="s">
        <v>347</v>
      </c>
      <c r="C35" s="1744" t="s">
        <v>409</v>
      </c>
      <c r="D35" s="256" t="s">
        <v>348</v>
      </c>
      <c r="E35" s="1709" t="s">
        <v>122</v>
      </c>
      <c r="F35" s="259">
        <v>35</v>
      </c>
      <c r="G35" s="261">
        <v>6</v>
      </c>
      <c r="H35" s="259">
        <v>27</v>
      </c>
      <c r="I35" s="372">
        <v>6</v>
      </c>
      <c r="J35" s="259">
        <v>26</v>
      </c>
      <c r="K35" s="261">
        <v>18</v>
      </c>
      <c r="L35" s="259">
        <v>44</v>
      </c>
    </row>
    <row r="36" spans="2:12" s="102" customFormat="1" x14ac:dyDescent="0.2">
      <c r="B36" s="352"/>
      <c r="C36" s="352"/>
      <c r="D36" s="254"/>
      <c r="E36" s="1706" t="s">
        <v>126</v>
      </c>
      <c r="F36" s="113">
        <v>12</v>
      </c>
      <c r="G36" s="173">
        <v>2</v>
      </c>
      <c r="H36" s="113">
        <v>10</v>
      </c>
      <c r="I36" s="121">
        <v>3</v>
      </c>
      <c r="J36" s="113">
        <v>11</v>
      </c>
      <c r="K36" s="173">
        <v>2</v>
      </c>
      <c r="L36" s="113">
        <v>13</v>
      </c>
    </row>
    <row r="37" spans="2:12" s="102" customFormat="1" ht="13.5" thickBot="1" x14ac:dyDescent="0.25">
      <c r="B37" s="1745"/>
      <c r="C37" s="1745"/>
      <c r="D37" s="264"/>
      <c r="E37" s="1708" t="s">
        <v>384</v>
      </c>
      <c r="F37" s="267">
        <v>47</v>
      </c>
      <c r="G37" s="269">
        <v>8</v>
      </c>
      <c r="H37" s="267">
        <v>37</v>
      </c>
      <c r="I37" s="373">
        <v>9</v>
      </c>
      <c r="J37" s="267">
        <v>37</v>
      </c>
      <c r="K37" s="269">
        <v>20</v>
      </c>
      <c r="L37" s="267">
        <v>57</v>
      </c>
    </row>
    <row r="38" spans="2:12" s="102" customFormat="1" x14ac:dyDescent="0.2">
      <c r="B38" s="1744" t="s">
        <v>349</v>
      </c>
      <c r="C38" s="1744" t="s">
        <v>409</v>
      </c>
      <c r="D38" s="256" t="s">
        <v>350</v>
      </c>
      <c r="E38" s="1709" t="s">
        <v>122</v>
      </c>
      <c r="F38" s="259">
        <v>118</v>
      </c>
      <c r="G38" s="261">
        <v>13</v>
      </c>
      <c r="H38" s="259">
        <v>87</v>
      </c>
      <c r="I38" s="372">
        <v>13</v>
      </c>
      <c r="J38" s="259">
        <v>84</v>
      </c>
      <c r="K38" s="261">
        <v>73</v>
      </c>
      <c r="L38" s="259">
        <v>157</v>
      </c>
    </row>
    <row r="39" spans="2:12" s="102" customFormat="1" x14ac:dyDescent="0.2">
      <c r="B39" s="352"/>
      <c r="C39" s="352"/>
      <c r="D39" s="254"/>
      <c r="E39" s="1706" t="s">
        <v>124</v>
      </c>
      <c r="F39" s="113">
        <v>549</v>
      </c>
      <c r="G39" s="173">
        <v>7</v>
      </c>
      <c r="H39" s="113">
        <v>24</v>
      </c>
      <c r="I39" s="121">
        <v>7</v>
      </c>
      <c r="J39" s="113">
        <v>25</v>
      </c>
      <c r="K39" s="173">
        <v>694</v>
      </c>
      <c r="L39" s="113">
        <v>719</v>
      </c>
    </row>
    <row r="40" spans="2:12" s="102" customFormat="1" x14ac:dyDescent="0.2">
      <c r="B40" s="352"/>
      <c r="C40" s="352"/>
      <c r="D40" s="254"/>
      <c r="E40" s="1706" t="s">
        <v>126</v>
      </c>
      <c r="F40" s="113">
        <v>793</v>
      </c>
      <c r="G40" s="173">
        <v>10</v>
      </c>
      <c r="H40" s="113">
        <v>132</v>
      </c>
      <c r="I40" s="121">
        <v>10</v>
      </c>
      <c r="J40" s="113">
        <v>133</v>
      </c>
      <c r="K40" s="173">
        <v>840</v>
      </c>
      <c r="L40" s="113">
        <v>973</v>
      </c>
    </row>
    <row r="41" spans="2:12" s="102" customFormat="1" x14ac:dyDescent="0.2">
      <c r="B41" s="1745"/>
      <c r="C41" s="1745"/>
      <c r="D41" s="264"/>
      <c r="E41" s="1708" t="s">
        <v>384</v>
      </c>
      <c r="F41" s="267">
        <v>1460</v>
      </c>
      <c r="G41" s="269">
        <v>30</v>
      </c>
      <c r="H41" s="267">
        <v>243</v>
      </c>
      <c r="I41" s="373">
        <v>30</v>
      </c>
      <c r="J41" s="267">
        <v>242</v>
      </c>
      <c r="K41" s="269">
        <v>1607</v>
      </c>
      <c r="L41" s="267">
        <v>1849</v>
      </c>
    </row>
    <row r="42" spans="2:12" s="102" customFormat="1" x14ac:dyDescent="0.2">
      <c r="B42" s="1744" t="s">
        <v>351</v>
      </c>
      <c r="C42" s="1744" t="s">
        <v>409</v>
      </c>
      <c r="D42" s="256" t="s">
        <v>352</v>
      </c>
      <c r="E42" s="1709" t="s">
        <v>124</v>
      </c>
      <c r="F42" s="259">
        <v>423</v>
      </c>
      <c r="G42" s="261">
        <v>2</v>
      </c>
      <c r="H42" s="259">
        <v>34</v>
      </c>
      <c r="I42" s="372">
        <v>2</v>
      </c>
      <c r="J42" s="259">
        <v>34</v>
      </c>
      <c r="K42" s="261">
        <v>510</v>
      </c>
      <c r="L42" s="259">
        <v>544</v>
      </c>
    </row>
    <row r="43" spans="2:12" s="102" customFormat="1" x14ac:dyDescent="0.2">
      <c r="B43" s="352"/>
      <c r="C43" s="352"/>
      <c r="D43" s="254"/>
      <c r="E43" s="1706" t="s">
        <v>123</v>
      </c>
      <c r="F43" s="113">
        <v>2023</v>
      </c>
      <c r="G43" s="173">
        <v>22</v>
      </c>
      <c r="H43" s="113">
        <v>203</v>
      </c>
      <c r="I43" s="121">
        <v>23</v>
      </c>
      <c r="J43" s="113">
        <v>189</v>
      </c>
      <c r="K43" s="173">
        <v>2106</v>
      </c>
      <c r="L43" s="113">
        <v>2295</v>
      </c>
    </row>
    <row r="44" spans="2:12" s="102" customFormat="1" x14ac:dyDescent="0.2">
      <c r="B44" s="1745"/>
      <c r="C44" s="1745"/>
      <c r="D44" s="264"/>
      <c r="E44" s="1708" t="s">
        <v>384</v>
      </c>
      <c r="F44" s="267">
        <v>2446</v>
      </c>
      <c r="G44" s="269">
        <v>24</v>
      </c>
      <c r="H44" s="267">
        <v>237</v>
      </c>
      <c r="I44" s="373">
        <v>25</v>
      </c>
      <c r="J44" s="267">
        <v>223</v>
      </c>
      <c r="K44" s="269">
        <v>2616</v>
      </c>
      <c r="L44" s="267">
        <v>2839</v>
      </c>
    </row>
    <row r="45" spans="2:12" s="102" customFormat="1" x14ac:dyDescent="0.2">
      <c r="B45" s="1744" t="s">
        <v>353</v>
      </c>
      <c r="C45" s="1744" t="s">
        <v>409</v>
      </c>
      <c r="D45" s="256" t="s">
        <v>354</v>
      </c>
      <c r="E45" s="1709" t="s">
        <v>124</v>
      </c>
      <c r="F45" s="259">
        <v>748</v>
      </c>
      <c r="G45" s="261">
        <v>10</v>
      </c>
      <c r="H45" s="259">
        <v>57</v>
      </c>
      <c r="I45" s="372">
        <v>11</v>
      </c>
      <c r="J45" s="259">
        <v>55</v>
      </c>
      <c r="K45" s="261">
        <v>910</v>
      </c>
      <c r="L45" s="259">
        <v>965</v>
      </c>
    </row>
    <row r="46" spans="2:12" s="102" customFormat="1" x14ac:dyDescent="0.2">
      <c r="B46" s="352"/>
      <c r="C46" s="352"/>
      <c r="D46" s="254"/>
      <c r="E46" s="1706" t="s">
        <v>123</v>
      </c>
      <c r="F46" s="113">
        <v>2382</v>
      </c>
      <c r="G46" s="173">
        <v>19</v>
      </c>
      <c r="H46" s="113">
        <v>302</v>
      </c>
      <c r="I46" s="121">
        <v>19</v>
      </c>
      <c r="J46" s="113">
        <v>326</v>
      </c>
      <c r="K46" s="173">
        <v>2500</v>
      </c>
      <c r="L46" s="113">
        <v>2826</v>
      </c>
    </row>
    <row r="47" spans="2:12" s="102" customFormat="1" x14ac:dyDescent="0.2">
      <c r="B47" s="1745"/>
      <c r="C47" s="1745"/>
      <c r="D47" s="264"/>
      <c r="E47" s="1708" t="s">
        <v>384</v>
      </c>
      <c r="F47" s="267">
        <v>3130</v>
      </c>
      <c r="G47" s="269">
        <v>29</v>
      </c>
      <c r="H47" s="267">
        <v>359</v>
      </c>
      <c r="I47" s="373">
        <v>30</v>
      </c>
      <c r="J47" s="267">
        <v>381</v>
      </c>
      <c r="K47" s="269">
        <v>3410</v>
      </c>
      <c r="L47" s="267">
        <v>3791</v>
      </c>
    </row>
    <row r="48" spans="2:12" s="102" customFormat="1" x14ac:dyDescent="0.2">
      <c r="B48" s="1744" t="s">
        <v>355</v>
      </c>
      <c r="C48" s="1744" t="s">
        <v>409</v>
      </c>
      <c r="D48" s="256" t="s">
        <v>356</v>
      </c>
      <c r="E48" s="1709" t="s">
        <v>124</v>
      </c>
      <c r="F48" s="259">
        <v>593</v>
      </c>
      <c r="G48" s="261">
        <v>7</v>
      </c>
      <c r="H48" s="259">
        <v>37</v>
      </c>
      <c r="I48" s="372">
        <v>8</v>
      </c>
      <c r="J48" s="259">
        <v>31</v>
      </c>
      <c r="K48" s="261">
        <v>690</v>
      </c>
      <c r="L48" s="259">
        <v>721</v>
      </c>
    </row>
    <row r="49" spans="2:13" s="102" customFormat="1" x14ac:dyDescent="0.2">
      <c r="B49" s="352"/>
      <c r="C49" s="352"/>
      <c r="D49" s="254"/>
      <c r="E49" s="1706" t="s">
        <v>123</v>
      </c>
      <c r="F49" s="113">
        <v>2088</v>
      </c>
      <c r="G49" s="173">
        <v>19</v>
      </c>
      <c r="H49" s="113">
        <v>231</v>
      </c>
      <c r="I49" s="121">
        <v>19</v>
      </c>
      <c r="J49" s="113">
        <v>221</v>
      </c>
      <c r="K49" s="173">
        <v>2237</v>
      </c>
      <c r="L49" s="113">
        <v>2458</v>
      </c>
    </row>
    <row r="50" spans="2:13" s="102" customFormat="1" x14ac:dyDescent="0.2">
      <c r="B50" s="1745"/>
      <c r="C50" s="1745"/>
      <c r="D50" s="264"/>
      <c r="E50" s="1708" t="s">
        <v>384</v>
      </c>
      <c r="F50" s="267">
        <v>2681</v>
      </c>
      <c r="G50" s="269">
        <v>26</v>
      </c>
      <c r="H50" s="267">
        <v>268</v>
      </c>
      <c r="I50" s="373">
        <v>27</v>
      </c>
      <c r="J50" s="267">
        <v>252</v>
      </c>
      <c r="K50" s="269">
        <v>2927</v>
      </c>
      <c r="L50" s="267">
        <v>3179</v>
      </c>
    </row>
    <row r="51" spans="2:13" s="102" customFormat="1" x14ac:dyDescent="0.2">
      <c r="B51" s="1744" t="s">
        <v>357</v>
      </c>
      <c r="C51" s="1744" t="s">
        <v>409</v>
      </c>
      <c r="D51" s="256" t="s">
        <v>358</v>
      </c>
      <c r="E51" s="1709" t="s">
        <v>122</v>
      </c>
      <c r="F51" s="259">
        <v>95</v>
      </c>
      <c r="G51" s="261">
        <v>8</v>
      </c>
      <c r="H51" s="259">
        <v>61</v>
      </c>
      <c r="I51" s="372">
        <v>8</v>
      </c>
      <c r="J51" s="259">
        <v>62</v>
      </c>
      <c r="K51" s="261">
        <v>58</v>
      </c>
      <c r="L51" s="259">
        <v>120</v>
      </c>
    </row>
    <row r="52" spans="2:13" s="102" customFormat="1" x14ac:dyDescent="0.2">
      <c r="B52" s="352"/>
      <c r="C52" s="352"/>
      <c r="D52" s="254"/>
      <c r="E52" s="1706" t="s">
        <v>124</v>
      </c>
      <c r="F52" s="113">
        <v>481</v>
      </c>
      <c r="G52" s="173">
        <v>3</v>
      </c>
      <c r="H52" s="113">
        <v>38</v>
      </c>
      <c r="I52" s="121">
        <v>3</v>
      </c>
      <c r="J52" s="113">
        <v>39</v>
      </c>
      <c r="K52" s="173">
        <v>638</v>
      </c>
      <c r="L52" s="113">
        <v>677</v>
      </c>
    </row>
    <row r="53" spans="2:13" s="102" customFormat="1" x14ac:dyDescent="0.2">
      <c r="B53" s="352"/>
      <c r="C53" s="352"/>
      <c r="D53" s="254"/>
      <c r="E53" s="1706" t="s">
        <v>126</v>
      </c>
      <c r="F53" s="113">
        <v>230</v>
      </c>
      <c r="G53" s="173">
        <v>11</v>
      </c>
      <c r="H53" s="113">
        <v>82</v>
      </c>
      <c r="I53" s="121">
        <v>11</v>
      </c>
      <c r="J53" s="113">
        <v>80</v>
      </c>
      <c r="K53" s="173">
        <v>229</v>
      </c>
      <c r="L53" s="113">
        <v>309</v>
      </c>
    </row>
    <row r="54" spans="2:13" s="102" customFormat="1" x14ac:dyDescent="0.2">
      <c r="B54" s="1745"/>
      <c r="C54" s="1745"/>
      <c r="D54" s="264"/>
      <c r="E54" s="1708" t="s">
        <v>384</v>
      </c>
      <c r="F54" s="267">
        <v>806</v>
      </c>
      <c r="G54" s="269">
        <v>22</v>
      </c>
      <c r="H54" s="267">
        <v>181</v>
      </c>
      <c r="I54" s="373">
        <v>22</v>
      </c>
      <c r="J54" s="267">
        <v>181</v>
      </c>
      <c r="K54" s="269">
        <v>925</v>
      </c>
      <c r="L54" s="267">
        <v>1106</v>
      </c>
    </row>
    <row r="55" spans="2:13" s="337" customFormat="1" ht="5.0999999999999996" customHeight="1" x14ac:dyDescent="0.2">
      <c r="B55" s="1792"/>
      <c r="C55" s="1792"/>
      <c r="E55" s="1788"/>
      <c r="F55" s="1787"/>
      <c r="G55" s="79"/>
      <c r="H55" s="79"/>
      <c r="I55" s="382"/>
      <c r="J55" s="79"/>
      <c r="K55" s="79"/>
      <c r="L55" s="79"/>
    </row>
    <row r="56" spans="2:13" s="337" customFormat="1" ht="12.75" customHeight="1" x14ac:dyDescent="0.2">
      <c r="B56" s="2005" t="s">
        <v>144</v>
      </c>
      <c r="C56" s="2006"/>
      <c r="D56" s="2006"/>
      <c r="E56" s="1789" t="s">
        <v>122</v>
      </c>
      <c r="F56" s="386">
        <v>17569</v>
      </c>
      <c r="G56" s="383">
        <v>2182</v>
      </c>
      <c r="H56" s="384">
        <v>12367</v>
      </c>
      <c r="I56" s="385">
        <v>2330</v>
      </c>
      <c r="J56" s="386">
        <v>12213</v>
      </c>
      <c r="K56" s="383">
        <v>10853</v>
      </c>
      <c r="L56" s="384">
        <v>23066</v>
      </c>
    </row>
    <row r="57" spans="2:13" s="337" customFormat="1" x14ac:dyDescent="0.2">
      <c r="B57" s="2005"/>
      <c r="C57" s="2006"/>
      <c r="D57" s="2006"/>
      <c r="E57" s="1790" t="s">
        <v>399</v>
      </c>
      <c r="F57" s="328">
        <v>12075</v>
      </c>
      <c r="G57" s="329">
        <v>94</v>
      </c>
      <c r="H57" s="326">
        <v>1154</v>
      </c>
      <c r="I57" s="387">
        <v>95</v>
      </c>
      <c r="J57" s="328">
        <v>1133</v>
      </c>
      <c r="K57" s="329">
        <v>12748</v>
      </c>
      <c r="L57" s="326">
        <v>13881</v>
      </c>
    </row>
    <row r="58" spans="2:13" s="337" customFormat="1" x14ac:dyDescent="0.2">
      <c r="B58" s="2005"/>
      <c r="C58" s="2006"/>
      <c r="D58" s="2006"/>
      <c r="E58" s="1790" t="s">
        <v>124</v>
      </c>
      <c r="F58" s="328">
        <v>4981</v>
      </c>
      <c r="G58" s="329">
        <v>96</v>
      </c>
      <c r="H58" s="326">
        <v>523</v>
      </c>
      <c r="I58" s="387">
        <v>106</v>
      </c>
      <c r="J58" s="328">
        <v>505</v>
      </c>
      <c r="K58" s="329">
        <v>6234</v>
      </c>
      <c r="L58" s="326">
        <v>6739</v>
      </c>
    </row>
    <row r="59" spans="2:13" s="337" customFormat="1" x14ac:dyDescent="0.2">
      <c r="B59" s="2005"/>
      <c r="C59" s="2006"/>
      <c r="D59" s="2006"/>
      <c r="E59" s="1790" t="s">
        <v>400</v>
      </c>
      <c r="F59" s="328">
        <v>1</v>
      </c>
      <c r="G59" s="329">
        <v>1</v>
      </c>
      <c r="H59" s="326">
        <v>1</v>
      </c>
      <c r="I59" s="387">
        <v>1</v>
      </c>
      <c r="J59" s="328">
        <v>0</v>
      </c>
      <c r="K59" s="329">
        <v>0</v>
      </c>
      <c r="L59" s="326">
        <v>0</v>
      </c>
    </row>
    <row r="60" spans="2:13" s="337" customFormat="1" x14ac:dyDescent="0.2">
      <c r="B60" s="2005"/>
      <c r="C60" s="2006"/>
      <c r="D60" s="2006"/>
      <c r="E60" s="1790" t="s">
        <v>126</v>
      </c>
      <c r="F60" s="328">
        <v>21390</v>
      </c>
      <c r="G60" s="329">
        <v>677</v>
      </c>
      <c r="H60" s="326">
        <v>5899</v>
      </c>
      <c r="I60" s="387">
        <v>712</v>
      </c>
      <c r="J60" s="328">
        <v>5758</v>
      </c>
      <c r="K60" s="329">
        <v>21046</v>
      </c>
      <c r="L60" s="326">
        <v>26804</v>
      </c>
    </row>
    <row r="61" spans="2:13" s="337" customFormat="1" x14ac:dyDescent="0.2">
      <c r="B61" s="2005"/>
      <c r="C61" s="2006"/>
      <c r="D61" s="2006"/>
      <c r="E61" s="1791" t="s">
        <v>384</v>
      </c>
      <c r="F61" s="391">
        <f t="shared" ref="F61:L61" si="0">SUM(F56:F60)</f>
        <v>56016</v>
      </c>
      <c r="G61" s="388">
        <f t="shared" si="0"/>
        <v>3050</v>
      </c>
      <c r="H61" s="389">
        <f t="shared" si="0"/>
        <v>19944</v>
      </c>
      <c r="I61" s="390">
        <f t="shared" si="0"/>
        <v>3244</v>
      </c>
      <c r="J61" s="391">
        <f t="shared" si="0"/>
        <v>19609</v>
      </c>
      <c r="K61" s="388">
        <f t="shared" si="0"/>
        <v>50881</v>
      </c>
      <c r="L61" s="389">
        <f t="shared" si="0"/>
        <v>70490</v>
      </c>
      <c r="M61" s="274"/>
    </row>
    <row r="62" spans="2:13" s="95" customFormat="1" ht="15" customHeight="1" x14ac:dyDescent="0.2">
      <c r="B62" s="1746" t="s">
        <v>117</v>
      </c>
      <c r="C62" s="1746"/>
      <c r="D62" s="213"/>
      <c r="E62" s="1712"/>
      <c r="F62" s="185"/>
      <c r="G62" s="185"/>
      <c r="H62" s="185"/>
      <c r="I62" s="185"/>
      <c r="J62" s="185"/>
    </row>
  </sheetData>
  <mergeCells count="1">
    <mergeCell ref="B56:D61"/>
  </mergeCells>
  <printOptions horizontalCentered="1"/>
  <pageMargins left="0.47244094488188981" right="0.47244094488188981" top="0.59055118110236227" bottom="0.39370078740157483" header="0.51181102362204722" footer="0.31496062992125984"/>
  <pageSetup paperSize="9" scale="85" firstPageNumber="0" orientation="portrait" r:id="rId1"/>
  <headerFooter>
    <oddFooter>&amp;C&amp;F&amp;R&amp;A</oddFooter>
  </headerFooter>
  <ignoredErrors>
    <ignoredError sqref="B7:D61"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zoomScaleNormal="100" workbookViewId="0">
      <pane ySplit="5" topLeftCell="A18" activePane="bottomLeft" state="frozen"/>
      <selection activeCell="Q15" sqref="Q15"/>
      <selection pane="bottomLeft" activeCell="F41" activeCellId="1" sqref="F23 F41"/>
    </sheetView>
  </sheetViews>
  <sheetFormatPr baseColWidth="10" defaultColWidth="9.140625" defaultRowHeight="12.75" x14ac:dyDescent="0.2"/>
  <cols>
    <col min="1" max="1" width="1.5703125" customWidth="1"/>
    <col min="2" max="2" width="3.42578125" style="152" customWidth="1"/>
    <col min="3" max="3" width="0.85546875" style="152" customWidth="1"/>
    <col min="4" max="4" width="24.7109375" customWidth="1"/>
    <col min="5" max="5" width="14.7109375" customWidth="1"/>
    <col min="6" max="8" width="9.7109375" customWidth="1"/>
    <col min="9" max="9" width="9.7109375" style="379" customWidth="1"/>
    <col min="10" max="12" width="9.7109375" customWidth="1"/>
  </cols>
  <sheetData>
    <row r="1" spans="1:12" s="1517" customFormat="1" ht="20.100000000000001" customHeight="1" x14ac:dyDescent="0.3">
      <c r="A1" s="1511"/>
      <c r="B1" s="1726" t="s">
        <v>899</v>
      </c>
      <c r="C1" s="1726"/>
      <c r="D1" s="1512"/>
      <c r="E1" s="1512"/>
      <c r="F1" s="1513"/>
      <c r="G1" s="1513"/>
      <c r="H1" s="1514"/>
      <c r="I1" s="1515"/>
      <c r="J1" s="1513"/>
      <c r="K1" s="1513"/>
      <c r="L1" s="1513"/>
    </row>
    <row r="2" spans="1:12" ht="20.100000000000001" customHeight="1" x14ac:dyDescent="0.3">
      <c r="A2" s="102"/>
      <c r="B2" s="1727"/>
      <c r="C2" s="1727"/>
      <c r="D2" s="187"/>
      <c r="E2" s="187"/>
      <c r="F2" s="188"/>
      <c r="G2" s="188"/>
      <c r="H2" s="364"/>
      <c r="I2" s="365"/>
      <c r="J2" s="188"/>
      <c r="K2" s="188"/>
      <c r="L2" s="188"/>
    </row>
    <row r="3" spans="1:12" ht="20.100000000000001" customHeight="1" x14ac:dyDescent="0.25">
      <c r="A3" s="102"/>
      <c r="B3" s="1772" t="s">
        <v>401</v>
      </c>
      <c r="C3" s="1772"/>
      <c r="D3" s="243"/>
      <c r="E3" s="243"/>
      <c r="F3" s="279"/>
      <c r="G3" s="279"/>
      <c r="H3" s="380"/>
      <c r="I3" s="366"/>
      <c r="J3" s="279"/>
      <c r="K3" s="279"/>
      <c r="L3" s="279"/>
    </row>
    <row r="4" spans="1:12" ht="20.100000000000001" customHeight="1" x14ac:dyDescent="0.2">
      <c r="A4" s="189"/>
      <c r="B4" s="714" t="s">
        <v>49</v>
      </c>
      <c r="C4" s="1786"/>
      <c r="D4" s="193"/>
      <c r="E4" s="193"/>
      <c r="F4" s="381"/>
      <c r="G4" s="381"/>
      <c r="H4" s="194"/>
      <c r="I4" s="368"/>
      <c r="J4" s="194"/>
      <c r="K4" s="194"/>
      <c r="L4" s="194"/>
    </row>
    <row r="5" spans="1:12" s="102" customFormat="1" ht="50.1" customHeight="1" x14ac:dyDescent="0.2">
      <c r="B5" s="1773"/>
      <c r="C5" s="1773"/>
      <c r="D5" s="244"/>
      <c r="E5" s="244"/>
      <c r="F5" s="1028" t="s">
        <v>103</v>
      </c>
      <c r="G5" s="1029" t="s">
        <v>104</v>
      </c>
      <c r="H5" s="1030" t="s">
        <v>119</v>
      </c>
      <c r="I5" s="1031" t="s">
        <v>106</v>
      </c>
      <c r="J5" s="1028" t="s">
        <v>120</v>
      </c>
      <c r="K5" s="1029" t="s">
        <v>121</v>
      </c>
      <c r="L5" s="1030" t="s">
        <v>109</v>
      </c>
    </row>
    <row r="6" spans="1:12" s="944" customFormat="1" ht="24.95" customHeight="1" thickBot="1" x14ac:dyDescent="0.35">
      <c r="B6" s="1779" t="s">
        <v>10</v>
      </c>
      <c r="C6" s="1779"/>
      <c r="D6" s="1017"/>
      <c r="E6" s="945"/>
      <c r="F6" s="1032"/>
      <c r="G6" s="1033"/>
      <c r="H6" s="1033"/>
      <c r="I6" s="1034"/>
      <c r="J6" s="1033"/>
      <c r="K6" s="1033"/>
      <c r="L6" s="1033"/>
    </row>
    <row r="7" spans="1:12" s="102" customFormat="1" x14ac:dyDescent="0.2">
      <c r="B7" s="1774" t="s">
        <v>360</v>
      </c>
      <c r="C7" s="1774" t="s">
        <v>409</v>
      </c>
      <c r="D7" s="1018" t="s">
        <v>361</v>
      </c>
      <c r="E7" s="257" t="s">
        <v>122</v>
      </c>
      <c r="F7" s="1035">
        <v>201</v>
      </c>
      <c r="G7" s="1036">
        <v>35</v>
      </c>
      <c r="H7" s="1037">
        <v>154</v>
      </c>
      <c r="I7" s="1038">
        <v>36</v>
      </c>
      <c r="J7" s="1037">
        <v>137</v>
      </c>
      <c r="K7" s="1036">
        <v>102</v>
      </c>
      <c r="L7" s="1037">
        <v>239</v>
      </c>
    </row>
    <row r="8" spans="1:12" s="102" customFormat="1" x14ac:dyDescent="0.2">
      <c r="B8" s="1775"/>
      <c r="C8" s="1775"/>
      <c r="D8" s="1019"/>
      <c r="E8" s="110" t="s">
        <v>126</v>
      </c>
      <c r="F8" s="1039">
        <v>157</v>
      </c>
      <c r="G8" s="1040">
        <v>11</v>
      </c>
      <c r="H8" s="1041">
        <v>79</v>
      </c>
      <c r="I8" s="1042">
        <v>11</v>
      </c>
      <c r="J8" s="1041">
        <v>72</v>
      </c>
      <c r="K8" s="1040">
        <v>150</v>
      </c>
      <c r="L8" s="1041">
        <v>222</v>
      </c>
    </row>
    <row r="9" spans="1:12" s="102" customFormat="1" ht="13.5" thickBot="1" x14ac:dyDescent="0.25">
      <c r="B9" s="1776"/>
      <c r="C9" s="1776"/>
      <c r="D9" s="1020"/>
      <c r="E9" s="265" t="s">
        <v>384</v>
      </c>
      <c r="F9" s="1043">
        <v>358</v>
      </c>
      <c r="G9" s="1044">
        <v>46</v>
      </c>
      <c r="H9" s="1045">
        <v>233</v>
      </c>
      <c r="I9" s="1046">
        <v>47</v>
      </c>
      <c r="J9" s="1045">
        <v>209</v>
      </c>
      <c r="K9" s="1047">
        <v>252</v>
      </c>
      <c r="L9" s="1045">
        <v>461</v>
      </c>
    </row>
    <row r="10" spans="1:12" s="102" customFormat="1" x14ac:dyDescent="0.2">
      <c r="B10" s="1774" t="s">
        <v>362</v>
      </c>
      <c r="C10" s="1774" t="s">
        <v>409</v>
      </c>
      <c r="D10" s="1018" t="s">
        <v>363</v>
      </c>
      <c r="E10" s="257" t="s">
        <v>122</v>
      </c>
      <c r="F10" s="1035">
        <v>117</v>
      </c>
      <c r="G10" s="1036">
        <v>16</v>
      </c>
      <c r="H10" s="1037">
        <v>99</v>
      </c>
      <c r="I10" s="1038">
        <v>16</v>
      </c>
      <c r="J10" s="1037">
        <v>92</v>
      </c>
      <c r="K10" s="1036">
        <v>54</v>
      </c>
      <c r="L10" s="1037">
        <v>146</v>
      </c>
    </row>
    <row r="11" spans="1:12" s="102" customFormat="1" x14ac:dyDescent="0.2">
      <c r="B11" s="1775"/>
      <c r="C11" s="1775"/>
      <c r="D11" s="1019"/>
      <c r="E11" s="110" t="s">
        <v>126</v>
      </c>
      <c r="F11" s="1039">
        <v>410</v>
      </c>
      <c r="G11" s="1040">
        <v>10</v>
      </c>
      <c r="H11" s="1041">
        <v>86</v>
      </c>
      <c r="I11" s="1042">
        <v>11</v>
      </c>
      <c r="J11" s="1041">
        <v>82</v>
      </c>
      <c r="K11" s="1040">
        <v>497</v>
      </c>
      <c r="L11" s="1041">
        <v>579</v>
      </c>
    </row>
    <row r="12" spans="1:12" s="102" customFormat="1" ht="13.5" thickBot="1" x14ac:dyDescent="0.25">
      <c r="B12" s="1776"/>
      <c r="C12" s="1776"/>
      <c r="D12" s="1020"/>
      <c r="E12" s="265" t="s">
        <v>384</v>
      </c>
      <c r="F12" s="1043">
        <v>527</v>
      </c>
      <c r="G12" s="1044">
        <v>26</v>
      </c>
      <c r="H12" s="1045">
        <v>185</v>
      </c>
      <c r="I12" s="1046">
        <v>27</v>
      </c>
      <c r="J12" s="1045">
        <v>174</v>
      </c>
      <c r="K12" s="1047">
        <v>551</v>
      </c>
      <c r="L12" s="1045">
        <v>725</v>
      </c>
    </row>
    <row r="13" spans="1:12" s="102" customFormat="1" x14ac:dyDescent="0.2">
      <c r="B13" s="1774" t="s">
        <v>364</v>
      </c>
      <c r="C13" s="1774" t="s">
        <v>409</v>
      </c>
      <c r="D13" s="1018" t="s">
        <v>365</v>
      </c>
      <c r="E13" s="257" t="s">
        <v>122</v>
      </c>
      <c r="F13" s="1035">
        <v>160</v>
      </c>
      <c r="G13" s="1036">
        <v>26</v>
      </c>
      <c r="H13" s="1037">
        <v>111</v>
      </c>
      <c r="I13" s="1038">
        <v>27</v>
      </c>
      <c r="J13" s="1037">
        <v>122</v>
      </c>
      <c r="K13" s="1036">
        <v>108</v>
      </c>
      <c r="L13" s="1037">
        <v>230</v>
      </c>
    </row>
    <row r="14" spans="1:12" s="102" customFormat="1" x14ac:dyDescent="0.2">
      <c r="B14" s="1775"/>
      <c r="C14" s="1775"/>
      <c r="D14" s="1019"/>
      <c r="E14" s="110" t="s">
        <v>126</v>
      </c>
      <c r="F14" s="1039">
        <v>227</v>
      </c>
      <c r="G14" s="1040">
        <v>8</v>
      </c>
      <c r="H14" s="1041">
        <v>52</v>
      </c>
      <c r="I14" s="1042">
        <v>8</v>
      </c>
      <c r="J14" s="1041">
        <v>49</v>
      </c>
      <c r="K14" s="1040">
        <v>230</v>
      </c>
      <c r="L14" s="1041">
        <v>279</v>
      </c>
    </row>
    <row r="15" spans="1:12" s="102" customFormat="1" ht="13.5" thickBot="1" x14ac:dyDescent="0.25">
      <c r="B15" s="1776"/>
      <c r="C15" s="1776"/>
      <c r="D15" s="1020"/>
      <c r="E15" s="265" t="s">
        <v>384</v>
      </c>
      <c r="F15" s="1043">
        <v>387</v>
      </c>
      <c r="G15" s="1044">
        <v>34</v>
      </c>
      <c r="H15" s="1045">
        <v>163</v>
      </c>
      <c r="I15" s="1046">
        <v>35</v>
      </c>
      <c r="J15" s="1045">
        <v>171</v>
      </c>
      <c r="K15" s="1047">
        <v>338</v>
      </c>
      <c r="L15" s="1045">
        <v>509</v>
      </c>
    </row>
    <row r="16" spans="1:12" s="102" customFormat="1" x14ac:dyDescent="0.2">
      <c r="B16" s="1774" t="s">
        <v>366</v>
      </c>
      <c r="C16" s="1774" t="s">
        <v>409</v>
      </c>
      <c r="D16" s="1018" t="s">
        <v>367</v>
      </c>
      <c r="E16" s="257" t="s">
        <v>122</v>
      </c>
      <c r="F16" s="1035">
        <v>223</v>
      </c>
      <c r="G16" s="1036">
        <v>25</v>
      </c>
      <c r="H16" s="1037">
        <v>160</v>
      </c>
      <c r="I16" s="1038">
        <v>25</v>
      </c>
      <c r="J16" s="1037">
        <v>149</v>
      </c>
      <c r="K16" s="1036">
        <v>111</v>
      </c>
      <c r="L16" s="1037">
        <v>260</v>
      </c>
    </row>
    <row r="17" spans="1:12" s="102" customFormat="1" x14ac:dyDescent="0.2">
      <c r="B17" s="1775"/>
      <c r="C17" s="1775"/>
      <c r="D17" s="1019"/>
      <c r="E17" s="110" t="s">
        <v>126</v>
      </c>
      <c r="F17" s="1039">
        <v>556</v>
      </c>
      <c r="G17" s="1040">
        <v>13</v>
      </c>
      <c r="H17" s="1041">
        <v>149</v>
      </c>
      <c r="I17" s="1042">
        <v>14</v>
      </c>
      <c r="J17" s="1041">
        <v>156</v>
      </c>
      <c r="K17" s="1040">
        <v>556</v>
      </c>
      <c r="L17" s="1041">
        <v>712</v>
      </c>
    </row>
    <row r="18" spans="1:12" s="102" customFormat="1" ht="13.5" thickBot="1" x14ac:dyDescent="0.25">
      <c r="B18" s="1776"/>
      <c r="C18" s="1776"/>
      <c r="D18" s="1020"/>
      <c r="E18" s="265" t="s">
        <v>384</v>
      </c>
      <c r="F18" s="1043">
        <v>779</v>
      </c>
      <c r="G18" s="1044">
        <v>38</v>
      </c>
      <c r="H18" s="1045">
        <v>309</v>
      </c>
      <c r="I18" s="1046">
        <v>39</v>
      </c>
      <c r="J18" s="1045">
        <v>305</v>
      </c>
      <c r="K18" s="1047">
        <v>667</v>
      </c>
      <c r="L18" s="1045">
        <v>972</v>
      </c>
    </row>
    <row r="19" spans="1:12" s="102" customFormat="1" x14ac:dyDescent="0.2">
      <c r="B19" s="1774" t="s">
        <v>368</v>
      </c>
      <c r="C19" s="1774" t="s">
        <v>409</v>
      </c>
      <c r="D19" s="1018" t="s">
        <v>369</v>
      </c>
      <c r="E19" s="257" t="s">
        <v>122</v>
      </c>
      <c r="F19" s="1035">
        <v>51</v>
      </c>
      <c r="G19" s="1036">
        <v>12</v>
      </c>
      <c r="H19" s="1037">
        <v>38</v>
      </c>
      <c r="I19" s="1038">
        <v>13</v>
      </c>
      <c r="J19" s="1037">
        <v>30</v>
      </c>
      <c r="K19" s="1036">
        <v>37</v>
      </c>
      <c r="L19" s="1037">
        <v>67</v>
      </c>
    </row>
    <row r="20" spans="1:12" s="102" customFormat="1" x14ac:dyDescent="0.2">
      <c r="B20" s="1775"/>
      <c r="C20" s="1775"/>
      <c r="D20" s="1019"/>
      <c r="E20" s="110" t="s">
        <v>126</v>
      </c>
      <c r="F20" s="1039">
        <v>171</v>
      </c>
      <c r="G20" s="1040">
        <v>1</v>
      </c>
      <c r="H20" s="1041">
        <v>12</v>
      </c>
      <c r="I20" s="1042">
        <v>1</v>
      </c>
      <c r="J20" s="1041">
        <v>12</v>
      </c>
      <c r="K20" s="1040">
        <v>207</v>
      </c>
      <c r="L20" s="1041">
        <v>219</v>
      </c>
    </row>
    <row r="21" spans="1:12" s="102" customFormat="1" x14ac:dyDescent="0.2">
      <c r="B21" s="1777"/>
      <c r="C21" s="1777"/>
      <c r="D21" s="859"/>
      <c r="E21" s="228" t="s">
        <v>384</v>
      </c>
      <c r="F21" s="1048">
        <v>222</v>
      </c>
      <c r="G21" s="1049">
        <v>13</v>
      </c>
      <c r="H21" s="1050">
        <v>50</v>
      </c>
      <c r="I21" s="1051">
        <v>14</v>
      </c>
      <c r="J21" s="1050">
        <v>42</v>
      </c>
      <c r="K21" s="1052">
        <v>244</v>
      </c>
      <c r="L21" s="1050">
        <v>286</v>
      </c>
    </row>
    <row r="22" spans="1:12" s="102" customFormat="1" x14ac:dyDescent="0.2">
      <c r="B22" s="1999" t="s">
        <v>113</v>
      </c>
      <c r="C22" s="2000"/>
      <c r="D22" s="2007"/>
      <c r="E22" s="344" t="s">
        <v>122</v>
      </c>
      <c r="F22" s="1053">
        <v>752</v>
      </c>
      <c r="G22" s="1054">
        <v>114</v>
      </c>
      <c r="H22" s="1055">
        <v>562</v>
      </c>
      <c r="I22" s="1056">
        <v>117</v>
      </c>
      <c r="J22" s="1057">
        <v>530</v>
      </c>
      <c r="K22" s="1054">
        <v>412</v>
      </c>
      <c r="L22" s="1054">
        <v>942</v>
      </c>
    </row>
    <row r="23" spans="1:12" s="102" customFormat="1" x14ac:dyDescent="0.2">
      <c r="B23" s="1999"/>
      <c r="C23" s="2000"/>
      <c r="D23" s="2007"/>
      <c r="E23" s="344" t="s">
        <v>126</v>
      </c>
      <c r="F23" s="1053">
        <v>1521</v>
      </c>
      <c r="G23" s="1054">
        <v>43</v>
      </c>
      <c r="H23" s="1055">
        <v>378</v>
      </c>
      <c r="I23" s="1056">
        <v>45</v>
      </c>
      <c r="J23" s="1057">
        <v>371</v>
      </c>
      <c r="K23" s="1054">
        <v>1640</v>
      </c>
      <c r="L23" s="1054">
        <v>2011</v>
      </c>
    </row>
    <row r="24" spans="1:12" s="102" customFormat="1" x14ac:dyDescent="0.2">
      <c r="B24" s="1999"/>
      <c r="C24" s="2000"/>
      <c r="D24" s="2007"/>
      <c r="E24" s="344" t="s">
        <v>384</v>
      </c>
      <c r="F24" s="1053">
        <v>2273</v>
      </c>
      <c r="G24" s="1054">
        <v>157</v>
      </c>
      <c r="H24" s="1055">
        <v>940</v>
      </c>
      <c r="I24" s="1056">
        <v>162</v>
      </c>
      <c r="J24" s="1057">
        <v>901</v>
      </c>
      <c r="K24" s="1054">
        <v>2052</v>
      </c>
      <c r="L24" s="1054">
        <v>2953</v>
      </c>
    </row>
    <row r="25" spans="1:12" ht="24.95" customHeight="1" thickBot="1" x14ac:dyDescent="0.3">
      <c r="A25" s="350"/>
      <c r="B25" s="1793" t="s">
        <v>127</v>
      </c>
      <c r="C25" s="1793"/>
      <c r="D25" s="1021"/>
      <c r="E25" s="322"/>
      <c r="F25" s="1058"/>
      <c r="G25" s="1059"/>
      <c r="H25" s="1059"/>
      <c r="I25" s="1060"/>
      <c r="J25" s="1059"/>
      <c r="K25" s="1059"/>
      <c r="L25" s="1059"/>
    </row>
    <row r="26" spans="1:12" s="394" customFormat="1" x14ac:dyDescent="0.2">
      <c r="A26" s="337"/>
      <c r="B26" s="1774" t="s">
        <v>370</v>
      </c>
      <c r="C26" s="1774" t="s">
        <v>409</v>
      </c>
      <c r="D26" s="1022" t="s">
        <v>371</v>
      </c>
      <c r="E26" s="257" t="s">
        <v>122</v>
      </c>
      <c r="F26" s="1061">
        <v>4</v>
      </c>
      <c r="G26" s="1062">
        <v>0</v>
      </c>
      <c r="H26" s="1063">
        <v>2</v>
      </c>
      <c r="I26" s="1064">
        <v>0</v>
      </c>
      <c r="J26" s="1063">
        <v>2</v>
      </c>
      <c r="K26" s="1062">
        <v>2</v>
      </c>
      <c r="L26" s="1063">
        <v>4</v>
      </c>
    </row>
    <row r="27" spans="1:12" s="394" customFormat="1" ht="13.5" thickBot="1" x14ac:dyDescent="0.25">
      <c r="A27" s="337"/>
      <c r="B27" s="1776"/>
      <c r="C27" s="1776"/>
      <c r="D27" s="1023"/>
      <c r="E27" s="265" t="s">
        <v>384</v>
      </c>
      <c r="F27" s="1065">
        <v>4</v>
      </c>
      <c r="G27" s="1066">
        <v>0</v>
      </c>
      <c r="H27" s="1067">
        <v>2</v>
      </c>
      <c r="I27" s="1068">
        <v>0</v>
      </c>
      <c r="J27" s="1067">
        <v>2</v>
      </c>
      <c r="K27" s="1069">
        <v>2</v>
      </c>
      <c r="L27" s="1067">
        <v>4</v>
      </c>
    </row>
    <row r="28" spans="1:12" s="394" customFormat="1" x14ac:dyDescent="0.2">
      <c r="A28" s="337"/>
      <c r="B28" s="1774" t="s">
        <v>372</v>
      </c>
      <c r="C28" s="1774" t="s">
        <v>409</v>
      </c>
      <c r="D28" s="1022" t="s">
        <v>898</v>
      </c>
      <c r="E28" s="257" t="s">
        <v>122</v>
      </c>
      <c r="F28" s="1061">
        <v>16</v>
      </c>
      <c r="G28" s="1062">
        <v>0</v>
      </c>
      <c r="H28" s="1063">
        <v>10</v>
      </c>
      <c r="I28" s="1064">
        <v>0</v>
      </c>
      <c r="J28" s="1063">
        <v>11</v>
      </c>
      <c r="K28" s="1062">
        <v>11</v>
      </c>
      <c r="L28" s="1063">
        <v>22</v>
      </c>
    </row>
    <row r="29" spans="1:12" s="394" customFormat="1" ht="13.5" thickBot="1" x14ac:dyDescent="0.25">
      <c r="A29" s="337"/>
      <c r="B29" s="1776"/>
      <c r="C29" s="1776"/>
      <c r="D29" s="1023"/>
      <c r="E29" s="265" t="s">
        <v>384</v>
      </c>
      <c r="F29" s="1065">
        <v>16</v>
      </c>
      <c r="G29" s="1066">
        <v>0</v>
      </c>
      <c r="H29" s="1067">
        <v>10</v>
      </c>
      <c r="I29" s="1068">
        <v>0</v>
      </c>
      <c r="J29" s="1067">
        <v>11</v>
      </c>
      <c r="K29" s="1069">
        <v>11</v>
      </c>
      <c r="L29" s="1067">
        <v>22</v>
      </c>
    </row>
    <row r="30" spans="1:12" s="394" customFormat="1" x14ac:dyDescent="0.2">
      <c r="A30" s="337"/>
      <c r="B30" s="1774" t="s">
        <v>373</v>
      </c>
      <c r="C30" s="1774" t="s">
        <v>409</v>
      </c>
      <c r="D30" s="1022" t="s">
        <v>374</v>
      </c>
      <c r="E30" s="257" t="s">
        <v>122</v>
      </c>
      <c r="F30" s="1061">
        <v>33</v>
      </c>
      <c r="G30" s="1062">
        <v>7</v>
      </c>
      <c r="H30" s="1063">
        <v>27</v>
      </c>
      <c r="I30" s="1064">
        <v>10</v>
      </c>
      <c r="J30" s="1063">
        <v>25</v>
      </c>
      <c r="K30" s="1062">
        <v>12</v>
      </c>
      <c r="L30" s="1063">
        <v>37</v>
      </c>
    </row>
    <row r="31" spans="1:12" s="394" customFormat="1" ht="13.5" thickBot="1" x14ac:dyDescent="0.25">
      <c r="A31" s="337"/>
      <c r="B31" s="1776"/>
      <c r="C31" s="1776"/>
      <c r="D31" s="1023"/>
      <c r="E31" s="265" t="s">
        <v>384</v>
      </c>
      <c r="F31" s="1065">
        <v>33</v>
      </c>
      <c r="G31" s="1066">
        <v>7</v>
      </c>
      <c r="H31" s="1067">
        <v>27</v>
      </c>
      <c r="I31" s="1068">
        <v>10</v>
      </c>
      <c r="J31" s="1067">
        <v>25</v>
      </c>
      <c r="K31" s="1069">
        <v>12</v>
      </c>
      <c r="L31" s="1067">
        <v>37</v>
      </c>
    </row>
    <row r="32" spans="1:12" s="394" customFormat="1" x14ac:dyDescent="0.2">
      <c r="A32" s="337"/>
      <c r="B32" s="1774" t="s">
        <v>375</v>
      </c>
      <c r="C32" s="1774" t="s">
        <v>409</v>
      </c>
      <c r="D32" s="1022" t="s">
        <v>376</v>
      </c>
      <c r="E32" s="257" t="s">
        <v>122</v>
      </c>
      <c r="F32" s="1061">
        <v>10</v>
      </c>
      <c r="G32" s="1062">
        <v>1</v>
      </c>
      <c r="H32" s="1063">
        <v>7</v>
      </c>
      <c r="I32" s="1064">
        <v>1</v>
      </c>
      <c r="J32" s="1063">
        <v>6</v>
      </c>
      <c r="K32" s="1062">
        <v>3</v>
      </c>
      <c r="L32" s="1063">
        <v>9</v>
      </c>
    </row>
    <row r="33" spans="1:13" s="394" customFormat="1" ht="13.5" thickBot="1" x14ac:dyDescent="0.25">
      <c r="A33" s="337"/>
      <c r="B33" s="1776"/>
      <c r="C33" s="1776"/>
      <c r="D33" s="1023"/>
      <c r="E33" s="265" t="s">
        <v>384</v>
      </c>
      <c r="F33" s="1065">
        <v>10</v>
      </c>
      <c r="G33" s="1066">
        <v>1</v>
      </c>
      <c r="H33" s="1067">
        <v>7</v>
      </c>
      <c r="I33" s="1068">
        <v>1</v>
      </c>
      <c r="J33" s="1067">
        <v>6</v>
      </c>
      <c r="K33" s="1069">
        <v>3</v>
      </c>
      <c r="L33" s="1067">
        <v>9</v>
      </c>
    </row>
    <row r="34" spans="1:13" s="394" customFormat="1" x14ac:dyDescent="0.2">
      <c r="A34" s="337"/>
      <c r="B34" s="1774" t="s">
        <v>377</v>
      </c>
      <c r="C34" s="1774" t="s">
        <v>409</v>
      </c>
      <c r="D34" s="1022" t="s">
        <v>706</v>
      </c>
      <c r="E34" s="257" t="s">
        <v>122</v>
      </c>
      <c r="F34" s="1061">
        <v>111</v>
      </c>
      <c r="G34" s="1062">
        <v>25</v>
      </c>
      <c r="H34" s="1063">
        <v>98</v>
      </c>
      <c r="I34" s="1064">
        <v>28</v>
      </c>
      <c r="J34" s="1037">
        <v>89</v>
      </c>
      <c r="K34" s="1036">
        <v>41</v>
      </c>
      <c r="L34" s="1037">
        <v>130</v>
      </c>
    </row>
    <row r="35" spans="1:13" s="394" customFormat="1" x14ac:dyDescent="0.2">
      <c r="A35" s="337"/>
      <c r="B35" s="1794"/>
      <c r="C35" s="1794"/>
      <c r="D35" s="1024"/>
      <c r="E35" s="396" t="s">
        <v>126</v>
      </c>
      <c r="F35" s="1070">
        <v>14</v>
      </c>
      <c r="G35" s="1071">
        <v>1</v>
      </c>
      <c r="H35" s="1072">
        <v>10</v>
      </c>
      <c r="I35" s="1073">
        <v>1</v>
      </c>
      <c r="J35" s="1041">
        <v>10</v>
      </c>
      <c r="K35" s="1040">
        <v>6</v>
      </c>
      <c r="L35" s="1041">
        <v>16</v>
      </c>
    </row>
    <row r="36" spans="1:13" s="394" customFormat="1" ht="13.5" thickBot="1" x14ac:dyDescent="0.25">
      <c r="A36" s="337"/>
      <c r="B36" s="1776"/>
      <c r="C36" s="1776"/>
      <c r="D36" s="1023"/>
      <c r="E36" s="397" t="s">
        <v>384</v>
      </c>
      <c r="F36" s="1043">
        <v>125</v>
      </c>
      <c r="G36" s="1044">
        <v>26</v>
      </c>
      <c r="H36" s="1045">
        <v>108</v>
      </c>
      <c r="I36" s="1068">
        <v>29</v>
      </c>
      <c r="J36" s="1045">
        <v>99</v>
      </c>
      <c r="K36" s="1047">
        <v>47</v>
      </c>
      <c r="L36" s="1045">
        <v>146</v>
      </c>
    </row>
    <row r="37" spans="1:13" s="394" customFormat="1" x14ac:dyDescent="0.2">
      <c r="A37" s="337"/>
      <c r="B37" s="1774" t="s">
        <v>378</v>
      </c>
      <c r="C37" s="1774" t="s">
        <v>409</v>
      </c>
      <c r="D37" s="1022" t="s">
        <v>379</v>
      </c>
      <c r="E37" s="398" t="s">
        <v>122</v>
      </c>
      <c r="F37" s="1035">
        <v>150</v>
      </c>
      <c r="G37" s="1036">
        <v>39</v>
      </c>
      <c r="H37" s="1037">
        <v>131</v>
      </c>
      <c r="I37" s="1064">
        <v>48</v>
      </c>
      <c r="J37" s="1037">
        <v>147</v>
      </c>
      <c r="K37" s="1036">
        <v>91</v>
      </c>
      <c r="L37" s="1037">
        <v>238</v>
      </c>
    </row>
    <row r="38" spans="1:13" s="394" customFormat="1" x14ac:dyDescent="0.2">
      <c r="A38" s="337"/>
      <c r="B38" s="1775"/>
      <c r="C38" s="1775"/>
      <c r="D38" s="1025"/>
      <c r="E38" s="142" t="s">
        <v>126</v>
      </c>
      <c r="F38" s="1039">
        <v>213</v>
      </c>
      <c r="G38" s="1040">
        <v>4</v>
      </c>
      <c r="H38" s="1041">
        <v>52</v>
      </c>
      <c r="I38" s="1074">
        <v>4</v>
      </c>
      <c r="J38" s="1041">
        <v>58</v>
      </c>
      <c r="K38" s="1040">
        <v>208</v>
      </c>
      <c r="L38" s="1041">
        <v>266</v>
      </c>
    </row>
    <row r="39" spans="1:13" s="394" customFormat="1" x14ac:dyDescent="0.2">
      <c r="A39" s="337"/>
      <c r="B39" s="1777"/>
      <c r="C39" s="1777"/>
      <c r="D39" s="1026"/>
      <c r="E39" s="1016" t="s">
        <v>384</v>
      </c>
      <c r="F39" s="1048">
        <v>363</v>
      </c>
      <c r="G39" s="1049">
        <v>43</v>
      </c>
      <c r="H39" s="1050">
        <v>183</v>
      </c>
      <c r="I39" s="1075">
        <v>52</v>
      </c>
      <c r="J39" s="1050">
        <v>205</v>
      </c>
      <c r="K39" s="1052">
        <v>299</v>
      </c>
      <c r="L39" s="1050">
        <v>504</v>
      </c>
    </row>
    <row r="40" spans="1:13" s="394" customFormat="1" x14ac:dyDescent="0.2">
      <c r="A40" s="337"/>
      <c r="B40" s="1999" t="s">
        <v>392</v>
      </c>
      <c r="C40" s="2000"/>
      <c r="D40" s="2007"/>
      <c r="E40" s="344" t="s">
        <v>122</v>
      </c>
      <c r="F40" s="1053">
        <v>324</v>
      </c>
      <c r="G40" s="1054">
        <v>72</v>
      </c>
      <c r="H40" s="1055">
        <v>275</v>
      </c>
      <c r="I40" s="1056">
        <v>87</v>
      </c>
      <c r="J40" s="1057">
        <v>280</v>
      </c>
      <c r="K40" s="1054">
        <v>160</v>
      </c>
      <c r="L40" s="1054">
        <v>440</v>
      </c>
    </row>
    <row r="41" spans="1:13" s="394" customFormat="1" x14ac:dyDescent="0.2">
      <c r="A41" s="337"/>
      <c r="B41" s="1999"/>
      <c r="C41" s="2000"/>
      <c r="D41" s="2007"/>
      <c r="E41" s="344" t="s">
        <v>126</v>
      </c>
      <c r="F41" s="1053">
        <v>227</v>
      </c>
      <c r="G41" s="1054">
        <v>5</v>
      </c>
      <c r="H41" s="1055">
        <v>62</v>
      </c>
      <c r="I41" s="1056">
        <v>5</v>
      </c>
      <c r="J41" s="1057">
        <v>68</v>
      </c>
      <c r="K41" s="1054">
        <v>214</v>
      </c>
      <c r="L41" s="1054">
        <v>282</v>
      </c>
    </row>
    <row r="42" spans="1:13" s="394" customFormat="1" x14ac:dyDescent="0.2">
      <c r="A42" s="337"/>
      <c r="B42" s="1999"/>
      <c r="C42" s="2000"/>
      <c r="D42" s="2007"/>
      <c r="E42" s="344" t="s">
        <v>384</v>
      </c>
      <c r="F42" s="1053">
        <v>551</v>
      </c>
      <c r="G42" s="1054">
        <v>77</v>
      </c>
      <c r="H42" s="1055">
        <v>337</v>
      </c>
      <c r="I42" s="1056">
        <v>92</v>
      </c>
      <c r="J42" s="1057">
        <v>348</v>
      </c>
      <c r="K42" s="1054">
        <v>374</v>
      </c>
      <c r="L42" s="1054">
        <v>722</v>
      </c>
    </row>
    <row r="43" spans="1:13" s="394" customFormat="1" ht="20.100000000000001" customHeight="1" x14ac:dyDescent="0.2">
      <c r="A43" s="337"/>
      <c r="B43" s="1777"/>
      <c r="C43" s="1777"/>
      <c r="D43" s="1027"/>
      <c r="E43" s="393"/>
      <c r="F43" s="1076"/>
      <c r="G43" s="1076"/>
      <c r="H43" s="1076"/>
      <c r="I43" s="1076"/>
      <c r="J43" s="1076"/>
      <c r="K43" s="1076"/>
      <c r="L43" s="1076"/>
    </row>
    <row r="44" spans="1:13" s="394" customFormat="1" x14ac:dyDescent="0.2">
      <c r="A44" s="337"/>
      <c r="B44" s="1999" t="s">
        <v>393</v>
      </c>
      <c r="C44" s="2000"/>
      <c r="D44" s="2007"/>
      <c r="E44" s="344" t="s">
        <v>122</v>
      </c>
      <c r="F44" s="1053">
        <v>1076</v>
      </c>
      <c r="G44" s="1054">
        <v>186</v>
      </c>
      <c r="H44" s="1055">
        <v>837</v>
      </c>
      <c r="I44" s="1056">
        <v>204</v>
      </c>
      <c r="J44" s="1057">
        <v>810</v>
      </c>
      <c r="K44" s="1054">
        <v>572</v>
      </c>
      <c r="L44" s="1054">
        <v>1382</v>
      </c>
    </row>
    <row r="45" spans="1:13" s="394" customFormat="1" x14ac:dyDescent="0.2">
      <c r="A45" s="337"/>
      <c r="B45" s="1999"/>
      <c r="C45" s="2000"/>
      <c r="D45" s="2007"/>
      <c r="E45" s="344" t="s">
        <v>126</v>
      </c>
      <c r="F45" s="1053">
        <v>1748</v>
      </c>
      <c r="G45" s="1054">
        <v>48</v>
      </c>
      <c r="H45" s="1055">
        <v>440</v>
      </c>
      <c r="I45" s="1056">
        <v>50</v>
      </c>
      <c r="J45" s="1057">
        <v>439</v>
      </c>
      <c r="K45" s="1054">
        <v>1854</v>
      </c>
      <c r="L45" s="1054">
        <v>2293</v>
      </c>
    </row>
    <row r="46" spans="1:13" s="394" customFormat="1" x14ac:dyDescent="0.2">
      <c r="A46" s="337"/>
      <c r="B46" s="1999"/>
      <c r="C46" s="2000"/>
      <c r="D46" s="2007"/>
      <c r="E46" s="344" t="s">
        <v>384</v>
      </c>
      <c r="F46" s="1053">
        <v>2824</v>
      </c>
      <c r="G46" s="1054">
        <v>234</v>
      </c>
      <c r="H46" s="1055">
        <v>1277</v>
      </c>
      <c r="I46" s="1056">
        <v>254</v>
      </c>
      <c r="J46" s="1057">
        <v>1249</v>
      </c>
      <c r="K46" s="1054">
        <v>2426</v>
      </c>
      <c r="L46" s="1054">
        <v>3675</v>
      </c>
      <c r="M46" s="485"/>
    </row>
    <row r="47" spans="1:13" s="213" customFormat="1" ht="15" customHeight="1" x14ac:dyDescent="0.2">
      <c r="B47" s="1778" t="s">
        <v>117</v>
      </c>
      <c r="C47" s="1778"/>
      <c r="E47" s="400"/>
      <c r="F47" s="1077"/>
      <c r="G47" s="1078"/>
      <c r="H47" s="1078"/>
      <c r="I47" s="1078"/>
      <c r="J47" s="1078"/>
      <c r="K47" s="1079"/>
      <c r="L47" s="1079"/>
    </row>
    <row r="48" spans="1:13" x14ac:dyDescent="0.2">
      <c r="F48" s="1080"/>
      <c r="G48" s="1080"/>
      <c r="H48" s="1080"/>
      <c r="I48" s="1081"/>
      <c r="J48" s="1080"/>
      <c r="K48" s="1080"/>
      <c r="L48" s="1080"/>
    </row>
  </sheetData>
  <mergeCells count="3">
    <mergeCell ref="B22:D24"/>
    <mergeCell ref="B40:D42"/>
    <mergeCell ref="B44:D46"/>
  </mergeCells>
  <printOptions horizontalCentered="1"/>
  <pageMargins left="0.47244094488188981" right="0.47244094488188981" top="0.59055118110236227" bottom="0.39370078740157483" header="0.51181102362204722" footer="0.31496062992125984"/>
  <pageSetup paperSize="9" scale="85" firstPageNumber="0" orientation="portrait" r:id="rId1"/>
  <headerFooter>
    <oddFooter>&amp;C&amp;F&amp;R&amp;A</oddFooter>
  </headerFooter>
  <ignoredErrors>
    <ignoredError sqref="B7:D50"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5"/>
  <sheetViews>
    <sheetView showGridLines="0" zoomScaleNormal="100" workbookViewId="0">
      <pane xSplit="1" ySplit="7" topLeftCell="B26" activePane="bottomRight" state="frozen"/>
      <selection activeCell="Q15" sqref="Q15"/>
      <selection pane="topRight" activeCell="Q15" sqref="Q15"/>
      <selection pane="bottomLeft" activeCell="Q15" sqref="Q15"/>
      <selection pane="bottomRight" activeCell="F32" sqref="F32"/>
    </sheetView>
  </sheetViews>
  <sheetFormatPr baseColWidth="10" defaultColWidth="9.140625" defaultRowHeight="12.75" x14ac:dyDescent="0.2"/>
  <cols>
    <col min="1" max="1" width="1.7109375" style="2" customWidth="1"/>
    <col min="2" max="2" width="3.7109375" style="1690" customWidth="1"/>
    <col min="3" max="3" width="1.7109375" style="1664" customWidth="1"/>
    <col min="4" max="4" width="22.7109375" style="870" customWidth="1"/>
    <col min="5" max="11" width="11.7109375" style="402" customWidth="1"/>
    <col min="12" max="12" width="1.7109375" style="2" customWidth="1"/>
    <col min="13" max="1025" width="11.42578125" style="2" hidden="1" customWidth="1"/>
  </cols>
  <sheetData>
    <row r="1" spans="2:11" s="1509" customFormat="1" ht="20.100000000000001" customHeight="1" x14ac:dyDescent="0.2">
      <c r="B1" s="1696" t="s">
        <v>900</v>
      </c>
      <c r="C1" s="403"/>
      <c r="D1" s="1670"/>
      <c r="E1" s="1507"/>
      <c r="F1" s="1507"/>
      <c r="G1" s="1507"/>
      <c r="H1" s="1507"/>
      <c r="I1" s="1510"/>
      <c r="J1" s="1508"/>
      <c r="K1" s="1508"/>
    </row>
    <row r="2" spans="2:11" s="7" customFormat="1" ht="20.100000000000001" customHeight="1" x14ac:dyDescent="0.2">
      <c r="B2" s="1694"/>
      <c r="C2" s="404"/>
      <c r="D2" s="1671"/>
      <c r="E2" s="405"/>
      <c r="F2" s="405"/>
      <c r="G2" s="405"/>
      <c r="H2" s="405"/>
      <c r="I2" s="406"/>
      <c r="J2" s="30"/>
      <c r="K2" s="30"/>
    </row>
    <row r="3" spans="2:11" s="30" customFormat="1" ht="20.100000000000001" customHeight="1" x14ac:dyDescent="0.2">
      <c r="B3" s="1850" t="s">
        <v>48</v>
      </c>
      <c r="D3" s="15"/>
      <c r="E3" s="72"/>
      <c r="F3" s="72"/>
      <c r="G3" s="407"/>
    </row>
    <row r="4" spans="2:11" s="30" customFormat="1" ht="20.100000000000001" customHeight="1" x14ac:dyDescent="0.2">
      <c r="B4" s="1677" t="s">
        <v>49</v>
      </c>
      <c r="D4" s="15"/>
      <c r="E4" s="72"/>
      <c r="F4" s="72"/>
      <c r="G4" s="407"/>
    </row>
    <row r="5" spans="2:11" ht="20.100000000000001" customHeight="1" x14ac:dyDescent="0.2">
      <c r="B5" s="1679"/>
      <c r="D5" s="1672"/>
      <c r="E5" s="2008" t="s">
        <v>402</v>
      </c>
      <c r="F5" s="2008"/>
      <c r="G5" s="2008"/>
      <c r="H5" s="2008"/>
      <c r="I5" s="2008"/>
      <c r="J5" s="2008"/>
      <c r="K5" s="2008"/>
    </row>
    <row r="6" spans="2:11" ht="20.100000000000001" customHeight="1" x14ac:dyDescent="0.2">
      <c r="B6" s="1679"/>
      <c r="D6" s="1672"/>
      <c r="E6" s="2009" t="s">
        <v>403</v>
      </c>
      <c r="F6" s="2009" t="s">
        <v>404</v>
      </c>
      <c r="G6" s="2009" t="s">
        <v>405</v>
      </c>
      <c r="H6" s="2009" t="s">
        <v>406</v>
      </c>
      <c r="I6" s="2009"/>
      <c r="J6" s="2009"/>
      <c r="K6" s="2009"/>
    </row>
    <row r="7" spans="2:11" s="412" customFormat="1" ht="90" customHeight="1" x14ac:dyDescent="0.2">
      <c r="B7" s="1679"/>
      <c r="C7" s="1665"/>
      <c r="D7" s="1673"/>
      <c r="E7" s="2009"/>
      <c r="F7" s="2009"/>
      <c r="G7" s="2009"/>
      <c r="H7" s="1465" t="s">
        <v>407</v>
      </c>
      <c r="I7" s="1465" t="s">
        <v>815</v>
      </c>
      <c r="J7" s="1465" t="s">
        <v>816</v>
      </c>
      <c r="K7" s="1465" t="s">
        <v>408</v>
      </c>
    </row>
    <row r="8" spans="2:11" s="412" customFormat="1" ht="5.0999999999999996" customHeight="1" x14ac:dyDescent="0.2">
      <c r="B8" s="1680"/>
      <c r="C8" s="1666"/>
      <c r="D8" s="1674"/>
      <c r="E8" s="415"/>
    </row>
    <row r="9" spans="2:11" ht="12.75" customHeight="1" x14ac:dyDescent="0.2">
      <c r="B9" s="1681">
        <v>1</v>
      </c>
      <c r="C9" s="1667" t="s">
        <v>409</v>
      </c>
      <c r="D9" s="1675" t="s">
        <v>167</v>
      </c>
      <c r="E9" s="1494">
        <v>-0.37037037037037002</v>
      </c>
      <c r="F9" s="1495">
        <v>34</v>
      </c>
      <c r="G9" s="1496">
        <v>-5.5555555555555601E-2</v>
      </c>
      <c r="H9" s="1492">
        <v>64.680574522904095</v>
      </c>
      <c r="I9" s="1492">
        <v>165.08962628922001</v>
      </c>
      <c r="J9" s="1492">
        <v>91.715472400193903</v>
      </c>
      <c r="K9" s="1490">
        <v>81.826782928887397</v>
      </c>
    </row>
    <row r="10" spans="2:11" ht="12.75" customHeight="1" x14ac:dyDescent="0.2">
      <c r="B10" s="1682">
        <v>2</v>
      </c>
      <c r="C10" s="1668" t="s">
        <v>409</v>
      </c>
      <c r="D10" s="870" t="s">
        <v>169</v>
      </c>
      <c r="E10" s="1497">
        <v>-0.24390243902438999</v>
      </c>
      <c r="F10" s="1498">
        <v>31</v>
      </c>
      <c r="G10" s="1499">
        <v>0</v>
      </c>
      <c r="H10" s="1493">
        <v>65.390110596221703</v>
      </c>
      <c r="I10" s="1493">
        <v>125.380713311775</v>
      </c>
      <c r="J10" s="1493">
        <v>93.595632203830505</v>
      </c>
      <c r="K10" s="1491">
        <v>65.564216507612699</v>
      </c>
    </row>
    <row r="11" spans="2:11" ht="12.75" customHeight="1" x14ac:dyDescent="0.2">
      <c r="B11" s="1681">
        <v>3</v>
      </c>
      <c r="C11" s="1667" t="s">
        <v>409</v>
      </c>
      <c r="D11" s="1675" t="s">
        <v>171</v>
      </c>
      <c r="E11" s="1494">
        <v>-0.452380952380952</v>
      </c>
      <c r="F11" s="1495">
        <v>23</v>
      </c>
      <c r="G11" s="1496">
        <v>-0.08</v>
      </c>
      <c r="H11" s="1492">
        <v>86.315669590809804</v>
      </c>
      <c r="I11" s="1492">
        <v>201.060835264156</v>
      </c>
      <c r="J11" s="1492">
        <v>117.06175007316401</v>
      </c>
      <c r="K11" s="1490">
        <v>86.214328821450096</v>
      </c>
    </row>
    <row r="12" spans="2:11" ht="12.75" customHeight="1" x14ac:dyDescent="0.2">
      <c r="B12" s="1682">
        <v>4</v>
      </c>
      <c r="C12" s="1668" t="s">
        <v>409</v>
      </c>
      <c r="D12" s="870" t="s">
        <v>173</v>
      </c>
      <c r="E12" s="1497">
        <v>-0.105263157894737</v>
      </c>
      <c r="F12" s="1498">
        <v>17</v>
      </c>
      <c r="G12" s="1500">
        <v>-0.105263157894737</v>
      </c>
      <c r="H12" s="1493">
        <v>138.31342550184101</v>
      </c>
      <c r="I12" s="1493">
        <v>457.43751819353798</v>
      </c>
      <c r="J12" s="1493">
        <v>203.54939253228201</v>
      </c>
      <c r="K12" s="1491">
        <v>153.050576258609</v>
      </c>
    </row>
    <row r="13" spans="2:11" ht="12.75" customHeight="1" x14ac:dyDescent="0.2">
      <c r="B13" s="1681">
        <v>5</v>
      </c>
      <c r="C13" s="1667" t="s">
        <v>409</v>
      </c>
      <c r="D13" s="1675" t="s">
        <v>175</v>
      </c>
      <c r="E13" s="1494">
        <v>0.2</v>
      </c>
      <c r="F13" s="1495">
        <v>18</v>
      </c>
      <c r="G13" s="1496">
        <v>-5.2631578947368397E-2</v>
      </c>
      <c r="H13" s="1492">
        <v>98.834459340209406</v>
      </c>
      <c r="I13" s="1492">
        <v>190.08696478639001</v>
      </c>
      <c r="J13" s="1492">
        <v>243.83247274813499</v>
      </c>
      <c r="K13" s="1490">
        <v>91.561990328764793</v>
      </c>
    </row>
    <row r="14" spans="2:11" ht="12.75" customHeight="1" x14ac:dyDescent="0.2">
      <c r="B14" s="1682">
        <v>6</v>
      </c>
      <c r="C14" s="1668" t="s">
        <v>409</v>
      </c>
      <c r="D14" s="870" t="s">
        <v>177</v>
      </c>
      <c r="E14" s="1497">
        <v>-3.3333333333333298E-2</v>
      </c>
      <c r="F14" s="1498">
        <v>58</v>
      </c>
      <c r="G14" s="1500">
        <v>1.7543859649122799E-2</v>
      </c>
      <c r="H14" s="1493">
        <v>52.7379801353608</v>
      </c>
      <c r="I14" s="1493">
        <v>105.313874839725</v>
      </c>
      <c r="J14" s="1493">
        <v>72.333353425931506</v>
      </c>
      <c r="K14" s="1491">
        <v>58.506070004762996</v>
      </c>
    </row>
    <row r="15" spans="2:11" ht="12.75" customHeight="1" x14ac:dyDescent="0.2">
      <c r="B15" s="1681">
        <v>7</v>
      </c>
      <c r="C15" s="1667" t="s">
        <v>409</v>
      </c>
      <c r="D15" s="1675" t="s">
        <v>179</v>
      </c>
      <c r="E15" s="1494">
        <v>0.32</v>
      </c>
      <c r="F15" s="1495">
        <v>33</v>
      </c>
      <c r="G15" s="1496">
        <v>1.75</v>
      </c>
      <c r="H15" s="1492">
        <v>72.285097324532501</v>
      </c>
      <c r="I15" s="1492">
        <v>91.645961467964696</v>
      </c>
      <c r="J15" s="1492">
        <v>91.575091575091605</v>
      </c>
      <c r="K15" s="1490">
        <v>114.970645792564</v>
      </c>
    </row>
    <row r="16" spans="2:11" ht="12.75" customHeight="1" x14ac:dyDescent="0.2">
      <c r="B16" s="1682">
        <v>8</v>
      </c>
      <c r="C16" s="1668" t="s">
        <v>409</v>
      </c>
      <c r="D16" s="870" t="s">
        <v>181</v>
      </c>
      <c r="E16" s="1497">
        <v>0.46666666666666701</v>
      </c>
      <c r="F16" s="1498">
        <v>22</v>
      </c>
      <c r="G16" s="1500">
        <v>0.83333333333333304</v>
      </c>
      <c r="H16" s="1493">
        <v>58.170319713026402</v>
      </c>
      <c r="I16" s="1493">
        <v>129.85467098072701</v>
      </c>
      <c r="J16" s="1493">
        <v>68.936991589686997</v>
      </c>
      <c r="K16" s="1491">
        <v>95.179821877761896</v>
      </c>
    </row>
    <row r="17" spans="2:11" ht="12.75" customHeight="1" x14ac:dyDescent="0.2">
      <c r="B17" s="1681">
        <v>9</v>
      </c>
      <c r="C17" s="1667" t="s">
        <v>409</v>
      </c>
      <c r="D17" s="1675" t="s">
        <v>183</v>
      </c>
      <c r="E17" s="1494">
        <v>-0.42105263157894701</v>
      </c>
      <c r="F17" s="1495">
        <v>11</v>
      </c>
      <c r="G17" s="1496">
        <v>-8.3333333333333301E-2</v>
      </c>
      <c r="H17" s="1492">
        <v>94.271685761047493</v>
      </c>
      <c r="I17" s="1492">
        <v>341.96802598956998</v>
      </c>
      <c r="J17" s="1492">
        <v>125.74222843171501</v>
      </c>
      <c r="K17" s="1490">
        <v>123.533045089561</v>
      </c>
    </row>
    <row r="18" spans="2:11" ht="12.75" customHeight="1" x14ac:dyDescent="0.2">
      <c r="B18" s="1682">
        <v>10</v>
      </c>
      <c r="C18" s="1668" t="s">
        <v>409</v>
      </c>
      <c r="D18" s="870" t="s">
        <v>185</v>
      </c>
      <c r="E18" s="1497">
        <v>0.375</v>
      </c>
      <c r="F18" s="1498">
        <v>22</v>
      </c>
      <c r="G18" s="1500">
        <v>0.22222222222222199</v>
      </c>
      <c r="H18" s="1493">
        <v>69.018231778702997</v>
      </c>
      <c r="I18" s="1493">
        <v>124.519562023194</v>
      </c>
      <c r="J18" s="1493">
        <v>80.4343454655138</v>
      </c>
      <c r="K18" s="1491">
        <v>65.468396619450104</v>
      </c>
    </row>
    <row r="19" spans="2:11" ht="12.75" customHeight="1" x14ac:dyDescent="0.2">
      <c r="B19" s="1681">
        <v>11</v>
      </c>
      <c r="C19" s="1667" t="s">
        <v>409</v>
      </c>
      <c r="D19" s="1675" t="s">
        <v>187</v>
      </c>
      <c r="E19" s="1494">
        <v>0</v>
      </c>
      <c r="F19" s="1495">
        <v>36</v>
      </c>
      <c r="G19" s="1496">
        <v>9.0909090909090898E-2</v>
      </c>
      <c r="H19" s="1492">
        <v>93.593170925873096</v>
      </c>
      <c r="I19" s="1492">
        <v>180.80068876452901</v>
      </c>
      <c r="J19" s="1492">
        <v>138.87281564633699</v>
      </c>
      <c r="K19" s="1490">
        <v>87.764953209033706</v>
      </c>
    </row>
    <row r="20" spans="2:11" ht="12.75" customHeight="1" x14ac:dyDescent="0.2">
      <c r="B20" s="1682">
        <v>12</v>
      </c>
      <c r="C20" s="1668" t="s">
        <v>409</v>
      </c>
      <c r="D20" s="870" t="s">
        <v>189</v>
      </c>
      <c r="E20" s="1497">
        <v>-5.2631578947368397E-2</v>
      </c>
      <c r="F20" s="1498">
        <v>18</v>
      </c>
      <c r="G20" s="1500">
        <v>-0.25</v>
      </c>
      <c r="H20" s="1493">
        <v>84.677954668589905</v>
      </c>
      <c r="I20" s="1493">
        <v>204.08898279649901</v>
      </c>
      <c r="J20" s="1493">
        <v>87.806824985032904</v>
      </c>
      <c r="K20" s="1491">
        <v>114.340657198914</v>
      </c>
    </row>
    <row r="21" spans="2:11" ht="12.75" customHeight="1" x14ac:dyDescent="0.2">
      <c r="B21" s="1681">
        <v>13</v>
      </c>
      <c r="C21" s="1667" t="s">
        <v>409</v>
      </c>
      <c r="D21" s="1675" t="s">
        <v>191</v>
      </c>
      <c r="E21" s="1494">
        <v>-0.31333333333333302</v>
      </c>
      <c r="F21" s="1495">
        <v>103</v>
      </c>
      <c r="G21" s="1496">
        <v>0.03</v>
      </c>
      <c r="H21" s="1492">
        <v>57.103222443141703</v>
      </c>
      <c r="I21" s="1492">
        <v>122.737626663426</v>
      </c>
      <c r="J21" s="1492">
        <v>102.333282028029</v>
      </c>
      <c r="K21" s="1490">
        <v>60.6503436056868</v>
      </c>
    </row>
    <row r="22" spans="2:11" ht="12.75" customHeight="1" x14ac:dyDescent="0.2">
      <c r="B22" s="1682">
        <v>14</v>
      </c>
      <c r="C22" s="1668" t="s">
        <v>409</v>
      </c>
      <c r="D22" s="870" t="s">
        <v>193</v>
      </c>
      <c r="E22" s="1497">
        <v>2.7027027027027001E-2</v>
      </c>
      <c r="F22" s="1498">
        <v>38</v>
      </c>
      <c r="G22" s="1500">
        <v>0.15151515151515199</v>
      </c>
      <c r="H22" s="1493">
        <v>54.010105955119599</v>
      </c>
      <c r="I22" s="1493">
        <v>96.377854363091899</v>
      </c>
      <c r="J22" s="1493">
        <v>67.542011130923399</v>
      </c>
      <c r="K22" s="1491">
        <v>60.497261183773603</v>
      </c>
    </row>
    <row r="23" spans="2:11" ht="12.75" customHeight="1" x14ac:dyDescent="0.2">
      <c r="B23" s="1681">
        <v>15</v>
      </c>
      <c r="C23" s="1667" t="s">
        <v>409</v>
      </c>
      <c r="D23" s="1675" t="s">
        <v>195</v>
      </c>
      <c r="E23" s="1494">
        <v>0.25</v>
      </c>
      <c r="F23" s="1495">
        <v>10</v>
      </c>
      <c r="G23" s="1496">
        <v>0.11111111111111099</v>
      </c>
      <c r="H23" s="1492">
        <v>71.034598027745304</v>
      </c>
      <c r="I23" s="1492">
        <v>145.988953502518</v>
      </c>
      <c r="J23" s="1492">
        <v>81.234768480909807</v>
      </c>
      <c r="K23" s="1490">
        <v>78.067821419858504</v>
      </c>
    </row>
    <row r="24" spans="2:11" ht="12.75" customHeight="1" x14ac:dyDescent="0.2">
      <c r="B24" s="1682">
        <v>16</v>
      </c>
      <c r="C24" s="1668" t="s">
        <v>409</v>
      </c>
      <c r="D24" s="870" t="s">
        <v>197</v>
      </c>
      <c r="E24" s="1497">
        <v>-0.61538461538461497</v>
      </c>
      <c r="F24" s="1498">
        <v>15</v>
      </c>
      <c r="G24" s="1500">
        <v>-0.21052631578947401</v>
      </c>
      <c r="H24" s="1493">
        <v>53.197118203424601</v>
      </c>
      <c r="I24" s="1493">
        <v>138.67461734472801</v>
      </c>
      <c r="J24" s="1493">
        <v>104.220948410631</v>
      </c>
      <c r="K24" s="1491">
        <v>51.525028842815097</v>
      </c>
    </row>
    <row r="25" spans="2:11" ht="12.75" customHeight="1" x14ac:dyDescent="0.2">
      <c r="B25" s="1681">
        <v>17</v>
      </c>
      <c r="C25" s="1667" t="s">
        <v>409</v>
      </c>
      <c r="D25" s="1675" t="s">
        <v>199</v>
      </c>
      <c r="E25" s="1494">
        <v>-0.219178082191781</v>
      </c>
      <c r="F25" s="1495">
        <v>57</v>
      </c>
      <c r="G25" s="1496">
        <v>-9.5238095238095205E-2</v>
      </c>
      <c r="H25" s="1492">
        <v>86.661281287043806</v>
      </c>
      <c r="I25" s="1492">
        <v>249.929106647634</v>
      </c>
      <c r="J25" s="1492">
        <v>169.60005537961001</v>
      </c>
      <c r="K25" s="1490">
        <v>84.407867701773696</v>
      </c>
    </row>
    <row r="26" spans="2:11" ht="12.75" customHeight="1" x14ac:dyDescent="0.2">
      <c r="B26" s="1682">
        <v>18</v>
      </c>
      <c r="C26" s="1668" t="s">
        <v>409</v>
      </c>
      <c r="D26" s="870" t="s">
        <v>201</v>
      </c>
      <c r="E26" s="1497">
        <v>-0.24137931034482801</v>
      </c>
      <c r="F26" s="1498">
        <v>22</v>
      </c>
      <c r="G26" s="1500">
        <v>-0.29032258064516098</v>
      </c>
      <c r="H26" s="1493">
        <v>75.570119708419696</v>
      </c>
      <c r="I26" s="1493">
        <v>223.36861139179899</v>
      </c>
      <c r="J26" s="1493">
        <v>116.346713205352</v>
      </c>
      <c r="K26" s="1491">
        <v>84.617554296264004</v>
      </c>
    </row>
    <row r="27" spans="2:11" ht="12.75" customHeight="1" x14ac:dyDescent="0.2">
      <c r="B27" s="1681">
        <v>19</v>
      </c>
      <c r="C27" s="1667" t="s">
        <v>409</v>
      </c>
      <c r="D27" s="1675" t="s">
        <v>203</v>
      </c>
      <c r="E27" s="1494">
        <v>-0.78260869565217395</v>
      </c>
      <c r="F27" s="1495">
        <v>5</v>
      </c>
      <c r="G27" s="1496">
        <v>-0.76190476190476197</v>
      </c>
      <c r="H27" s="1492">
        <v>60.6136090007058</v>
      </c>
      <c r="I27" s="1492">
        <v>142.346912366065</v>
      </c>
      <c r="J27" s="1492">
        <v>134.90421800521599</v>
      </c>
      <c r="K27" s="1490">
        <v>66.379024228343795</v>
      </c>
    </row>
    <row r="28" spans="2:11" ht="12.75" customHeight="1" x14ac:dyDescent="0.2">
      <c r="B28" s="1682" t="s">
        <v>204</v>
      </c>
      <c r="C28" s="1668" t="s">
        <v>409</v>
      </c>
      <c r="D28" s="870" t="s">
        <v>205</v>
      </c>
      <c r="E28" s="1497">
        <v>0.5</v>
      </c>
      <c r="F28" s="1498">
        <v>9</v>
      </c>
      <c r="G28" s="1500">
        <v>-0.1</v>
      </c>
      <c r="H28" s="1493">
        <v>65.936800199054503</v>
      </c>
      <c r="I28" s="1493">
        <v>127.320954907162</v>
      </c>
      <c r="J28" s="1493">
        <v>89.650921723539</v>
      </c>
      <c r="K28" s="1491">
        <v>51.5463917525773</v>
      </c>
    </row>
    <row r="29" spans="2:11" ht="12.75" customHeight="1" x14ac:dyDescent="0.2">
      <c r="B29" s="1681" t="s">
        <v>206</v>
      </c>
      <c r="C29" s="1667" t="s">
        <v>409</v>
      </c>
      <c r="D29" s="1675" t="s">
        <v>207</v>
      </c>
      <c r="E29" s="1494">
        <v>-0.3</v>
      </c>
      <c r="F29" s="1495">
        <v>21</v>
      </c>
      <c r="G29" s="1496">
        <v>0.105263157894737</v>
      </c>
      <c r="H29" s="1492">
        <v>116.15429715587899</v>
      </c>
      <c r="I29" s="1492">
        <v>284.23115472646498</v>
      </c>
      <c r="J29" s="1492">
        <v>153.979405254547</v>
      </c>
      <c r="K29" s="1490">
        <v>108.418968605638</v>
      </c>
    </row>
    <row r="30" spans="2:11" ht="12.75" customHeight="1" x14ac:dyDescent="0.2">
      <c r="B30" s="1682">
        <v>21</v>
      </c>
      <c r="C30" s="1668" t="s">
        <v>409</v>
      </c>
      <c r="D30" s="870" t="s">
        <v>209</v>
      </c>
      <c r="E30" s="1497">
        <v>-0.11764705882352899</v>
      </c>
      <c r="F30" s="1498">
        <v>30</v>
      </c>
      <c r="G30" s="1499">
        <v>0</v>
      </c>
      <c r="H30" s="1493">
        <v>55.127721931270401</v>
      </c>
      <c r="I30" s="1493">
        <v>87.824701895017597</v>
      </c>
      <c r="J30" s="1493">
        <v>100.77859592659399</v>
      </c>
      <c r="K30" s="1491">
        <v>65.689024606753605</v>
      </c>
    </row>
    <row r="31" spans="2:11" ht="12.75" customHeight="1" x14ac:dyDescent="0.2">
      <c r="B31" s="1681">
        <v>22</v>
      </c>
      <c r="C31" s="1667" t="s">
        <v>409</v>
      </c>
      <c r="D31" s="1675" t="s">
        <v>211</v>
      </c>
      <c r="E31" s="1494">
        <v>-2.5641025641025599E-2</v>
      </c>
      <c r="F31" s="1495">
        <v>38</v>
      </c>
      <c r="G31" s="1496">
        <v>5.5555555555555601E-2</v>
      </c>
      <c r="H31" s="1492">
        <v>59.933671171736798</v>
      </c>
      <c r="I31" s="1492">
        <v>170.07525830179901</v>
      </c>
      <c r="J31" s="1492">
        <v>104.682680624357</v>
      </c>
      <c r="K31" s="1490">
        <v>73.946108586035706</v>
      </c>
    </row>
    <row r="32" spans="2:11" ht="12.75" customHeight="1" x14ac:dyDescent="0.2">
      <c r="B32" s="1682">
        <v>23</v>
      </c>
      <c r="C32" s="1668" t="s">
        <v>409</v>
      </c>
      <c r="D32" s="870" t="s">
        <v>213</v>
      </c>
      <c r="E32" s="1497">
        <v>-0.3</v>
      </c>
      <c r="F32" s="1498">
        <v>7</v>
      </c>
      <c r="G32" s="1500">
        <v>0.16666666666666699</v>
      </c>
      <c r="H32" s="1493">
        <v>58.084410315107903</v>
      </c>
      <c r="I32" s="1493">
        <v>125.742667630694</v>
      </c>
      <c r="J32" s="1493">
        <v>82.211489055595493</v>
      </c>
      <c r="K32" s="1491">
        <v>73.245626390962599</v>
      </c>
    </row>
    <row r="33" spans="2:11" ht="12.75" customHeight="1" x14ac:dyDescent="0.2">
      <c r="B33" s="1681">
        <v>24</v>
      </c>
      <c r="C33" s="1667" t="s">
        <v>409</v>
      </c>
      <c r="D33" s="1675" t="s">
        <v>215</v>
      </c>
      <c r="E33" s="1494">
        <v>-0.35135135135135098</v>
      </c>
      <c r="F33" s="1495">
        <v>24</v>
      </c>
      <c r="G33" s="1496">
        <v>-0.42857142857142899</v>
      </c>
      <c r="H33" s="1492">
        <v>84.846800324758505</v>
      </c>
      <c r="I33" s="1492">
        <v>224.68802931314599</v>
      </c>
      <c r="J33" s="1492">
        <v>68.7580575848732</v>
      </c>
      <c r="K33" s="1490">
        <v>101.743822398652</v>
      </c>
    </row>
    <row r="34" spans="2:11" ht="12.75" customHeight="1" x14ac:dyDescent="0.2">
      <c r="B34" s="1682">
        <v>25</v>
      </c>
      <c r="C34" s="1668" t="s">
        <v>409</v>
      </c>
      <c r="D34" s="870" t="s">
        <v>217</v>
      </c>
      <c r="E34" s="1497">
        <v>-0.31818181818181801</v>
      </c>
      <c r="F34" s="1498">
        <v>30</v>
      </c>
      <c r="G34" s="1500">
        <v>-0.18918918918918901</v>
      </c>
      <c r="H34" s="1493">
        <v>61.166840899486203</v>
      </c>
      <c r="I34" s="1493">
        <v>128.453801590258</v>
      </c>
      <c r="J34" s="1493">
        <v>93.641726753441304</v>
      </c>
      <c r="K34" s="1491">
        <v>65.423617926071302</v>
      </c>
    </row>
    <row r="35" spans="2:11" ht="12.75" customHeight="1" x14ac:dyDescent="0.2">
      <c r="B35" s="1681">
        <v>26</v>
      </c>
      <c r="C35" s="1667" t="s">
        <v>409</v>
      </c>
      <c r="D35" s="1675" t="s">
        <v>219</v>
      </c>
      <c r="E35" s="1494">
        <v>-0.209302325581395</v>
      </c>
      <c r="F35" s="1495">
        <v>34</v>
      </c>
      <c r="G35" s="1496">
        <v>-0.15</v>
      </c>
      <c r="H35" s="1492">
        <v>73.787480466599604</v>
      </c>
      <c r="I35" s="1492">
        <v>244.053328490105</v>
      </c>
      <c r="J35" s="1492">
        <v>90.080351673692903</v>
      </c>
      <c r="K35" s="1490">
        <v>78.551167357625999</v>
      </c>
    </row>
    <row r="36" spans="2:11" ht="12.75" customHeight="1" x14ac:dyDescent="0.2">
      <c r="B36" s="1682">
        <v>27</v>
      </c>
      <c r="C36" s="1668" t="s">
        <v>409</v>
      </c>
      <c r="D36" s="870" t="s">
        <v>221</v>
      </c>
      <c r="E36" s="1497">
        <v>-0.29787234042553201</v>
      </c>
      <c r="F36" s="1498">
        <v>33</v>
      </c>
      <c r="G36" s="1500">
        <v>0.17857142857142899</v>
      </c>
      <c r="H36" s="1493">
        <v>57.201008334053903</v>
      </c>
      <c r="I36" s="1493">
        <v>206.30328501998301</v>
      </c>
      <c r="J36" s="1493">
        <v>67.928489826164807</v>
      </c>
      <c r="K36" s="1491">
        <v>56.0752427803125</v>
      </c>
    </row>
    <row r="37" spans="2:11" ht="12.75" customHeight="1" x14ac:dyDescent="0.2">
      <c r="B37" s="1681">
        <v>28</v>
      </c>
      <c r="C37" s="1667" t="s">
        <v>409</v>
      </c>
      <c r="D37" s="1675" t="s">
        <v>223</v>
      </c>
      <c r="E37" s="1494">
        <v>-0.28888888888888897</v>
      </c>
      <c r="F37" s="1495">
        <v>32</v>
      </c>
      <c r="G37" s="1496">
        <v>0.230769230769231</v>
      </c>
      <c r="H37" s="1492">
        <v>75.189540299504998</v>
      </c>
      <c r="I37" s="1492">
        <v>181.886866369118</v>
      </c>
      <c r="J37" s="1492">
        <v>125.32411408815901</v>
      </c>
      <c r="K37" s="1490">
        <v>106.510451338038</v>
      </c>
    </row>
    <row r="38" spans="2:11" ht="12.75" customHeight="1" x14ac:dyDescent="0.2">
      <c r="B38" s="1682">
        <v>29</v>
      </c>
      <c r="C38" s="1668" t="s">
        <v>409</v>
      </c>
      <c r="D38" s="870" t="s">
        <v>225</v>
      </c>
      <c r="E38" s="1497">
        <v>-7.3170731707317097E-2</v>
      </c>
      <c r="F38" s="1498">
        <v>38</v>
      </c>
      <c r="G38" s="1500">
        <v>-0.22448979591836701</v>
      </c>
      <c r="H38" s="1493">
        <v>50.036866369604901</v>
      </c>
      <c r="I38" s="1493">
        <v>112.31586677610299</v>
      </c>
      <c r="J38" s="1493">
        <v>74.707213640658296</v>
      </c>
      <c r="K38" s="1491">
        <v>63.8530046650815</v>
      </c>
    </row>
    <row r="39" spans="2:11" ht="12.75" customHeight="1" x14ac:dyDescent="0.2">
      <c r="B39" s="1681">
        <v>30</v>
      </c>
      <c r="C39" s="1667" t="s">
        <v>409</v>
      </c>
      <c r="D39" s="1675" t="s">
        <v>227</v>
      </c>
      <c r="E39" s="1494">
        <v>-0.28000000000000003</v>
      </c>
      <c r="F39" s="1495">
        <v>54</v>
      </c>
      <c r="G39" s="1496">
        <v>-0.15625</v>
      </c>
      <c r="H39" s="1492">
        <v>81.643469660082104</v>
      </c>
      <c r="I39" s="1492">
        <v>214.60762572430099</v>
      </c>
      <c r="J39" s="1492">
        <v>155.95675504216101</v>
      </c>
      <c r="K39" s="1490">
        <v>85.526886070097405</v>
      </c>
    </row>
    <row r="40" spans="2:11" ht="12.75" customHeight="1" x14ac:dyDescent="0.2">
      <c r="B40" s="1682">
        <v>31</v>
      </c>
      <c r="C40" s="1668" t="s">
        <v>409</v>
      </c>
      <c r="D40" s="870" t="s">
        <v>229</v>
      </c>
      <c r="E40" s="1497">
        <v>-4.5454545454545497E-2</v>
      </c>
      <c r="F40" s="1498">
        <v>63</v>
      </c>
      <c r="G40" s="1500">
        <v>0.145454545454545</v>
      </c>
      <c r="H40" s="1493">
        <v>39.3245114865746</v>
      </c>
      <c r="I40" s="1493">
        <v>64.969457293174699</v>
      </c>
      <c r="J40" s="1493">
        <v>46.7420772179116</v>
      </c>
      <c r="K40" s="1491">
        <v>60.653848486686499</v>
      </c>
    </row>
    <row r="41" spans="2:11" ht="12.75" customHeight="1" x14ac:dyDescent="0.2">
      <c r="B41" s="1681">
        <v>32</v>
      </c>
      <c r="C41" s="1667" t="s">
        <v>409</v>
      </c>
      <c r="D41" s="1675" t="s">
        <v>231</v>
      </c>
      <c r="E41" s="1494">
        <v>-0.19230769230769201</v>
      </c>
      <c r="F41" s="1495">
        <v>21</v>
      </c>
      <c r="G41" s="1496">
        <v>0.23529411764705899</v>
      </c>
      <c r="H41" s="1492">
        <v>105.067400737573</v>
      </c>
      <c r="I41" s="1492">
        <v>344.85401180167099</v>
      </c>
      <c r="J41" s="1492">
        <v>171.21193591781801</v>
      </c>
      <c r="K41" s="1490">
        <v>131.85405639586401</v>
      </c>
    </row>
    <row r="42" spans="2:11" ht="12.75" customHeight="1" x14ac:dyDescent="0.2">
      <c r="B42" s="1682">
        <v>33</v>
      </c>
      <c r="C42" s="1668" t="s">
        <v>409</v>
      </c>
      <c r="D42" s="870" t="s">
        <v>233</v>
      </c>
      <c r="E42" s="1497">
        <v>2.6315789473684199E-2</v>
      </c>
      <c r="F42" s="1498">
        <v>78</v>
      </c>
      <c r="G42" s="1500">
        <v>1.2987012987013E-2</v>
      </c>
      <c r="H42" s="1493">
        <v>50.828938361564397</v>
      </c>
      <c r="I42" s="1493">
        <v>91.047205937908501</v>
      </c>
      <c r="J42" s="1493">
        <v>67.809304043762296</v>
      </c>
      <c r="K42" s="1491">
        <v>80.907447658981496</v>
      </c>
    </row>
    <row r="43" spans="2:11" ht="12.75" customHeight="1" x14ac:dyDescent="0.2">
      <c r="B43" s="1681">
        <v>34</v>
      </c>
      <c r="C43" s="1667" t="s">
        <v>409</v>
      </c>
      <c r="D43" s="1675" t="s">
        <v>235</v>
      </c>
      <c r="E43" s="1494">
        <v>-0.33653846153846201</v>
      </c>
      <c r="F43" s="1495">
        <v>69</v>
      </c>
      <c r="G43" s="1496">
        <v>-1.4285714285714299E-2</v>
      </c>
      <c r="H43" s="1492">
        <v>67.062869296011399</v>
      </c>
      <c r="I43" s="1492">
        <v>104.09982984409601</v>
      </c>
      <c r="J43" s="1492">
        <v>122.11269677799</v>
      </c>
      <c r="K43" s="1490">
        <v>69.556694634254299</v>
      </c>
    </row>
    <row r="44" spans="2:11" ht="12.75" customHeight="1" x14ac:dyDescent="0.2">
      <c r="B44" s="1682">
        <v>35</v>
      </c>
      <c r="C44" s="1668" t="s">
        <v>409</v>
      </c>
      <c r="D44" s="870" t="s">
        <v>237</v>
      </c>
      <c r="E44" s="1497">
        <v>-0.236363636363636</v>
      </c>
      <c r="F44" s="1498">
        <v>42</v>
      </c>
      <c r="G44" s="1500">
        <v>-0.125</v>
      </c>
      <c r="H44" s="1493">
        <v>44.657767986148698</v>
      </c>
      <c r="I44" s="1493">
        <v>71.847109351300404</v>
      </c>
      <c r="J44" s="1493">
        <v>55.9010551324156</v>
      </c>
      <c r="K44" s="1491">
        <v>73.996803749171406</v>
      </c>
    </row>
    <row r="45" spans="2:11" ht="12.75" customHeight="1" x14ac:dyDescent="0.2">
      <c r="B45" s="1681">
        <v>36</v>
      </c>
      <c r="C45" s="1667" t="s">
        <v>409</v>
      </c>
      <c r="D45" s="1675" t="s">
        <v>239</v>
      </c>
      <c r="E45" s="1494">
        <v>-0.26086956521739102</v>
      </c>
      <c r="F45" s="1495">
        <v>17</v>
      </c>
      <c r="G45" s="1496">
        <v>0.54545454545454597</v>
      </c>
      <c r="H45" s="1492">
        <v>71.294730588181494</v>
      </c>
      <c r="I45" s="1492">
        <v>148.57737166629499</v>
      </c>
      <c r="J45" s="1492">
        <v>104.30247718383301</v>
      </c>
      <c r="K45" s="1490">
        <v>64.577581892446005</v>
      </c>
    </row>
    <row r="46" spans="2:11" ht="12.75" customHeight="1" x14ac:dyDescent="0.2">
      <c r="B46" s="1682">
        <v>37</v>
      </c>
      <c r="C46" s="1668" t="s">
        <v>409</v>
      </c>
      <c r="D46" s="870" t="s">
        <v>241</v>
      </c>
      <c r="E46" s="1497">
        <v>-0.40909090909090901</v>
      </c>
      <c r="F46" s="1498">
        <v>26</v>
      </c>
      <c r="G46" s="1500">
        <v>-0.31578947368421001</v>
      </c>
      <c r="H46" s="1493">
        <v>54.469827017034198</v>
      </c>
      <c r="I46" s="1493">
        <v>119.663983534236</v>
      </c>
      <c r="J46" s="1493">
        <v>68.787103913388094</v>
      </c>
      <c r="K46" s="1491">
        <v>66.409079932383506</v>
      </c>
    </row>
    <row r="47" spans="2:11" ht="12.75" customHeight="1" x14ac:dyDescent="0.2">
      <c r="B47" s="1681">
        <v>38</v>
      </c>
      <c r="C47" s="1667" t="s">
        <v>409</v>
      </c>
      <c r="D47" s="1675" t="s">
        <v>243</v>
      </c>
      <c r="E47" s="1494">
        <v>0</v>
      </c>
      <c r="F47" s="1495">
        <v>78</v>
      </c>
      <c r="G47" s="1496">
        <v>0.39285714285714302</v>
      </c>
      <c r="H47" s="1492">
        <v>51.767086106711403</v>
      </c>
      <c r="I47" s="1492">
        <v>108.087155518781</v>
      </c>
      <c r="J47" s="1492">
        <v>74.127458045917805</v>
      </c>
      <c r="K47" s="1490">
        <v>66.340633638103299</v>
      </c>
    </row>
    <row r="48" spans="2:11" ht="12.75" customHeight="1" x14ac:dyDescent="0.2">
      <c r="B48" s="1682">
        <v>39</v>
      </c>
      <c r="C48" s="1668" t="s">
        <v>409</v>
      </c>
      <c r="D48" s="870" t="s">
        <v>245</v>
      </c>
      <c r="E48" s="1497">
        <v>-0.54545454545454597</v>
      </c>
      <c r="F48" s="1498">
        <v>15</v>
      </c>
      <c r="G48" s="1500">
        <v>0.36363636363636398</v>
      </c>
      <c r="H48" s="1493">
        <v>80.429680098681004</v>
      </c>
      <c r="I48" s="1493">
        <v>215.30585392693999</v>
      </c>
      <c r="J48" s="1493">
        <v>147.189836154472</v>
      </c>
      <c r="K48" s="1491">
        <v>74.545837587307801</v>
      </c>
    </row>
    <row r="49" spans="2:11" ht="12.75" customHeight="1" x14ac:dyDescent="0.2">
      <c r="B49" s="1681">
        <v>40</v>
      </c>
      <c r="C49" s="1667" t="s">
        <v>409</v>
      </c>
      <c r="D49" s="1675" t="s">
        <v>247</v>
      </c>
      <c r="E49" s="1494">
        <v>-0.3</v>
      </c>
      <c r="F49" s="1495">
        <v>28</v>
      </c>
      <c r="G49" s="1496">
        <v>-3.4482758620689703E-2</v>
      </c>
      <c r="H49" s="1492">
        <v>71.6468541182319</v>
      </c>
      <c r="I49" s="1492">
        <v>235.71206088105799</v>
      </c>
      <c r="J49" s="1492">
        <v>123.095860901677</v>
      </c>
      <c r="K49" s="1490">
        <v>61.464585834333697</v>
      </c>
    </row>
    <row r="50" spans="2:11" ht="12.75" customHeight="1" x14ac:dyDescent="0.2">
      <c r="B50" s="1682">
        <v>41</v>
      </c>
      <c r="C50" s="1668" t="s">
        <v>409</v>
      </c>
      <c r="D50" s="870" t="s">
        <v>249</v>
      </c>
      <c r="E50" s="1497">
        <v>-6.0606060606060601E-2</v>
      </c>
      <c r="F50" s="1498">
        <v>31</v>
      </c>
      <c r="G50" s="1500">
        <v>3.3333333333333298E-2</v>
      </c>
      <c r="H50" s="1493">
        <v>93.538551245763401</v>
      </c>
      <c r="I50" s="1493">
        <v>361.25793816785199</v>
      </c>
      <c r="J50" s="1493">
        <v>183.555921260839</v>
      </c>
      <c r="K50" s="1491">
        <v>70.636090170622694</v>
      </c>
    </row>
    <row r="51" spans="2:11" ht="12.75" customHeight="1" x14ac:dyDescent="0.2">
      <c r="B51" s="1681">
        <v>42</v>
      </c>
      <c r="C51" s="1667" t="s">
        <v>409</v>
      </c>
      <c r="D51" s="1675" t="s">
        <v>251</v>
      </c>
      <c r="E51" s="1494">
        <v>-0.33333333333333298</v>
      </c>
      <c r="F51" s="1495">
        <v>24</v>
      </c>
      <c r="G51" s="1496">
        <v>0.14285714285714299</v>
      </c>
      <c r="H51" s="1492">
        <v>34.806138965472599</v>
      </c>
      <c r="I51" s="1492">
        <v>82.055995010995503</v>
      </c>
      <c r="J51" s="1492">
        <v>46.677312369487801</v>
      </c>
      <c r="K51" s="1490">
        <v>43.093407873282104</v>
      </c>
    </row>
    <row r="52" spans="2:11" ht="12.75" customHeight="1" x14ac:dyDescent="0.2">
      <c r="B52" s="1682">
        <v>43</v>
      </c>
      <c r="C52" s="1668" t="s">
        <v>409</v>
      </c>
      <c r="D52" s="870" t="s">
        <v>253</v>
      </c>
      <c r="E52" s="1497">
        <v>-0.16666666666666699</v>
      </c>
      <c r="F52" s="1498">
        <v>15</v>
      </c>
      <c r="G52" s="1500">
        <v>-0.48275862068965503</v>
      </c>
      <c r="H52" s="1493">
        <v>81.9087378127725</v>
      </c>
      <c r="I52" s="1493">
        <v>236.94040251993101</v>
      </c>
      <c r="J52" s="1493">
        <v>92.794506565211293</v>
      </c>
      <c r="K52" s="1491">
        <v>119.004688063469</v>
      </c>
    </row>
    <row r="53" spans="2:11" ht="12.75" customHeight="1" x14ac:dyDescent="0.2">
      <c r="B53" s="1681">
        <v>44</v>
      </c>
      <c r="C53" s="1667" t="s">
        <v>409</v>
      </c>
      <c r="D53" s="1675" t="s">
        <v>255</v>
      </c>
      <c r="E53" s="1494">
        <v>-8.9743589743589702E-2</v>
      </c>
      <c r="F53" s="1495">
        <v>71</v>
      </c>
      <c r="G53" s="1496">
        <v>0.36538461538461497</v>
      </c>
      <c r="H53" s="1492">
        <v>47.493088561261501</v>
      </c>
      <c r="I53" s="1492">
        <v>100.012334854632</v>
      </c>
      <c r="J53" s="1492">
        <v>77.528217991107098</v>
      </c>
      <c r="K53" s="1490">
        <v>49.7967907883598</v>
      </c>
    </row>
    <row r="54" spans="2:11" ht="12.75" customHeight="1" x14ac:dyDescent="0.2">
      <c r="B54" s="1682">
        <v>45</v>
      </c>
      <c r="C54" s="1668" t="s">
        <v>409</v>
      </c>
      <c r="D54" s="870" t="s">
        <v>257</v>
      </c>
      <c r="E54" s="1497">
        <v>-0.375</v>
      </c>
      <c r="F54" s="1498">
        <v>35</v>
      </c>
      <c r="G54" s="1500">
        <v>-0.22222222222222199</v>
      </c>
      <c r="H54" s="1493">
        <v>61.054272258024703</v>
      </c>
      <c r="I54" s="1493">
        <v>142.52654556911199</v>
      </c>
      <c r="J54" s="1493">
        <v>93.089404615682994</v>
      </c>
      <c r="K54" s="1491">
        <v>68.663759413874502</v>
      </c>
    </row>
    <row r="55" spans="2:11" ht="12.75" customHeight="1" x14ac:dyDescent="0.2">
      <c r="B55" s="1681">
        <v>46</v>
      </c>
      <c r="C55" s="1667" t="s">
        <v>409</v>
      </c>
      <c r="D55" s="1675" t="s">
        <v>259</v>
      </c>
      <c r="E55" s="1494">
        <v>-0.157894736842105</v>
      </c>
      <c r="F55" s="1495">
        <v>16</v>
      </c>
      <c r="G55" s="1496">
        <v>0.77777777777777801</v>
      </c>
      <c r="H55" s="1492">
        <v>80.681877121501202</v>
      </c>
      <c r="I55" s="1492">
        <v>211.193241816262</v>
      </c>
      <c r="J55" s="1492">
        <v>95.805105043454503</v>
      </c>
      <c r="K55" s="1490">
        <v>65.050605544607507</v>
      </c>
    </row>
    <row r="56" spans="2:11" ht="12.75" customHeight="1" x14ac:dyDescent="0.2">
      <c r="B56" s="1682">
        <v>47</v>
      </c>
      <c r="C56" s="1668" t="s">
        <v>409</v>
      </c>
      <c r="D56" s="870" t="s">
        <v>261</v>
      </c>
      <c r="E56" s="1497">
        <v>-0.32352941176470601</v>
      </c>
      <c r="F56" s="1498">
        <v>23</v>
      </c>
      <c r="G56" s="1500">
        <v>-0.08</v>
      </c>
      <c r="H56" s="1493">
        <v>85.748274466941595</v>
      </c>
      <c r="I56" s="1493">
        <v>240.38692679737301</v>
      </c>
      <c r="J56" s="1493">
        <v>130.96351730589299</v>
      </c>
      <c r="K56" s="1491">
        <v>89.0177236570307</v>
      </c>
    </row>
    <row r="57" spans="2:11" ht="12.75" customHeight="1" x14ac:dyDescent="0.2">
      <c r="B57" s="1681">
        <v>48</v>
      </c>
      <c r="C57" s="1667" t="s">
        <v>409</v>
      </c>
      <c r="D57" s="1675" t="s">
        <v>263</v>
      </c>
      <c r="E57" s="1494">
        <v>-0.63636363636363602</v>
      </c>
      <c r="F57" s="1495">
        <v>4</v>
      </c>
      <c r="G57" s="1496">
        <v>0.33333333333333298</v>
      </c>
      <c r="H57" s="1492">
        <v>94.239604193662402</v>
      </c>
      <c r="I57" s="1492">
        <v>264.72034186741303</v>
      </c>
      <c r="J57" s="1492">
        <v>139.00472616068899</v>
      </c>
      <c r="K57" s="1490">
        <v>111.913724692237</v>
      </c>
    </row>
    <row r="58" spans="2:11" ht="12.75" customHeight="1" x14ac:dyDescent="0.2">
      <c r="B58" s="1682">
        <v>49</v>
      </c>
      <c r="C58" s="1668" t="s">
        <v>409</v>
      </c>
      <c r="D58" s="870" t="s">
        <v>266</v>
      </c>
      <c r="E58" s="1497">
        <v>-0.38461538461538503</v>
      </c>
      <c r="F58" s="1498">
        <v>32</v>
      </c>
      <c r="G58" s="1500">
        <v>-0.157894736842105</v>
      </c>
      <c r="H58" s="1493">
        <v>45.637956057518601</v>
      </c>
      <c r="I58" s="1493">
        <v>100.24420602412</v>
      </c>
      <c r="J58" s="1493">
        <v>78.235558061138804</v>
      </c>
      <c r="K58" s="1491">
        <v>53.402954963508002</v>
      </c>
    </row>
    <row r="59" spans="2:11" ht="12.75" customHeight="1" x14ac:dyDescent="0.2">
      <c r="B59" s="1681">
        <v>50</v>
      </c>
      <c r="C59" s="1667" t="s">
        <v>409</v>
      </c>
      <c r="D59" s="1675" t="s">
        <v>268</v>
      </c>
      <c r="E59" s="1494">
        <v>-0.19565217391304299</v>
      </c>
      <c r="F59" s="1495">
        <v>37</v>
      </c>
      <c r="G59" s="1496">
        <v>5.7142857142857099E-2</v>
      </c>
      <c r="H59" s="1492">
        <v>68.596988632789007</v>
      </c>
      <c r="I59" s="1492">
        <v>137.05030369101399</v>
      </c>
      <c r="J59" s="1492">
        <v>85.829893325704006</v>
      </c>
      <c r="K59" s="1490">
        <v>83.540175595022902</v>
      </c>
    </row>
    <row r="60" spans="2:11" ht="12.75" customHeight="1" x14ac:dyDescent="0.2">
      <c r="B60" s="1682">
        <v>51</v>
      </c>
      <c r="C60" s="1668" t="s">
        <v>409</v>
      </c>
      <c r="D60" s="870" t="s">
        <v>270</v>
      </c>
      <c r="E60" s="1497">
        <v>-0.133333333333333</v>
      </c>
      <c r="F60" s="1498">
        <v>39</v>
      </c>
      <c r="G60" s="1500">
        <v>-4.8780487804878099E-2</v>
      </c>
      <c r="H60" s="1493">
        <v>67.218328669324706</v>
      </c>
      <c r="I60" s="1493">
        <v>132.538104705103</v>
      </c>
      <c r="J60" s="1493">
        <v>68.123926307683206</v>
      </c>
      <c r="K60" s="1491">
        <v>79.395869610328702</v>
      </c>
    </row>
    <row r="61" spans="2:11" ht="12.75" customHeight="1" x14ac:dyDescent="0.2">
      <c r="B61" s="1681">
        <v>52</v>
      </c>
      <c r="C61" s="1667" t="s">
        <v>409</v>
      </c>
      <c r="D61" s="1675" t="s">
        <v>272</v>
      </c>
      <c r="E61" s="1494">
        <v>-0.29411764705882398</v>
      </c>
      <c r="F61" s="1495">
        <v>12</v>
      </c>
      <c r="G61" s="1496">
        <v>-0.25</v>
      </c>
      <c r="H61" s="1492">
        <v>84.0135121732079</v>
      </c>
      <c r="I61" s="1492">
        <v>211.7858844708</v>
      </c>
      <c r="J61" s="1492">
        <v>135.31036815696001</v>
      </c>
      <c r="K61" s="1490">
        <v>93.370681605975705</v>
      </c>
    </row>
    <row r="62" spans="2:11" ht="12.75" customHeight="1" x14ac:dyDescent="0.2">
      <c r="B62" s="1682">
        <v>53</v>
      </c>
      <c r="C62" s="1668" t="s">
        <v>409</v>
      </c>
      <c r="D62" s="870" t="s">
        <v>274</v>
      </c>
      <c r="E62" s="1497">
        <v>-0.69230769230769196</v>
      </c>
      <c r="F62" s="1498">
        <v>8</v>
      </c>
      <c r="G62" s="1500">
        <v>-0.61904761904761896</v>
      </c>
      <c r="H62" s="1493">
        <v>59.460995873668303</v>
      </c>
      <c r="I62" s="1493">
        <v>164.08536085105601</v>
      </c>
      <c r="J62" s="1493">
        <v>85.973149923946806</v>
      </c>
      <c r="K62" s="1491">
        <v>81.355144260103998</v>
      </c>
    </row>
    <row r="63" spans="2:11" ht="12.75" customHeight="1" x14ac:dyDescent="0.2">
      <c r="B63" s="1681">
        <v>54</v>
      </c>
      <c r="C63" s="1667" t="s">
        <v>409</v>
      </c>
      <c r="D63" s="1675" t="s">
        <v>276</v>
      </c>
      <c r="E63" s="1494">
        <v>-0.12121212121212099</v>
      </c>
      <c r="F63" s="1495">
        <v>29</v>
      </c>
      <c r="G63" s="1496">
        <v>-9.375E-2</v>
      </c>
      <c r="H63" s="1492">
        <v>42.372012602256703</v>
      </c>
      <c r="I63" s="1492">
        <v>64.9401985475983</v>
      </c>
      <c r="J63" s="1492">
        <v>51.815806073713603</v>
      </c>
      <c r="K63" s="1490">
        <v>68.345549519140206</v>
      </c>
    </row>
    <row r="64" spans="2:11" ht="12.75" customHeight="1" x14ac:dyDescent="0.2">
      <c r="B64" s="1682">
        <v>55</v>
      </c>
      <c r="C64" s="1686" t="s">
        <v>409</v>
      </c>
      <c r="D64" s="870" t="s">
        <v>278</v>
      </c>
      <c r="E64" s="1501">
        <v>0</v>
      </c>
      <c r="F64" s="1498">
        <v>17</v>
      </c>
      <c r="G64" s="1500">
        <v>-5.5555555555555601E-2</v>
      </c>
      <c r="H64" s="1493">
        <v>83.862922241644995</v>
      </c>
      <c r="I64" s="1493">
        <v>144.22152426126499</v>
      </c>
      <c r="J64" s="1493">
        <v>102.155480641536</v>
      </c>
      <c r="K64" s="1491">
        <v>90.349271261798904</v>
      </c>
    </row>
    <row r="65" spans="2:11" x14ac:dyDescent="0.2">
      <c r="B65" s="1689"/>
      <c r="C65" s="1669"/>
      <c r="D65" s="1676"/>
      <c r="E65" s="423"/>
      <c r="F65" s="424"/>
      <c r="G65" s="423"/>
      <c r="H65" s="425"/>
      <c r="I65" s="426"/>
      <c r="J65" s="426"/>
      <c r="K65" s="426"/>
    </row>
  </sheetData>
  <mergeCells count="5">
    <mergeCell ref="E5:K5"/>
    <mergeCell ref="E6:E7"/>
    <mergeCell ref="F6:F7"/>
    <mergeCell ref="G6:G7"/>
    <mergeCell ref="H6:K6"/>
  </mergeCells>
  <printOptions horizontalCentered="1"/>
  <pageMargins left="0.47244094488188981" right="0.47244094488188981" top="0.59055118110236227" bottom="0.39370078740157483" header="0.51181102362204722" footer="0.31496062992125984"/>
  <pageSetup paperSize="9" scale="83" firstPageNumber="0" orientation="portrait" r:id="rId1"/>
  <headerFooter>
    <oddFooter>&amp;C&amp;F&amp;R&amp;A</oddFooter>
  </headerFooter>
  <rowBreaks count="1" manualBreakCount="1">
    <brk id="5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4"/>
  <sheetViews>
    <sheetView showGridLines="0" zoomScaleNormal="100" workbookViewId="0">
      <pane xSplit="1" ySplit="6" topLeftCell="B52" activePane="bottomRight" state="frozen"/>
      <selection activeCell="Q15" sqref="Q15"/>
      <selection pane="topRight" activeCell="Q15" sqref="Q15"/>
      <selection pane="bottomLeft" activeCell="Q15" sqref="Q15"/>
      <selection pane="bottomRight" activeCell="J15" sqref="J15"/>
    </sheetView>
  </sheetViews>
  <sheetFormatPr baseColWidth="10" defaultColWidth="9.140625" defaultRowHeight="12.75" x14ac:dyDescent="0.2"/>
  <cols>
    <col min="1" max="1" width="1.7109375" style="2" customWidth="1"/>
    <col min="2" max="2" width="4.140625" style="1690" customWidth="1"/>
    <col min="3" max="3" width="1.7109375" style="1685" customWidth="1"/>
    <col min="4" max="4" width="22.7109375" style="2" customWidth="1"/>
    <col min="5" max="8" width="13.7109375" style="427" customWidth="1"/>
    <col min="9" max="1025" width="12.7109375" style="2" customWidth="1"/>
    <col min="1026" max="1026" width="12.7109375" customWidth="1"/>
  </cols>
  <sheetData>
    <row r="1" spans="1:11" s="1509" customFormat="1" ht="20.100000000000001" customHeight="1" x14ac:dyDescent="0.2">
      <c r="B1" s="1696" t="s">
        <v>901</v>
      </c>
      <c r="C1" s="1661"/>
      <c r="D1" s="1507"/>
      <c r="E1" s="1508"/>
      <c r="F1" s="1508"/>
      <c r="G1" s="1508"/>
      <c r="H1" s="1508"/>
    </row>
    <row r="2" spans="1:11" s="7" customFormat="1" ht="20.100000000000001" customHeight="1" x14ac:dyDescent="0.2">
      <c r="B2" s="1695"/>
      <c r="C2" s="1662"/>
      <c r="D2" s="405"/>
      <c r="E2" s="30"/>
      <c r="F2" s="30"/>
      <c r="G2" s="30"/>
      <c r="H2" s="30"/>
    </row>
    <row r="3" spans="1:11" ht="20.100000000000001" customHeight="1" x14ac:dyDescent="0.2">
      <c r="A3" s="95"/>
      <c r="B3" s="1851" t="s">
        <v>48</v>
      </c>
      <c r="C3" s="1691"/>
      <c r="D3" s="192"/>
      <c r="E3" s="429"/>
      <c r="F3" s="429"/>
      <c r="G3" s="430"/>
      <c r="H3" s="429"/>
      <c r="I3" s="429"/>
      <c r="J3" s="429"/>
      <c r="K3" s="429"/>
    </row>
    <row r="4" spans="1:11" ht="20.100000000000001" customHeight="1" x14ac:dyDescent="0.2">
      <c r="A4" s="213"/>
      <c r="B4" s="1688" t="s">
        <v>49</v>
      </c>
      <c r="C4" s="1692"/>
      <c r="D4" s="431"/>
      <c r="E4" s="432"/>
      <c r="F4" s="432"/>
      <c r="G4" s="433"/>
      <c r="H4" s="433"/>
      <c r="I4" s="433"/>
      <c r="J4" s="433"/>
      <c r="K4" s="433"/>
    </row>
    <row r="5" spans="1:11" ht="39.950000000000003" customHeight="1" x14ac:dyDescent="0.2">
      <c r="B5" s="1679"/>
      <c r="C5" s="1663"/>
      <c r="D5" s="409"/>
      <c r="E5" s="2010" t="s">
        <v>410</v>
      </c>
      <c r="F5" s="2011"/>
      <c r="G5" s="2011"/>
      <c r="H5" s="2011"/>
    </row>
    <row r="6" spans="1:11" s="412" customFormat="1" ht="90" customHeight="1" x14ac:dyDescent="0.2">
      <c r="B6" s="1679"/>
      <c r="C6" s="413"/>
      <c r="D6" s="414"/>
      <c r="E6" s="410" t="s">
        <v>411</v>
      </c>
      <c r="F6" s="410" t="s">
        <v>911</v>
      </c>
      <c r="G6" s="410" t="s">
        <v>412</v>
      </c>
      <c r="H6" s="434" t="s">
        <v>912</v>
      </c>
    </row>
    <row r="7" spans="1:11" s="412" customFormat="1" ht="5.0999999999999996" customHeight="1" x14ac:dyDescent="0.2">
      <c r="B7" s="1680"/>
      <c r="E7" s="415"/>
    </row>
    <row r="8" spans="1:11" ht="12.75" customHeight="1" x14ac:dyDescent="0.2">
      <c r="B8" s="1681">
        <v>1</v>
      </c>
      <c r="C8" s="416" t="s">
        <v>409</v>
      </c>
      <c r="D8" s="417" t="s">
        <v>167</v>
      </c>
      <c r="E8" s="435">
        <v>0.2</v>
      </c>
      <c r="F8" s="436">
        <v>0.16</v>
      </c>
      <c r="G8" s="436">
        <v>0.35</v>
      </c>
      <c r="H8" s="1566">
        <v>0.5</v>
      </c>
    </row>
    <row r="9" spans="1:11" ht="12.75" customHeight="1" x14ac:dyDescent="0.2">
      <c r="B9" s="1682">
        <v>2</v>
      </c>
      <c r="C9" s="419" t="s">
        <v>409</v>
      </c>
      <c r="D9" s="2" t="s">
        <v>169</v>
      </c>
      <c r="E9" s="437">
        <v>0.23</v>
      </c>
      <c r="F9" s="438">
        <v>0.16</v>
      </c>
      <c r="G9" s="438">
        <v>0.31</v>
      </c>
      <c r="H9" s="1567">
        <v>0.46</v>
      </c>
    </row>
    <row r="10" spans="1:11" ht="12.75" customHeight="1" x14ac:dyDescent="0.2">
      <c r="B10" s="1681">
        <v>3</v>
      </c>
      <c r="C10" s="416" t="s">
        <v>409</v>
      </c>
      <c r="D10" s="417" t="s">
        <v>171</v>
      </c>
      <c r="E10" s="439">
        <v>0.16666666666666699</v>
      </c>
      <c r="F10" s="436">
        <v>0.17647058823529399</v>
      </c>
      <c r="G10" s="436">
        <v>0.21551724137931</v>
      </c>
      <c r="H10" s="1566">
        <v>0.29464285714285698</v>
      </c>
    </row>
    <row r="11" spans="1:11" ht="12.75" customHeight="1" x14ac:dyDescent="0.2">
      <c r="B11" s="1682">
        <v>4</v>
      </c>
      <c r="C11" s="419" t="s">
        <v>409</v>
      </c>
      <c r="D11" s="2" t="s">
        <v>173</v>
      </c>
      <c r="E11" s="437">
        <v>0.35087719298245601</v>
      </c>
      <c r="F11" s="438">
        <v>0.17857142857142899</v>
      </c>
      <c r="G11" s="438">
        <v>0.273809523809524</v>
      </c>
      <c r="H11" s="1567">
        <v>0.42499999999999999</v>
      </c>
    </row>
    <row r="12" spans="1:11" ht="12.75" customHeight="1" x14ac:dyDescent="0.2">
      <c r="B12" s="1681">
        <v>5</v>
      </c>
      <c r="C12" s="416" t="s">
        <v>409</v>
      </c>
      <c r="D12" s="417" t="s">
        <v>175</v>
      </c>
      <c r="E12" s="439">
        <v>0.22857142857142901</v>
      </c>
      <c r="F12" s="436">
        <v>0.25862068965517199</v>
      </c>
      <c r="G12" s="436">
        <v>0.29824561403508798</v>
      </c>
      <c r="H12" s="1566">
        <v>0.39215686274509798</v>
      </c>
    </row>
    <row r="13" spans="1:11" ht="12.75" customHeight="1" x14ac:dyDescent="0.2">
      <c r="B13" s="1682">
        <v>6</v>
      </c>
      <c r="C13" s="419" t="s">
        <v>409</v>
      </c>
      <c r="D13" s="2" t="s">
        <v>177</v>
      </c>
      <c r="E13" s="437">
        <v>0.52280701754386005</v>
      </c>
      <c r="F13" s="438">
        <v>0.16521739130434801</v>
      </c>
      <c r="G13" s="438">
        <v>0.324200913242009</v>
      </c>
      <c r="H13" s="1567">
        <v>0.48888888888888898</v>
      </c>
    </row>
    <row r="14" spans="1:11" ht="12.75" customHeight="1" x14ac:dyDescent="0.2">
      <c r="B14" s="1681">
        <v>7</v>
      </c>
      <c r="C14" s="416" t="s">
        <v>409</v>
      </c>
      <c r="D14" s="417" t="s">
        <v>179</v>
      </c>
      <c r="E14" s="439">
        <v>0.23728813559322001</v>
      </c>
      <c r="F14" s="436">
        <v>0.15306122448979601</v>
      </c>
      <c r="G14" s="436">
        <v>0.32258064516128998</v>
      </c>
      <c r="H14" s="1566">
        <v>0.53246753246753198</v>
      </c>
    </row>
    <row r="15" spans="1:11" ht="12.75" customHeight="1" x14ac:dyDescent="0.2">
      <c r="B15" s="1682">
        <v>8</v>
      </c>
      <c r="C15" s="419" t="s">
        <v>409</v>
      </c>
      <c r="D15" s="2" t="s">
        <v>181</v>
      </c>
      <c r="E15" s="437">
        <v>0.15384615384615399</v>
      </c>
      <c r="F15" s="438">
        <v>0.2</v>
      </c>
      <c r="G15" s="438">
        <v>0.32307692307692298</v>
      </c>
      <c r="H15" s="1567">
        <v>0.44827586206896602</v>
      </c>
    </row>
    <row r="16" spans="1:11" ht="12.75" customHeight="1" x14ac:dyDescent="0.2">
      <c r="B16" s="1681">
        <v>9</v>
      </c>
      <c r="C16" s="416" t="s">
        <v>409</v>
      </c>
      <c r="D16" s="417" t="s">
        <v>183</v>
      </c>
      <c r="E16" s="439">
        <v>0.15277777777777801</v>
      </c>
      <c r="F16" s="436">
        <v>0.163636363636364</v>
      </c>
      <c r="G16" s="436">
        <v>0.375</v>
      </c>
      <c r="H16" s="1566">
        <v>0.46153846153846201</v>
      </c>
    </row>
    <row r="17" spans="2:8" ht="12.75" customHeight="1" x14ac:dyDescent="0.2">
      <c r="B17" s="1682">
        <v>10</v>
      </c>
      <c r="C17" s="419" t="s">
        <v>409</v>
      </c>
      <c r="D17" s="2" t="s">
        <v>185</v>
      </c>
      <c r="E17" s="437">
        <v>0.15887850467289699</v>
      </c>
      <c r="F17" s="438">
        <v>0.146341463414634</v>
      </c>
      <c r="G17" s="438">
        <v>0.40476190476190499</v>
      </c>
      <c r="H17" s="1567">
        <v>0.58108108108108103</v>
      </c>
    </row>
    <row r="18" spans="2:8" ht="12.75" customHeight="1" x14ac:dyDescent="0.2">
      <c r="B18" s="1681">
        <v>11</v>
      </c>
      <c r="C18" s="416" t="s">
        <v>409</v>
      </c>
      <c r="D18" s="417" t="s">
        <v>187</v>
      </c>
      <c r="E18" s="439">
        <v>0.195402298850575</v>
      </c>
      <c r="F18" s="436">
        <v>0.14383561643835599</v>
      </c>
      <c r="G18" s="436">
        <v>0.30769230769230799</v>
      </c>
      <c r="H18" s="1566">
        <v>0.50393700787401596</v>
      </c>
    </row>
    <row r="19" spans="2:8" ht="12.75" customHeight="1" x14ac:dyDescent="0.2">
      <c r="B19" s="1682">
        <v>12</v>
      </c>
      <c r="C19" s="419" t="s">
        <v>409</v>
      </c>
      <c r="D19" s="2" t="s">
        <v>189</v>
      </c>
      <c r="E19" s="437">
        <v>0.169491525423729</v>
      </c>
      <c r="F19" s="438">
        <v>0.16666666666666699</v>
      </c>
      <c r="G19" s="438">
        <v>0.202380952380952</v>
      </c>
      <c r="H19" s="1567">
        <v>0.34426229508196698</v>
      </c>
    </row>
    <row r="20" spans="2:8" ht="12.75" customHeight="1" x14ac:dyDescent="0.2">
      <c r="B20" s="1681">
        <v>13</v>
      </c>
      <c r="C20" s="416" t="s">
        <v>409</v>
      </c>
      <c r="D20" s="417" t="s">
        <v>191</v>
      </c>
      <c r="E20" s="439">
        <v>0.34310344827586198</v>
      </c>
      <c r="F20" s="436">
        <v>0.23144104803493401</v>
      </c>
      <c r="G20" s="436">
        <v>0.27948717948717899</v>
      </c>
      <c r="H20" s="1566">
        <v>0.50783699059561105</v>
      </c>
    </row>
    <row r="21" spans="2:8" ht="12.75" customHeight="1" x14ac:dyDescent="0.2">
      <c r="B21" s="1682">
        <v>14</v>
      </c>
      <c r="C21" s="419" t="s">
        <v>409</v>
      </c>
      <c r="D21" s="2" t="s">
        <v>193</v>
      </c>
      <c r="E21" s="437">
        <v>0.21925133689839599</v>
      </c>
      <c r="F21" s="438">
        <v>0.15107913669064699</v>
      </c>
      <c r="G21" s="438">
        <v>0.33333333333333298</v>
      </c>
      <c r="H21" s="1567">
        <v>0.41059602649006599</v>
      </c>
    </row>
    <row r="22" spans="2:8" ht="12.75" customHeight="1" x14ac:dyDescent="0.2">
      <c r="B22" s="1681">
        <v>15</v>
      </c>
      <c r="C22" s="416" t="s">
        <v>409</v>
      </c>
      <c r="D22" s="417" t="s">
        <v>195</v>
      </c>
      <c r="E22" s="439">
        <v>0.21568627450980399</v>
      </c>
      <c r="F22" s="436">
        <v>0.128205128205128</v>
      </c>
      <c r="G22" s="436">
        <v>0.16129032258064499</v>
      </c>
      <c r="H22" s="1566">
        <v>0.269230769230769</v>
      </c>
    </row>
    <row r="23" spans="2:8" ht="12.75" customHeight="1" x14ac:dyDescent="0.2">
      <c r="B23" s="1682">
        <v>16</v>
      </c>
      <c r="C23" s="419" t="s">
        <v>409</v>
      </c>
      <c r="D23" s="2" t="s">
        <v>197</v>
      </c>
      <c r="E23" s="437">
        <v>0.15053763440860199</v>
      </c>
      <c r="F23" s="438">
        <v>0.183098591549296</v>
      </c>
      <c r="G23" s="438">
        <v>0.27397260273972601</v>
      </c>
      <c r="H23" s="1567">
        <v>0.38461538461538503</v>
      </c>
    </row>
    <row r="24" spans="2:8" ht="12.75" customHeight="1" x14ac:dyDescent="0.2">
      <c r="B24" s="1681">
        <v>17</v>
      </c>
      <c r="C24" s="416" t="s">
        <v>409</v>
      </c>
      <c r="D24" s="417" t="s">
        <v>199</v>
      </c>
      <c r="E24" s="439">
        <v>0.160714285714286</v>
      </c>
      <c r="F24" s="436">
        <v>0.20833333333333301</v>
      </c>
      <c r="G24" s="436">
        <v>0.354430379746835</v>
      </c>
      <c r="H24" s="1566">
        <v>0.490291262135922</v>
      </c>
    </row>
    <row r="25" spans="2:8" ht="12.75" customHeight="1" x14ac:dyDescent="0.2">
      <c r="B25" s="1682">
        <v>18</v>
      </c>
      <c r="C25" s="419" t="s">
        <v>409</v>
      </c>
      <c r="D25" s="2" t="s">
        <v>201</v>
      </c>
      <c r="E25" s="437">
        <v>0.11504424778761101</v>
      </c>
      <c r="F25" s="438">
        <v>0.21590909090909099</v>
      </c>
      <c r="G25" s="438">
        <v>0.35164835164835201</v>
      </c>
      <c r="H25" s="1567">
        <v>0.435294117647059</v>
      </c>
    </row>
    <row r="26" spans="2:8" ht="12.75" customHeight="1" x14ac:dyDescent="0.2">
      <c r="B26" s="1681">
        <v>19</v>
      </c>
      <c r="C26" s="416" t="s">
        <v>409</v>
      </c>
      <c r="D26" s="417" t="s">
        <v>203</v>
      </c>
      <c r="E26" s="439">
        <v>0.219178082191781</v>
      </c>
      <c r="F26" s="436">
        <v>0.266666666666667</v>
      </c>
      <c r="G26" s="436">
        <v>0.27419354838709697</v>
      </c>
      <c r="H26" s="1566">
        <v>0.40350877192982498</v>
      </c>
    </row>
    <row r="27" spans="2:8" ht="12.75" customHeight="1" x14ac:dyDescent="0.2">
      <c r="B27" s="1682" t="s">
        <v>204</v>
      </c>
      <c r="C27" s="419" t="s">
        <v>409</v>
      </c>
      <c r="D27" s="2" t="s">
        <v>205</v>
      </c>
      <c r="E27" s="437">
        <v>0.47169811320754701</v>
      </c>
      <c r="F27" s="438">
        <v>0.186046511627907</v>
      </c>
      <c r="G27" s="438">
        <v>0.30303030303030298</v>
      </c>
      <c r="H27" s="1567">
        <v>0.48148148148148201</v>
      </c>
    </row>
    <row r="28" spans="2:8" ht="12.75" customHeight="1" x14ac:dyDescent="0.2">
      <c r="B28" s="1681" t="s">
        <v>206</v>
      </c>
      <c r="C28" s="416" t="s">
        <v>409</v>
      </c>
      <c r="D28" s="417" t="s">
        <v>207</v>
      </c>
      <c r="E28" s="439">
        <v>0.27619047619047599</v>
      </c>
      <c r="F28" s="436">
        <v>0.23529411764705899</v>
      </c>
      <c r="G28" s="436">
        <v>0.34722222222222199</v>
      </c>
      <c r="H28" s="1566">
        <v>0.45</v>
      </c>
    </row>
    <row r="29" spans="2:8" ht="12.75" customHeight="1" x14ac:dyDescent="0.2">
      <c r="B29" s="1682">
        <v>21</v>
      </c>
      <c r="C29" s="419" t="s">
        <v>409</v>
      </c>
      <c r="D29" s="2" t="s">
        <v>209</v>
      </c>
      <c r="E29" s="437">
        <v>0.156462585034014</v>
      </c>
      <c r="F29" s="438">
        <v>0.20535714285714299</v>
      </c>
      <c r="G29" s="438">
        <v>0.28888888888888897</v>
      </c>
      <c r="H29" s="1567">
        <v>0.422764227642277</v>
      </c>
    </row>
    <row r="30" spans="2:8" ht="12.75" customHeight="1" x14ac:dyDescent="0.2">
      <c r="B30" s="1681">
        <v>22</v>
      </c>
      <c r="C30" s="416" t="s">
        <v>409</v>
      </c>
      <c r="D30" s="417" t="s">
        <v>211</v>
      </c>
      <c r="E30" s="439">
        <v>0.19553072625698301</v>
      </c>
      <c r="F30" s="436">
        <v>0.17361111111111099</v>
      </c>
      <c r="G30" s="436">
        <v>0.28205128205128199</v>
      </c>
      <c r="H30" s="1566">
        <v>0.41726618705036</v>
      </c>
    </row>
    <row r="31" spans="2:8" ht="12.75" customHeight="1" x14ac:dyDescent="0.2">
      <c r="B31" s="1682">
        <v>23</v>
      </c>
      <c r="C31" s="419" t="s">
        <v>409</v>
      </c>
      <c r="D31" s="2" t="s">
        <v>213</v>
      </c>
      <c r="E31" s="437">
        <v>0.23529411764705899</v>
      </c>
      <c r="F31" s="438">
        <v>0.16</v>
      </c>
      <c r="G31" s="438">
        <v>0.375</v>
      </c>
      <c r="H31" s="1567">
        <v>0.51851851851851805</v>
      </c>
    </row>
    <row r="32" spans="2:8" ht="12.75" customHeight="1" x14ac:dyDescent="0.2">
      <c r="B32" s="1681">
        <v>24</v>
      </c>
      <c r="C32" s="416" t="s">
        <v>409</v>
      </c>
      <c r="D32" s="417" t="s">
        <v>215</v>
      </c>
      <c r="E32" s="439">
        <v>0.17816091954023</v>
      </c>
      <c r="F32" s="436">
        <v>0.160839160839161</v>
      </c>
      <c r="G32" s="436">
        <v>0.30201342281879201</v>
      </c>
      <c r="H32" s="1566">
        <v>0.375</v>
      </c>
    </row>
    <row r="33" spans="2:8" ht="12.75" customHeight="1" x14ac:dyDescent="0.2">
      <c r="B33" s="1682">
        <v>25</v>
      </c>
      <c r="C33" s="419" t="s">
        <v>409</v>
      </c>
      <c r="D33" s="2" t="s">
        <v>217</v>
      </c>
      <c r="E33" s="437">
        <v>0.23030303030303001</v>
      </c>
      <c r="F33" s="438">
        <v>0.178294573643411</v>
      </c>
      <c r="G33" s="438">
        <v>0.28346456692913402</v>
      </c>
      <c r="H33" s="1567">
        <v>0.5</v>
      </c>
    </row>
    <row r="34" spans="2:8" ht="12.75" customHeight="1" x14ac:dyDescent="0.2">
      <c r="B34" s="1681">
        <v>26</v>
      </c>
      <c r="C34" s="416" t="s">
        <v>409</v>
      </c>
      <c r="D34" s="417" t="s">
        <v>219</v>
      </c>
      <c r="E34" s="439">
        <v>0.19895287958115199</v>
      </c>
      <c r="F34" s="436">
        <v>0.201298701298701</v>
      </c>
      <c r="G34" s="436">
        <v>0.26815642458100603</v>
      </c>
      <c r="H34" s="1566">
        <v>0.34090909090909099</v>
      </c>
    </row>
    <row r="35" spans="2:8" ht="12.75" customHeight="1" x14ac:dyDescent="0.2">
      <c r="B35" s="1682">
        <v>27</v>
      </c>
      <c r="C35" s="419" t="s">
        <v>409</v>
      </c>
      <c r="D35" s="2" t="s">
        <v>221</v>
      </c>
      <c r="E35" s="437">
        <v>0.21511627906976699</v>
      </c>
      <c r="F35" s="438">
        <v>0.23021582733813001</v>
      </c>
      <c r="G35" s="438">
        <v>0.30612244897959201</v>
      </c>
      <c r="H35" s="1567">
        <v>0.46153846153846201</v>
      </c>
    </row>
    <row r="36" spans="2:8" ht="12.75" customHeight="1" x14ac:dyDescent="0.2">
      <c r="B36" s="1681">
        <v>28</v>
      </c>
      <c r="C36" s="416" t="s">
        <v>409</v>
      </c>
      <c r="D36" s="417" t="s">
        <v>223</v>
      </c>
      <c r="E36" s="439">
        <v>0.16666666666666699</v>
      </c>
      <c r="F36" s="436">
        <v>0.23728813559322001</v>
      </c>
      <c r="G36" s="436">
        <v>0.14049586776859499</v>
      </c>
      <c r="H36" s="1566">
        <v>0.37254901960784298</v>
      </c>
    </row>
    <row r="37" spans="2:8" ht="12.75" customHeight="1" x14ac:dyDescent="0.2">
      <c r="B37" s="1682">
        <v>29</v>
      </c>
      <c r="C37" s="419" t="s">
        <v>409</v>
      </c>
      <c r="D37" s="2" t="s">
        <v>225</v>
      </c>
      <c r="E37" s="437">
        <v>0.18942731277533001</v>
      </c>
      <c r="F37" s="438">
        <v>0.240223463687151</v>
      </c>
      <c r="G37" s="438">
        <v>0.37560975609756098</v>
      </c>
      <c r="H37" s="1567">
        <v>0.45789473684210502</v>
      </c>
    </row>
    <row r="38" spans="2:8" ht="12.75" customHeight="1" x14ac:dyDescent="0.2">
      <c r="B38" s="1681">
        <v>30</v>
      </c>
      <c r="C38" s="416" t="s">
        <v>409</v>
      </c>
      <c r="D38" s="417" t="s">
        <v>227</v>
      </c>
      <c r="E38" s="439">
        <v>0.17049180327868901</v>
      </c>
      <c r="F38" s="436">
        <v>0.187755102040816</v>
      </c>
      <c r="G38" s="436">
        <v>0.34412955465586997</v>
      </c>
      <c r="H38" s="1566">
        <v>0.47598253275109198</v>
      </c>
    </row>
    <row r="39" spans="2:8" ht="12.75" customHeight="1" x14ac:dyDescent="0.2">
      <c r="B39" s="1682">
        <v>31</v>
      </c>
      <c r="C39" s="419" t="s">
        <v>409</v>
      </c>
      <c r="D39" s="2" t="s">
        <v>229</v>
      </c>
      <c r="E39" s="437">
        <v>0.24542124542124499</v>
      </c>
      <c r="F39" s="438">
        <v>0.27272727272727298</v>
      </c>
      <c r="G39" s="438">
        <v>0.293577981651376</v>
      </c>
      <c r="H39" s="1567">
        <v>0.47593582887700497</v>
      </c>
    </row>
    <row r="40" spans="2:8" ht="12.75" customHeight="1" x14ac:dyDescent="0.2">
      <c r="B40" s="1681">
        <v>32</v>
      </c>
      <c r="C40" s="416" t="s">
        <v>409</v>
      </c>
      <c r="D40" s="417" t="s">
        <v>231</v>
      </c>
      <c r="E40" s="439">
        <v>0.12</v>
      </c>
      <c r="F40" s="436">
        <v>0.19047619047619099</v>
      </c>
      <c r="G40" s="436">
        <v>0.27472527472527503</v>
      </c>
      <c r="H40" s="1566">
        <v>0.47499999999999998</v>
      </c>
    </row>
    <row r="41" spans="2:8" ht="12.75" customHeight="1" x14ac:dyDescent="0.2">
      <c r="B41" s="1682">
        <v>33</v>
      </c>
      <c r="C41" s="419" t="s">
        <v>409</v>
      </c>
      <c r="D41" s="2" t="s">
        <v>233</v>
      </c>
      <c r="E41" s="437">
        <v>0.233576642335766</v>
      </c>
      <c r="F41" s="438">
        <v>0.18639053254437901</v>
      </c>
      <c r="G41" s="438">
        <v>0.30141843971631199</v>
      </c>
      <c r="H41" s="1567">
        <v>0.51658767772511804</v>
      </c>
    </row>
    <row r="42" spans="2:8" ht="12.75" customHeight="1" x14ac:dyDescent="0.2">
      <c r="B42" s="1681">
        <v>34</v>
      </c>
      <c r="C42" s="416" t="s">
        <v>409</v>
      </c>
      <c r="D42" s="417" t="s">
        <v>235</v>
      </c>
      <c r="E42" s="439">
        <v>0.26598465473145799</v>
      </c>
      <c r="F42" s="436">
        <v>0.15384615384615399</v>
      </c>
      <c r="G42" s="436">
        <v>0.34339622641509399</v>
      </c>
      <c r="H42" s="1566">
        <v>0.51643192488262901</v>
      </c>
    </row>
    <row r="43" spans="2:8" ht="12.75" customHeight="1" x14ac:dyDescent="0.2">
      <c r="B43" s="1682">
        <v>35</v>
      </c>
      <c r="C43" s="419" t="s">
        <v>409</v>
      </c>
      <c r="D43" s="2" t="s">
        <v>237</v>
      </c>
      <c r="E43" s="437">
        <v>0.20833333333333301</v>
      </c>
      <c r="F43" s="438">
        <v>0.14516129032258099</v>
      </c>
      <c r="G43" s="438">
        <v>0.397959183673469</v>
      </c>
      <c r="H43" s="1567">
        <v>0.51666666666666705</v>
      </c>
    </row>
    <row r="44" spans="2:8" ht="12.75" customHeight="1" x14ac:dyDescent="0.2">
      <c r="B44" s="1681">
        <v>36</v>
      </c>
      <c r="C44" s="416" t="s">
        <v>409</v>
      </c>
      <c r="D44" s="417" t="s">
        <v>239</v>
      </c>
      <c r="E44" s="439">
        <v>0.20512820512820501</v>
      </c>
      <c r="F44" s="436">
        <v>0.25423728813559299</v>
      </c>
      <c r="G44" s="436">
        <v>0.314285714285714</v>
      </c>
      <c r="H44" s="1566">
        <v>0.38095238095238099</v>
      </c>
    </row>
    <row r="45" spans="2:8" ht="12.75" customHeight="1" x14ac:dyDescent="0.2">
      <c r="B45" s="1682">
        <v>37</v>
      </c>
      <c r="C45" s="419" t="s">
        <v>409</v>
      </c>
      <c r="D45" s="2" t="s">
        <v>241</v>
      </c>
      <c r="E45" s="437">
        <v>0.18181818181818199</v>
      </c>
      <c r="F45" s="438">
        <v>0.26315789473684198</v>
      </c>
      <c r="G45" s="438">
        <v>0.3515625</v>
      </c>
      <c r="H45" s="1567">
        <v>0.467289719626168</v>
      </c>
    </row>
    <row r="46" spans="2:8" ht="12.75" customHeight="1" x14ac:dyDescent="0.2">
      <c r="B46" s="1681">
        <v>38</v>
      </c>
      <c r="C46" s="416" t="s">
        <v>409</v>
      </c>
      <c r="D46" s="417" t="s">
        <v>243</v>
      </c>
      <c r="E46" s="439">
        <v>0.223241590214067</v>
      </c>
      <c r="F46" s="436">
        <v>0.265917602996255</v>
      </c>
      <c r="G46" s="436">
        <v>0.31640625</v>
      </c>
      <c r="H46" s="1566">
        <v>0.48672566371681403</v>
      </c>
    </row>
    <row r="47" spans="2:8" ht="12.75" customHeight="1" x14ac:dyDescent="0.2">
      <c r="B47" s="1682">
        <v>39</v>
      </c>
      <c r="C47" s="419" t="s">
        <v>409</v>
      </c>
      <c r="D47" s="2" t="s">
        <v>245</v>
      </c>
      <c r="E47" s="437">
        <v>0.115384615384615</v>
      </c>
      <c r="F47" s="438">
        <v>0.20547945205479401</v>
      </c>
      <c r="G47" s="438">
        <v>0.265060240963855</v>
      </c>
      <c r="H47" s="1567">
        <v>0.39436619718309901</v>
      </c>
    </row>
    <row r="48" spans="2:8" ht="12.75" customHeight="1" x14ac:dyDescent="0.2">
      <c r="B48" s="1681">
        <v>40</v>
      </c>
      <c r="C48" s="416" t="s">
        <v>409</v>
      </c>
      <c r="D48" s="417" t="s">
        <v>247</v>
      </c>
      <c r="E48" s="439">
        <v>0.21768707482993199</v>
      </c>
      <c r="F48" s="436">
        <v>0.135135135135135</v>
      </c>
      <c r="G48" s="436">
        <v>0.284552845528455</v>
      </c>
      <c r="H48" s="1566">
        <v>0.41284403669724801</v>
      </c>
    </row>
    <row r="49" spans="2:8" ht="12.75" customHeight="1" x14ac:dyDescent="0.2">
      <c r="B49" s="1682">
        <v>41</v>
      </c>
      <c r="C49" s="419" t="s">
        <v>409</v>
      </c>
      <c r="D49" s="2" t="s">
        <v>249</v>
      </c>
      <c r="E49" s="437">
        <v>0.14285714285714299</v>
      </c>
      <c r="F49" s="438">
        <v>0.159663865546219</v>
      </c>
      <c r="G49" s="438">
        <v>0.296875</v>
      </c>
      <c r="H49" s="1567">
        <v>0.40336134453781503</v>
      </c>
    </row>
    <row r="50" spans="2:8" ht="12.75" customHeight="1" x14ac:dyDescent="0.2">
      <c r="B50" s="1681">
        <v>42</v>
      </c>
      <c r="C50" s="416" t="s">
        <v>409</v>
      </c>
      <c r="D50" s="417" t="s">
        <v>251</v>
      </c>
      <c r="E50" s="439">
        <v>0.19548872180451099</v>
      </c>
      <c r="F50" s="436">
        <v>0.25961538461538503</v>
      </c>
      <c r="G50" s="436">
        <v>0.266666666666667</v>
      </c>
      <c r="H50" s="1566">
        <v>0.35789473684210499</v>
      </c>
    </row>
    <row r="51" spans="2:8" ht="12.75" customHeight="1" x14ac:dyDescent="0.2">
      <c r="B51" s="1682">
        <v>43</v>
      </c>
      <c r="C51" s="419" t="s">
        <v>409</v>
      </c>
      <c r="D51" s="2" t="s">
        <v>253</v>
      </c>
      <c r="E51" s="437">
        <v>0.16129032258064499</v>
      </c>
      <c r="F51" s="438">
        <v>0.17283950617284</v>
      </c>
      <c r="G51" s="438">
        <v>0.2</v>
      </c>
      <c r="H51" s="1567">
        <v>0.28000000000000003</v>
      </c>
    </row>
    <row r="52" spans="2:8" ht="12.75" customHeight="1" x14ac:dyDescent="0.2">
      <c r="B52" s="1681">
        <v>44</v>
      </c>
      <c r="C52" s="416" t="s">
        <v>409</v>
      </c>
      <c r="D52" s="417" t="s">
        <v>255</v>
      </c>
      <c r="E52" s="439">
        <v>0.24852071005917201</v>
      </c>
      <c r="F52" s="436">
        <v>0.21146953405017899</v>
      </c>
      <c r="G52" s="436">
        <v>0.38431372549019599</v>
      </c>
      <c r="H52" s="1566">
        <v>0.50228310502283102</v>
      </c>
    </row>
    <row r="53" spans="2:8" ht="12.75" customHeight="1" x14ac:dyDescent="0.2">
      <c r="B53" s="1682">
        <v>45</v>
      </c>
      <c r="C53" s="419" t="s">
        <v>409</v>
      </c>
      <c r="D53" s="2" t="s">
        <v>257</v>
      </c>
      <c r="E53" s="437">
        <v>0.168269230769231</v>
      </c>
      <c r="F53" s="438">
        <v>0.22222222222222199</v>
      </c>
      <c r="G53" s="438">
        <v>0.32954545454545398</v>
      </c>
      <c r="H53" s="1567">
        <v>0.436708860759494</v>
      </c>
    </row>
    <row r="54" spans="2:8" ht="12.75" customHeight="1" x14ac:dyDescent="0.2">
      <c r="B54" s="1681">
        <v>46</v>
      </c>
      <c r="C54" s="416" t="s">
        <v>409</v>
      </c>
      <c r="D54" s="417" t="s">
        <v>259</v>
      </c>
      <c r="E54" s="439">
        <v>0.22857142857142901</v>
      </c>
      <c r="F54" s="436">
        <v>0.31147540983606598</v>
      </c>
      <c r="G54" s="436">
        <v>0.18333333333333299</v>
      </c>
      <c r="H54" s="1566">
        <v>0.37735849056603799</v>
      </c>
    </row>
    <row r="55" spans="2:8" ht="12.75" customHeight="1" x14ac:dyDescent="0.2">
      <c r="B55" s="1682">
        <v>47</v>
      </c>
      <c r="C55" s="419" t="s">
        <v>409</v>
      </c>
      <c r="D55" s="2" t="s">
        <v>261</v>
      </c>
      <c r="E55" s="437">
        <v>0.140845070422535</v>
      </c>
      <c r="F55" s="438">
        <v>0.19469026548672599</v>
      </c>
      <c r="G55" s="438">
        <v>0.27731092436974802</v>
      </c>
      <c r="H55" s="1567">
        <v>0.42990654205607498</v>
      </c>
    </row>
    <row r="56" spans="2:8" ht="12.75" customHeight="1" x14ac:dyDescent="0.2">
      <c r="B56" s="1681">
        <v>48</v>
      </c>
      <c r="C56" s="416" t="s">
        <v>409</v>
      </c>
      <c r="D56" s="417" t="s">
        <v>263</v>
      </c>
      <c r="E56" s="439">
        <v>0.33333333333333298</v>
      </c>
      <c r="F56" s="436">
        <v>0.28571428571428598</v>
      </c>
      <c r="G56" s="436">
        <v>0.19354838709677399</v>
      </c>
      <c r="H56" s="1566">
        <v>0.34615384615384598</v>
      </c>
    </row>
    <row r="57" spans="2:8" ht="12.75" customHeight="1" x14ac:dyDescent="0.2">
      <c r="B57" s="1682">
        <v>49</v>
      </c>
      <c r="C57" s="419" t="s">
        <v>409</v>
      </c>
      <c r="D57" s="2" t="s">
        <v>266</v>
      </c>
      <c r="E57" s="437">
        <v>0.17741935483870999</v>
      </c>
      <c r="F57" s="438">
        <v>0.20422535211267601</v>
      </c>
      <c r="G57" s="438">
        <v>0.35947712418300598</v>
      </c>
      <c r="H57" s="1567">
        <v>0.439716312056738</v>
      </c>
    </row>
    <row r="58" spans="2:8" ht="12.75" customHeight="1" x14ac:dyDescent="0.2">
      <c r="B58" s="1681">
        <v>50</v>
      </c>
      <c r="C58" s="416" t="s">
        <v>409</v>
      </c>
      <c r="D58" s="417" t="s">
        <v>268</v>
      </c>
      <c r="E58" s="439">
        <v>0.21301775147929</v>
      </c>
      <c r="F58" s="436">
        <v>0.20437956204379601</v>
      </c>
      <c r="G58" s="436">
        <v>0.33333333333333298</v>
      </c>
      <c r="H58" s="1566">
        <v>0.4</v>
      </c>
    </row>
    <row r="59" spans="2:8" ht="12.75" customHeight="1" x14ac:dyDescent="0.2">
      <c r="B59" s="1682">
        <v>51</v>
      </c>
      <c r="C59" s="419" t="s">
        <v>409</v>
      </c>
      <c r="D59" s="2" t="s">
        <v>270</v>
      </c>
      <c r="E59" s="437">
        <v>0.157894736842105</v>
      </c>
      <c r="F59" s="438">
        <v>0.26250000000000001</v>
      </c>
      <c r="G59" s="438">
        <v>0.19858156028368801</v>
      </c>
      <c r="H59" s="1567">
        <v>0.32330827067669199</v>
      </c>
    </row>
    <row r="60" spans="2:8" ht="12.75" customHeight="1" x14ac:dyDescent="0.2">
      <c r="B60" s="1681">
        <v>52</v>
      </c>
      <c r="C60" s="416" t="s">
        <v>409</v>
      </c>
      <c r="D60" s="417" t="s">
        <v>272</v>
      </c>
      <c r="E60" s="439">
        <v>0.11111111111111099</v>
      </c>
      <c r="F60" s="436">
        <v>0.26315789473684198</v>
      </c>
      <c r="G60" s="436">
        <v>0.30357142857142899</v>
      </c>
      <c r="H60" s="1566">
        <v>0.39215686274509798</v>
      </c>
    </row>
    <row r="61" spans="2:8" ht="12.75" customHeight="1" x14ac:dyDescent="0.2">
      <c r="B61" s="1682">
        <v>53</v>
      </c>
      <c r="C61" s="419" t="s">
        <v>409</v>
      </c>
      <c r="D61" s="2" t="s">
        <v>274</v>
      </c>
      <c r="E61" s="437">
        <v>0.13186813186813201</v>
      </c>
      <c r="F61" s="438">
        <v>0.173913043478261</v>
      </c>
      <c r="G61" s="438">
        <v>0.189873417721519</v>
      </c>
      <c r="H61" s="1567">
        <v>0.26388888888888901</v>
      </c>
    </row>
    <row r="62" spans="2:8" ht="12.75" customHeight="1" x14ac:dyDescent="0.2">
      <c r="B62" s="1681">
        <v>54</v>
      </c>
      <c r="C62" s="416" t="s">
        <v>409</v>
      </c>
      <c r="D62" s="417" t="s">
        <v>276</v>
      </c>
      <c r="E62" s="439">
        <v>0.16129032258064499</v>
      </c>
      <c r="F62" s="436">
        <v>0.12295081967213101</v>
      </c>
      <c r="G62" s="436">
        <v>0.23140495867768601</v>
      </c>
      <c r="H62" s="1566">
        <v>0.394736842105263</v>
      </c>
    </row>
    <row r="63" spans="2:8" ht="12.75" customHeight="1" x14ac:dyDescent="0.2">
      <c r="B63" s="1682">
        <v>55</v>
      </c>
      <c r="C63" s="419" t="s">
        <v>409</v>
      </c>
      <c r="D63" s="2" t="s">
        <v>278</v>
      </c>
      <c r="E63" s="437">
        <v>0.168831168831169</v>
      </c>
      <c r="F63" s="438">
        <v>0.19672131147541</v>
      </c>
      <c r="G63" s="438">
        <v>0.34782608695652201</v>
      </c>
      <c r="H63" s="1567">
        <v>0.44615384615384601</v>
      </c>
    </row>
    <row r="64" spans="2:8" x14ac:dyDescent="0.2">
      <c r="B64" s="1689"/>
      <c r="C64" s="1693"/>
      <c r="D64" s="422"/>
      <c r="E64" s="440"/>
      <c r="F64" s="441"/>
      <c r="G64" s="441"/>
      <c r="H64" s="441"/>
    </row>
  </sheetData>
  <mergeCells count="1">
    <mergeCell ref="E5:H5"/>
  </mergeCells>
  <printOptions horizontalCentered="1"/>
  <pageMargins left="0.47244094488188981" right="0.47244094488188981" top="0.59055118110236227" bottom="0.39370078740157483" header="0.51181102362204722" footer="0.31496062992125984"/>
  <pageSetup paperSize="9" scale="83" firstPageNumber="0" orientation="portrait" r:id="rId1"/>
  <headerFooter>
    <oddFooter>&amp;C&amp;F&amp;R&amp;A</oddFooter>
  </headerFooter>
  <rowBreaks count="1" manualBreakCount="1">
    <brk id="5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7"/>
  <sheetViews>
    <sheetView showGridLines="0" zoomScaleNormal="100" workbookViewId="0">
      <pane xSplit="1" ySplit="8" topLeftCell="B48" activePane="bottomRight" state="frozen"/>
      <selection activeCell="Q15" sqref="Q15"/>
      <selection pane="topRight" activeCell="Q15" sqref="Q15"/>
      <selection pane="bottomLeft" activeCell="Q15" sqref="Q15"/>
      <selection pane="bottomRight" activeCell="H57" sqref="H57:K61"/>
    </sheetView>
  </sheetViews>
  <sheetFormatPr baseColWidth="10" defaultColWidth="9.140625" defaultRowHeight="12.75" x14ac:dyDescent="0.2"/>
  <cols>
    <col min="1" max="1" width="1.7109375" style="2" customWidth="1"/>
    <col min="2" max="2" width="4.140625" style="1684" customWidth="1"/>
    <col min="3" max="3" width="0.85546875" style="1664" customWidth="1"/>
    <col min="4" max="4" width="22.7109375" style="2" customWidth="1"/>
    <col min="5" max="5" width="11.7109375" style="442" customWidth="1"/>
    <col min="6" max="6" width="11.7109375" style="427" customWidth="1"/>
    <col min="7" max="7" width="11.7109375" style="1921" customWidth="1"/>
    <col min="8" max="11" width="11.7109375" style="427" customWidth="1"/>
    <col min="12" max="12" width="1.7109375" style="2" customWidth="1"/>
    <col min="13" max="1025" width="11.42578125" style="2" hidden="1" customWidth="1"/>
  </cols>
  <sheetData>
    <row r="1" spans="2:11" s="1509" customFormat="1" ht="20.100000000000001" customHeight="1" x14ac:dyDescent="0.2">
      <c r="B1" s="1697" t="s">
        <v>902</v>
      </c>
      <c r="C1" s="403"/>
      <c r="D1" s="1507"/>
      <c r="E1" s="1507"/>
      <c r="F1" s="1507"/>
      <c r="G1" s="1910"/>
      <c r="H1" s="1507"/>
      <c r="I1" s="1510"/>
      <c r="J1" s="1508"/>
      <c r="K1" s="1508"/>
    </row>
    <row r="2" spans="2:11" s="7" customFormat="1" ht="20.100000000000001" customHeight="1" x14ac:dyDescent="0.2">
      <c r="B2" s="1687"/>
      <c r="C2" s="404"/>
      <c r="D2" s="405"/>
      <c r="E2" s="405"/>
      <c r="F2" s="405"/>
      <c r="G2" s="1911"/>
      <c r="H2" s="405"/>
      <c r="I2" s="406"/>
      <c r="J2" s="30"/>
      <c r="K2" s="30"/>
    </row>
    <row r="3" spans="2:11" s="7" customFormat="1" ht="20.100000000000001" customHeight="1" x14ac:dyDescent="0.2">
      <c r="B3" s="1851" t="s">
        <v>48</v>
      </c>
      <c r="C3" s="1698"/>
      <c r="D3" s="71"/>
      <c r="E3" s="71"/>
      <c r="F3" s="71"/>
      <c r="G3" s="1912"/>
      <c r="H3" s="71"/>
      <c r="I3" s="443"/>
      <c r="J3" s="30"/>
      <c r="K3" s="30"/>
    </row>
    <row r="4" spans="2:11" s="7" customFormat="1" ht="20.100000000000001" customHeight="1" x14ac:dyDescent="0.2">
      <c r="B4" s="1677" t="s">
        <v>49</v>
      </c>
      <c r="C4" s="1698"/>
      <c r="D4" s="71"/>
      <c r="E4" s="71"/>
      <c r="F4" s="71"/>
      <c r="G4" s="1912"/>
      <c r="H4" s="71"/>
      <c r="I4" s="443"/>
      <c r="J4" s="30"/>
      <c r="K4" s="30"/>
    </row>
    <row r="5" spans="2:11" ht="20.100000000000001" customHeight="1" x14ac:dyDescent="0.2">
      <c r="B5" s="1678"/>
      <c r="D5" s="409"/>
      <c r="E5" s="2008" t="s">
        <v>402</v>
      </c>
      <c r="F5" s="2008"/>
      <c r="G5" s="2008"/>
      <c r="H5" s="2008"/>
      <c r="I5" s="2008"/>
      <c r="J5" s="2008"/>
      <c r="K5" s="2008"/>
    </row>
    <row r="6" spans="2:11" ht="20.100000000000001" customHeight="1" x14ac:dyDescent="0.2">
      <c r="B6" s="1678"/>
      <c r="D6" s="409"/>
      <c r="E6" s="2009" t="s">
        <v>403</v>
      </c>
      <c r="F6" s="2009" t="s">
        <v>404</v>
      </c>
      <c r="G6" s="2012" t="s">
        <v>405</v>
      </c>
      <c r="H6" s="2009" t="s">
        <v>406</v>
      </c>
      <c r="I6" s="2009"/>
      <c r="J6" s="2009"/>
      <c r="K6" s="2009"/>
    </row>
    <row r="7" spans="2:11" s="412" customFormat="1" ht="90" customHeight="1" x14ac:dyDescent="0.2">
      <c r="B7" s="1679"/>
      <c r="C7" s="1665"/>
      <c r="D7" s="414"/>
      <c r="E7" s="2009"/>
      <c r="F7" s="2009"/>
      <c r="G7" s="2012"/>
      <c r="H7" s="411" t="s">
        <v>973</v>
      </c>
      <c r="I7" s="411" t="s">
        <v>974</v>
      </c>
      <c r="J7" s="411" t="s">
        <v>975</v>
      </c>
      <c r="K7" s="411" t="s">
        <v>976</v>
      </c>
    </row>
    <row r="8" spans="2:11" ht="5.0999999999999996" customHeight="1" x14ac:dyDescent="0.2">
      <c r="B8" s="1683"/>
      <c r="C8" s="1669"/>
      <c r="D8" s="422"/>
      <c r="E8" s="444"/>
      <c r="F8" s="445"/>
      <c r="G8" s="1913"/>
      <c r="H8" s="446"/>
      <c r="I8" s="447"/>
      <c r="J8" s="447"/>
      <c r="K8" s="447"/>
    </row>
    <row r="9" spans="2:11" x14ac:dyDescent="0.2">
      <c r="B9" s="1681">
        <v>56</v>
      </c>
      <c r="C9" s="1667" t="s">
        <v>409</v>
      </c>
      <c r="D9" s="417" t="s">
        <v>280</v>
      </c>
      <c r="E9" s="418">
        <v>0.104166666666667</v>
      </c>
      <c r="F9" s="448">
        <v>53</v>
      </c>
      <c r="G9" s="1914">
        <v>0.15217391304347799</v>
      </c>
      <c r="H9" s="449">
        <v>54.891073040925697</v>
      </c>
      <c r="I9" s="449">
        <v>131.63143199042699</v>
      </c>
      <c r="J9" s="450">
        <v>116.292262309961</v>
      </c>
      <c r="K9" s="450">
        <v>49.434724670076903</v>
      </c>
    </row>
    <row r="10" spans="2:11" x14ac:dyDescent="0.2">
      <c r="B10" s="1682">
        <v>57</v>
      </c>
      <c r="C10" s="1668" t="s">
        <v>409</v>
      </c>
      <c r="D10" s="2" t="s">
        <v>282</v>
      </c>
      <c r="E10" s="420">
        <v>-0.17857142857142899</v>
      </c>
      <c r="F10" s="451">
        <v>46</v>
      </c>
      <c r="G10" s="1915">
        <v>-4.1666666666666699E-2</v>
      </c>
      <c r="H10" s="452">
        <v>46.404516449534597</v>
      </c>
      <c r="I10" s="452">
        <v>96.207850560605706</v>
      </c>
      <c r="J10" s="453">
        <v>60.707724259126103</v>
      </c>
      <c r="K10" s="453">
        <v>58.885708631583</v>
      </c>
    </row>
    <row r="11" spans="2:11" x14ac:dyDescent="0.2">
      <c r="B11" s="1681">
        <v>58</v>
      </c>
      <c r="C11" s="1667" t="s">
        <v>409</v>
      </c>
      <c r="D11" s="417" t="s">
        <v>284</v>
      </c>
      <c r="E11" s="418">
        <v>-0.14285714285714299</v>
      </c>
      <c r="F11" s="448">
        <v>18</v>
      </c>
      <c r="G11" s="1914">
        <v>-0.217391304347826</v>
      </c>
      <c r="H11" s="449">
        <v>102.91170868070201</v>
      </c>
      <c r="I11" s="449">
        <v>234.53336237079699</v>
      </c>
      <c r="J11" s="450">
        <v>185.62561633505399</v>
      </c>
      <c r="K11" s="450">
        <v>99.965012245713993</v>
      </c>
    </row>
    <row r="12" spans="2:11" x14ac:dyDescent="0.2">
      <c r="B12" s="1682">
        <v>59</v>
      </c>
      <c r="C12" s="1668" t="s">
        <v>409</v>
      </c>
      <c r="D12" s="2" t="s">
        <v>286</v>
      </c>
      <c r="E12" s="420">
        <v>7.0588235294117604E-2</v>
      </c>
      <c r="F12" s="451">
        <v>91</v>
      </c>
      <c r="G12" s="1915">
        <v>9.6385542168674704E-2</v>
      </c>
      <c r="H12" s="452">
        <v>35.845664755925696</v>
      </c>
      <c r="I12" s="452">
        <v>75.875072101715006</v>
      </c>
      <c r="J12" s="453">
        <v>48.297807952020101</v>
      </c>
      <c r="K12" s="453">
        <v>43.758740470068098</v>
      </c>
    </row>
    <row r="13" spans="2:11" x14ac:dyDescent="0.2">
      <c r="B13" s="1681">
        <v>60</v>
      </c>
      <c r="C13" s="1667" t="s">
        <v>409</v>
      </c>
      <c r="D13" s="417" t="s">
        <v>288</v>
      </c>
      <c r="E13" s="418">
        <v>-0.22641509433962301</v>
      </c>
      <c r="F13" s="448">
        <v>41</v>
      </c>
      <c r="G13" s="1914">
        <v>0.108108108108108</v>
      </c>
      <c r="H13" s="449">
        <v>67.637921358188905</v>
      </c>
      <c r="I13" s="449">
        <v>136.486705242677</v>
      </c>
      <c r="J13" s="450">
        <v>119.961368372897</v>
      </c>
      <c r="K13" s="450">
        <v>63.302713576321999</v>
      </c>
    </row>
    <row r="14" spans="2:11" x14ac:dyDescent="0.2">
      <c r="B14" s="1682">
        <v>61</v>
      </c>
      <c r="C14" s="1668" t="s">
        <v>409</v>
      </c>
      <c r="D14" s="2" t="s">
        <v>290</v>
      </c>
      <c r="E14" s="420">
        <v>0.2</v>
      </c>
      <c r="F14" s="451">
        <v>30</v>
      </c>
      <c r="G14" s="1915">
        <v>3.4482758620689703E-2</v>
      </c>
      <c r="H14" s="452">
        <v>103.11345344141201</v>
      </c>
      <c r="I14" s="452">
        <v>311.12207786634599</v>
      </c>
      <c r="J14" s="453">
        <v>221.11663902708699</v>
      </c>
      <c r="K14" s="453">
        <v>106.39168508061201</v>
      </c>
    </row>
    <row r="15" spans="2:11" x14ac:dyDescent="0.2">
      <c r="B15" s="1681">
        <v>62</v>
      </c>
      <c r="C15" s="1667" t="s">
        <v>409</v>
      </c>
      <c r="D15" s="417" t="s">
        <v>292</v>
      </c>
      <c r="E15" s="418">
        <v>-6.15384615384615E-2</v>
      </c>
      <c r="F15" s="448">
        <v>61</v>
      </c>
      <c r="G15" s="1914">
        <v>0</v>
      </c>
      <c r="H15" s="449">
        <v>43.900474879668103</v>
      </c>
      <c r="I15" s="449">
        <v>101.957233260869</v>
      </c>
      <c r="J15" s="450">
        <v>73.763421670979497</v>
      </c>
      <c r="K15" s="450">
        <v>44.9865403173728</v>
      </c>
    </row>
    <row r="16" spans="2:11" x14ac:dyDescent="0.2">
      <c r="B16" s="1682">
        <v>63</v>
      </c>
      <c r="C16" s="1668" t="s">
        <v>409</v>
      </c>
      <c r="D16" s="2" t="s">
        <v>294</v>
      </c>
      <c r="E16" s="420">
        <v>4.6511627906976799E-2</v>
      </c>
      <c r="F16" s="451">
        <v>45</v>
      </c>
      <c r="G16" s="1915">
        <v>0.36363636363636398</v>
      </c>
      <c r="H16" s="452">
        <v>60.463992780781602</v>
      </c>
      <c r="I16" s="452">
        <v>124.384297726255</v>
      </c>
      <c r="J16" s="453">
        <v>62.465202808218301</v>
      </c>
      <c r="K16" s="453">
        <v>83.065677262155305</v>
      </c>
    </row>
    <row r="17" spans="2:11" x14ac:dyDescent="0.2">
      <c r="B17" s="1681">
        <v>64</v>
      </c>
      <c r="C17" s="1667" t="s">
        <v>409</v>
      </c>
      <c r="D17" s="417" t="s">
        <v>296</v>
      </c>
      <c r="E17" s="418">
        <v>0.27777777777777801</v>
      </c>
      <c r="F17" s="448">
        <v>46</v>
      </c>
      <c r="G17" s="1914">
        <v>0.58620689655172398</v>
      </c>
      <c r="H17" s="449">
        <v>52.264015491289101</v>
      </c>
      <c r="I17" s="449">
        <v>76.856730514683903</v>
      </c>
      <c r="J17" s="450">
        <v>57.327944506549699</v>
      </c>
      <c r="K17" s="450">
        <v>74.145653666867204</v>
      </c>
    </row>
    <row r="18" spans="2:11" x14ac:dyDescent="0.2">
      <c r="B18" s="1682">
        <v>65</v>
      </c>
      <c r="C18" s="1668" t="s">
        <v>409</v>
      </c>
      <c r="D18" s="2" t="s">
        <v>298</v>
      </c>
      <c r="E18" s="420">
        <v>-0.41666666666666702</v>
      </c>
      <c r="F18" s="451">
        <v>7</v>
      </c>
      <c r="G18" s="1915">
        <v>-0.46153846153846201</v>
      </c>
      <c r="H18" s="452">
        <v>58.043154205710202</v>
      </c>
      <c r="I18" s="452">
        <v>67.030418403871707</v>
      </c>
      <c r="J18" s="453">
        <v>96.613690159895697</v>
      </c>
      <c r="K18" s="453">
        <v>57.999033349444197</v>
      </c>
    </row>
    <row r="19" spans="2:11" x14ac:dyDescent="0.2">
      <c r="B19" s="1681">
        <v>66</v>
      </c>
      <c r="C19" s="1667" t="s">
        <v>409</v>
      </c>
      <c r="D19" s="417" t="s">
        <v>300</v>
      </c>
      <c r="E19" s="418">
        <v>0.2</v>
      </c>
      <c r="F19" s="448">
        <v>30</v>
      </c>
      <c r="G19" s="1914">
        <v>0.66666666666666696</v>
      </c>
      <c r="H19" s="449">
        <v>59.892528511775403</v>
      </c>
      <c r="I19" s="449">
        <v>113.664349176881</v>
      </c>
      <c r="J19" s="450">
        <v>99.264150536242198</v>
      </c>
      <c r="K19" s="450">
        <v>69.855129986108395</v>
      </c>
    </row>
    <row r="20" spans="2:11" x14ac:dyDescent="0.2">
      <c r="B20" s="1682">
        <v>67</v>
      </c>
      <c r="C20" s="1668" t="s">
        <v>409</v>
      </c>
      <c r="D20" s="2" t="s">
        <v>302</v>
      </c>
      <c r="E20" s="420">
        <v>-8.6956521739130405E-2</v>
      </c>
      <c r="F20" s="451">
        <v>42</v>
      </c>
      <c r="G20" s="1915">
        <v>0</v>
      </c>
      <c r="H20" s="452">
        <v>36.979042260498801</v>
      </c>
      <c r="I20" s="452">
        <v>79.487622783537304</v>
      </c>
      <c r="J20" s="453">
        <v>42.7417401587143</v>
      </c>
      <c r="K20" s="453">
        <v>45.576687524331298</v>
      </c>
    </row>
    <row r="21" spans="2:11" x14ac:dyDescent="0.2">
      <c r="B21" s="1681">
        <v>68</v>
      </c>
      <c r="C21" s="1667" t="s">
        <v>409</v>
      </c>
      <c r="D21" s="417" t="s">
        <v>304</v>
      </c>
      <c r="E21" s="418">
        <v>-0.32432432432432401</v>
      </c>
      <c r="F21" s="448">
        <v>25</v>
      </c>
      <c r="G21" s="1914">
        <v>-0.375</v>
      </c>
      <c r="H21" s="449">
        <v>38.231204518614099</v>
      </c>
      <c r="I21" s="449">
        <v>69.589932168129295</v>
      </c>
      <c r="J21" s="450">
        <v>41.111847063928899</v>
      </c>
      <c r="K21" s="450">
        <v>50.016781946574199</v>
      </c>
    </row>
    <row r="22" spans="2:11" x14ac:dyDescent="0.2">
      <c r="B22" s="1682">
        <v>69</v>
      </c>
      <c r="C22" s="1668" t="s">
        <v>409</v>
      </c>
      <c r="D22" s="2" t="s">
        <v>306</v>
      </c>
      <c r="E22" s="420">
        <v>-0.18666666666666701</v>
      </c>
      <c r="F22" s="451">
        <v>61</v>
      </c>
      <c r="G22" s="1915">
        <v>3.3898305084745797E-2</v>
      </c>
      <c r="H22" s="452">
        <v>33.234451904923702</v>
      </c>
      <c r="I22" s="452">
        <v>58.3481944416449</v>
      </c>
      <c r="J22" s="453">
        <v>43.274822167527702</v>
      </c>
      <c r="K22" s="453">
        <v>54.996562714830297</v>
      </c>
    </row>
    <row r="23" spans="2:11" x14ac:dyDescent="0.2">
      <c r="B23" s="1681">
        <v>70</v>
      </c>
      <c r="C23" s="1667" t="s">
        <v>409</v>
      </c>
      <c r="D23" s="417" t="s">
        <v>308</v>
      </c>
      <c r="E23" s="418">
        <v>-0.5</v>
      </c>
      <c r="F23" s="448">
        <v>16</v>
      </c>
      <c r="G23" s="1914">
        <v>-0.11111111111111099</v>
      </c>
      <c r="H23" s="449">
        <v>79.351197307178694</v>
      </c>
      <c r="I23" s="449">
        <v>311.82212581344902</v>
      </c>
      <c r="J23" s="450">
        <v>113.795518207283</v>
      </c>
      <c r="K23" s="450">
        <v>69.3937180423667</v>
      </c>
    </row>
    <row r="24" spans="2:11" x14ac:dyDescent="0.2">
      <c r="B24" s="1682">
        <v>71</v>
      </c>
      <c r="C24" s="1668" t="s">
        <v>409</v>
      </c>
      <c r="D24" s="2" t="s">
        <v>310</v>
      </c>
      <c r="E24" s="420">
        <v>-5.8823529411764698E-2</v>
      </c>
      <c r="F24" s="451">
        <v>48</v>
      </c>
      <c r="G24" s="1915">
        <v>0</v>
      </c>
      <c r="H24" s="452">
        <v>83.635755376324497</v>
      </c>
      <c r="I24" s="452">
        <v>287.25019491977503</v>
      </c>
      <c r="J24" s="453">
        <v>129.830456697724</v>
      </c>
      <c r="K24" s="453">
        <v>83.688427982620695</v>
      </c>
    </row>
    <row r="25" spans="2:11" x14ac:dyDescent="0.2">
      <c r="B25" s="1681">
        <v>72</v>
      </c>
      <c r="C25" s="1667" t="s">
        <v>409</v>
      </c>
      <c r="D25" s="417" t="s">
        <v>312</v>
      </c>
      <c r="E25" s="418">
        <v>0.17142857142857101</v>
      </c>
      <c r="F25" s="448">
        <v>41</v>
      </c>
      <c r="G25" s="1914">
        <v>5.1282051282051301E-2</v>
      </c>
      <c r="H25" s="449">
        <v>70.435061008146306</v>
      </c>
      <c r="I25" s="449">
        <v>117.74014279524501</v>
      </c>
      <c r="J25" s="450">
        <v>117.87955483132799</v>
      </c>
      <c r="K25" s="450">
        <v>87.686433314467493</v>
      </c>
    </row>
    <row r="26" spans="2:11" x14ac:dyDescent="0.2">
      <c r="B26" s="1682">
        <v>73</v>
      </c>
      <c r="C26" s="1668" t="s">
        <v>409</v>
      </c>
      <c r="D26" s="2" t="s">
        <v>314</v>
      </c>
      <c r="E26" s="420">
        <v>0</v>
      </c>
      <c r="F26" s="451">
        <v>31</v>
      </c>
      <c r="G26" s="1915">
        <v>0.24</v>
      </c>
      <c r="H26" s="452">
        <v>68.027053479907707</v>
      </c>
      <c r="I26" s="452">
        <v>156.35651787780401</v>
      </c>
      <c r="J26" s="453">
        <v>88.426637471840294</v>
      </c>
      <c r="K26" s="453">
        <v>79.459674215335696</v>
      </c>
    </row>
    <row r="27" spans="2:11" x14ac:dyDescent="0.2">
      <c r="B27" s="1681">
        <v>74</v>
      </c>
      <c r="C27" s="1667" t="s">
        <v>409</v>
      </c>
      <c r="D27" s="417" t="s">
        <v>316</v>
      </c>
      <c r="E27" s="418">
        <v>0.61538461538461497</v>
      </c>
      <c r="F27" s="448">
        <v>63</v>
      </c>
      <c r="G27" s="1914">
        <v>0.53658536585365901</v>
      </c>
      <c r="H27" s="449">
        <v>55.029206873294001</v>
      </c>
      <c r="I27" s="449">
        <v>142.300139454137</v>
      </c>
      <c r="J27" s="450">
        <v>102.16274890768</v>
      </c>
      <c r="K27" s="450">
        <v>62.807793876240098</v>
      </c>
    </row>
    <row r="28" spans="2:11" x14ac:dyDescent="0.2">
      <c r="B28" s="1682">
        <v>75</v>
      </c>
      <c r="C28" s="1668" t="s">
        <v>409</v>
      </c>
      <c r="D28" s="2" t="s">
        <v>318</v>
      </c>
      <c r="E28" s="420">
        <v>-0.209302325581395</v>
      </c>
      <c r="F28" s="451">
        <v>34</v>
      </c>
      <c r="G28" s="1915">
        <v>-5.5555555555555601E-2</v>
      </c>
      <c r="H28" s="452">
        <v>17.399931881117698</v>
      </c>
      <c r="I28" s="452">
        <v>16.559170054396901</v>
      </c>
      <c r="J28" s="453">
        <v>16.950758047870899</v>
      </c>
      <c r="K28" s="453">
        <v>33.878162297907402</v>
      </c>
    </row>
    <row r="29" spans="2:11" x14ac:dyDescent="0.2">
      <c r="B29" s="1681">
        <v>76</v>
      </c>
      <c r="C29" s="1667" t="s">
        <v>409</v>
      </c>
      <c r="D29" s="417" t="s">
        <v>320</v>
      </c>
      <c r="E29" s="418">
        <v>-0.47761194029850701</v>
      </c>
      <c r="F29" s="448">
        <v>35</v>
      </c>
      <c r="G29" s="1914">
        <v>-0.23913043478260901</v>
      </c>
      <c r="H29" s="449">
        <v>36.394185908555997</v>
      </c>
      <c r="I29" s="449">
        <v>79.684449579664502</v>
      </c>
      <c r="J29" s="450">
        <v>65.533930875355793</v>
      </c>
      <c r="K29" s="450">
        <v>50.8505549861353</v>
      </c>
    </row>
    <row r="30" spans="2:11" x14ac:dyDescent="0.2">
      <c r="B30" s="1682">
        <v>77</v>
      </c>
      <c r="C30" s="1668" t="s">
        <v>409</v>
      </c>
      <c r="D30" s="2" t="s">
        <v>322</v>
      </c>
      <c r="E30" s="420">
        <v>-0.134146341463415</v>
      </c>
      <c r="F30" s="451">
        <v>71</v>
      </c>
      <c r="G30" s="1915">
        <v>-2.7397260273972601E-2</v>
      </c>
      <c r="H30" s="452">
        <v>54.756977104386102</v>
      </c>
      <c r="I30" s="452">
        <v>115.814562422371</v>
      </c>
      <c r="J30" s="453">
        <v>80.601375820706707</v>
      </c>
      <c r="K30" s="453">
        <v>64.157809058699598</v>
      </c>
    </row>
    <row r="31" spans="2:11" x14ac:dyDescent="0.2">
      <c r="B31" s="1681">
        <v>78</v>
      </c>
      <c r="C31" s="1667" t="s">
        <v>409</v>
      </c>
      <c r="D31" s="417" t="s">
        <v>324</v>
      </c>
      <c r="E31" s="418">
        <v>-0.5625</v>
      </c>
      <c r="F31" s="448">
        <v>28</v>
      </c>
      <c r="G31" s="1914">
        <v>-0.42857142857142899</v>
      </c>
      <c r="H31" s="449">
        <v>29.8896159876235</v>
      </c>
      <c r="I31" s="449">
        <v>51.719144358475702</v>
      </c>
      <c r="J31" s="450">
        <v>41.467474690030599</v>
      </c>
      <c r="K31" s="450">
        <v>36.191948936450203</v>
      </c>
    </row>
    <row r="32" spans="2:11" x14ac:dyDescent="0.2">
      <c r="B32" s="1682">
        <v>79</v>
      </c>
      <c r="C32" s="1668" t="s">
        <v>409</v>
      </c>
      <c r="D32" s="2" t="s">
        <v>326</v>
      </c>
      <c r="E32" s="420">
        <v>0</v>
      </c>
      <c r="F32" s="451">
        <v>37</v>
      </c>
      <c r="G32" s="1915">
        <v>0.42307692307692302</v>
      </c>
      <c r="H32" s="452">
        <v>86.839989279013693</v>
      </c>
      <c r="I32" s="452">
        <v>264.33173632909302</v>
      </c>
      <c r="J32" s="453">
        <v>99.012624109574006</v>
      </c>
      <c r="K32" s="453">
        <v>105.02043332344</v>
      </c>
    </row>
    <row r="33" spans="2:11" x14ac:dyDescent="0.2">
      <c r="B33" s="1681">
        <v>80</v>
      </c>
      <c r="C33" s="1667" t="s">
        <v>409</v>
      </c>
      <c r="D33" s="417" t="s">
        <v>328</v>
      </c>
      <c r="E33" s="418">
        <v>-0.35294117647058798</v>
      </c>
      <c r="F33" s="448">
        <v>33</v>
      </c>
      <c r="G33" s="1914">
        <v>0</v>
      </c>
      <c r="H33" s="449">
        <v>64.7957620069174</v>
      </c>
      <c r="I33" s="449">
        <v>104.2934121328</v>
      </c>
      <c r="J33" s="450">
        <v>117.302052785924</v>
      </c>
      <c r="K33" s="450">
        <v>68.461288652102596</v>
      </c>
    </row>
    <row r="34" spans="2:11" x14ac:dyDescent="0.2">
      <c r="B34" s="1682">
        <v>81</v>
      </c>
      <c r="C34" s="1668" t="s">
        <v>409</v>
      </c>
      <c r="D34" s="2" t="s">
        <v>330</v>
      </c>
      <c r="E34" s="420">
        <v>-0.28571428571428598</v>
      </c>
      <c r="F34" s="451">
        <v>35</v>
      </c>
      <c r="G34" s="1915">
        <v>9.375E-2</v>
      </c>
      <c r="H34" s="452">
        <v>75.286061249851798</v>
      </c>
      <c r="I34" s="452">
        <v>218.33550369220899</v>
      </c>
      <c r="J34" s="453">
        <v>127.551020408163</v>
      </c>
      <c r="K34" s="453">
        <v>71.584889452477896</v>
      </c>
    </row>
    <row r="35" spans="2:11" x14ac:dyDescent="0.2">
      <c r="B35" s="1681">
        <v>82</v>
      </c>
      <c r="C35" s="1667" t="s">
        <v>409</v>
      </c>
      <c r="D35" s="417" t="s">
        <v>332</v>
      </c>
      <c r="E35" s="418">
        <v>-0.23529411764705899</v>
      </c>
      <c r="F35" s="448">
        <v>26</v>
      </c>
      <c r="G35" s="1914">
        <v>0.625</v>
      </c>
      <c r="H35" s="449">
        <v>94.181786161403096</v>
      </c>
      <c r="I35" s="449">
        <v>246.27942159518699</v>
      </c>
      <c r="J35" s="450">
        <v>146.63322400154399</v>
      </c>
      <c r="K35" s="450">
        <v>111.118827696368</v>
      </c>
    </row>
    <row r="36" spans="2:11" x14ac:dyDescent="0.2">
      <c r="B36" s="1682">
        <v>83</v>
      </c>
      <c r="C36" s="1668" t="s">
        <v>409</v>
      </c>
      <c r="D36" s="2" t="s">
        <v>334</v>
      </c>
      <c r="E36" s="420">
        <v>-0.18888888888888899</v>
      </c>
      <c r="F36" s="451">
        <v>73</v>
      </c>
      <c r="G36" s="1915">
        <v>0.10606060606060599</v>
      </c>
      <c r="H36" s="452">
        <v>64.925345208247606</v>
      </c>
      <c r="I36" s="452">
        <v>138.45980771394201</v>
      </c>
      <c r="J36" s="453">
        <v>84.3858119321538</v>
      </c>
      <c r="K36" s="453">
        <v>73.114348690930598</v>
      </c>
    </row>
    <row r="37" spans="2:11" x14ac:dyDescent="0.2">
      <c r="B37" s="1681">
        <v>84</v>
      </c>
      <c r="C37" s="1667" t="s">
        <v>409</v>
      </c>
      <c r="D37" s="417" t="s">
        <v>336</v>
      </c>
      <c r="E37" s="418">
        <v>-0.34615384615384598</v>
      </c>
      <c r="F37" s="448">
        <v>34</v>
      </c>
      <c r="G37" s="1914">
        <v>-8.1081081081081099E-2</v>
      </c>
      <c r="H37" s="449">
        <v>69.190947398830502</v>
      </c>
      <c r="I37" s="449">
        <v>164.952163872477</v>
      </c>
      <c r="J37" s="450">
        <v>108.28919984433399</v>
      </c>
      <c r="K37" s="450">
        <v>72.274643645854198</v>
      </c>
    </row>
    <row r="38" spans="2:11" x14ac:dyDescent="0.2">
      <c r="B38" s="1682">
        <v>85</v>
      </c>
      <c r="C38" s="1668" t="s">
        <v>409</v>
      </c>
      <c r="D38" s="2" t="s">
        <v>338</v>
      </c>
      <c r="E38" s="420">
        <v>-0.38571428571428601</v>
      </c>
      <c r="F38" s="451">
        <v>43</v>
      </c>
      <c r="G38" s="1915">
        <v>-0.14000000000000001</v>
      </c>
      <c r="H38" s="452">
        <v>65.5283924533624</v>
      </c>
      <c r="I38" s="452">
        <v>218.269632656852</v>
      </c>
      <c r="J38" s="453">
        <v>79.906570778781699</v>
      </c>
      <c r="K38" s="453">
        <v>72.155278158597298</v>
      </c>
    </row>
    <row r="39" spans="2:11" x14ac:dyDescent="0.2">
      <c r="B39" s="1681">
        <v>86</v>
      </c>
      <c r="C39" s="1667" t="s">
        <v>409</v>
      </c>
      <c r="D39" s="417" t="s">
        <v>340</v>
      </c>
      <c r="E39" s="418">
        <v>-0.36111111111111099</v>
      </c>
      <c r="F39" s="448">
        <v>23</v>
      </c>
      <c r="G39" s="1914">
        <v>0.21052631578947401</v>
      </c>
      <c r="H39" s="449">
        <v>54.418035691829303</v>
      </c>
      <c r="I39" s="449">
        <v>111.863895684485</v>
      </c>
      <c r="J39" s="450">
        <v>87.559923822866295</v>
      </c>
      <c r="K39" s="450">
        <v>57.632142269059798</v>
      </c>
    </row>
    <row r="40" spans="2:11" x14ac:dyDescent="0.2">
      <c r="B40" s="1682">
        <v>87</v>
      </c>
      <c r="C40" s="1668" t="s">
        <v>409</v>
      </c>
      <c r="D40" s="2" t="s">
        <v>342</v>
      </c>
      <c r="E40" s="420">
        <v>-5.2631578947368397E-2</v>
      </c>
      <c r="F40" s="451">
        <v>18</v>
      </c>
      <c r="G40" s="1915">
        <v>-0.33333333333333298</v>
      </c>
      <c r="H40" s="452">
        <v>55.370390280614998</v>
      </c>
      <c r="I40" s="452">
        <v>154.981301169098</v>
      </c>
      <c r="J40" s="453">
        <v>81.6282107096212</v>
      </c>
      <c r="K40" s="453">
        <v>51.470667081291502</v>
      </c>
    </row>
    <row r="41" spans="2:11" x14ac:dyDescent="0.2">
      <c r="B41" s="1681">
        <v>88</v>
      </c>
      <c r="C41" s="1667" t="s">
        <v>409</v>
      </c>
      <c r="D41" s="417" t="s">
        <v>344</v>
      </c>
      <c r="E41" s="418">
        <v>-0.45</v>
      </c>
      <c r="F41" s="448">
        <v>22</v>
      </c>
      <c r="G41" s="1914">
        <v>-0.214285714285714</v>
      </c>
      <c r="H41" s="449">
        <v>61.284828140226303</v>
      </c>
      <c r="I41" s="449">
        <v>123.767482156855</v>
      </c>
      <c r="J41" s="450">
        <v>90.306194440524905</v>
      </c>
      <c r="K41" s="450">
        <v>69.680145653981896</v>
      </c>
    </row>
    <row r="42" spans="2:11" x14ac:dyDescent="0.2">
      <c r="B42" s="1682">
        <v>89</v>
      </c>
      <c r="C42" s="1668" t="s">
        <v>409</v>
      </c>
      <c r="D42" s="2" t="s">
        <v>346</v>
      </c>
      <c r="E42" s="420">
        <v>0.28125</v>
      </c>
      <c r="F42" s="451">
        <v>41</v>
      </c>
      <c r="G42" s="1915">
        <v>0.13888888888888901</v>
      </c>
      <c r="H42" s="452">
        <v>104.695754138474</v>
      </c>
      <c r="I42" s="452">
        <v>231.79671428157499</v>
      </c>
      <c r="J42" s="453">
        <v>163.55210951933901</v>
      </c>
      <c r="K42" s="453">
        <v>143.30997461713201</v>
      </c>
    </row>
    <row r="43" spans="2:11" x14ac:dyDescent="0.2">
      <c r="B43" s="1681">
        <v>90</v>
      </c>
      <c r="C43" s="1667" t="s">
        <v>409</v>
      </c>
      <c r="D43" s="417" t="s">
        <v>348</v>
      </c>
      <c r="E43" s="418">
        <v>0.28571428571428598</v>
      </c>
      <c r="F43" s="448">
        <v>9</v>
      </c>
      <c r="G43" s="1914">
        <v>1.25</v>
      </c>
      <c r="H43" s="449">
        <v>43.945139454938499</v>
      </c>
      <c r="I43" s="449">
        <v>53.102044428710499</v>
      </c>
      <c r="J43" s="450">
        <v>95.986561881336598</v>
      </c>
      <c r="K43" s="450">
        <v>42.068361086765997</v>
      </c>
    </row>
    <row r="44" spans="2:11" x14ac:dyDescent="0.2">
      <c r="B44" s="1682">
        <v>91</v>
      </c>
      <c r="C44" s="1668" t="s">
        <v>409</v>
      </c>
      <c r="D44" s="2" t="s">
        <v>350</v>
      </c>
      <c r="E44" s="420">
        <v>-0.25</v>
      </c>
      <c r="F44" s="451">
        <v>30</v>
      </c>
      <c r="G44" s="1915">
        <v>-0.21052631578947401</v>
      </c>
      <c r="H44" s="452">
        <v>27.289434948618901</v>
      </c>
      <c r="I44" s="452">
        <v>51.5876973659322</v>
      </c>
      <c r="J44" s="453">
        <v>55.898146441250503</v>
      </c>
      <c r="K44" s="453">
        <v>29.236081356957399</v>
      </c>
    </row>
    <row r="45" spans="2:11" x14ac:dyDescent="0.2">
      <c r="B45" s="1681">
        <v>92</v>
      </c>
      <c r="C45" s="1667" t="s">
        <v>409</v>
      </c>
      <c r="D45" s="417" t="s">
        <v>352</v>
      </c>
      <c r="E45" s="418">
        <v>-0.107142857142857</v>
      </c>
      <c r="F45" s="448">
        <v>25</v>
      </c>
      <c r="G45" s="1914">
        <v>0</v>
      </c>
      <c r="H45" s="449">
        <v>16.8654662836387</v>
      </c>
      <c r="I45" s="449">
        <v>26.168724303766499</v>
      </c>
      <c r="J45" s="450">
        <v>22.6652675760756</v>
      </c>
      <c r="K45" s="450">
        <v>31.182039145452201</v>
      </c>
    </row>
    <row r="46" spans="2:11" x14ac:dyDescent="0.2">
      <c r="B46" s="1682">
        <v>93</v>
      </c>
      <c r="C46" s="1668" t="s">
        <v>409</v>
      </c>
      <c r="D46" s="2" t="s">
        <v>354</v>
      </c>
      <c r="E46" s="420">
        <v>-0.230769230769231</v>
      </c>
      <c r="F46" s="451">
        <v>30</v>
      </c>
      <c r="G46" s="1915">
        <v>-3.2258064516128997E-2</v>
      </c>
      <c r="H46" s="452">
        <v>17.765509773447501</v>
      </c>
      <c r="I46" s="452">
        <v>31.176548728945701</v>
      </c>
      <c r="J46" s="453">
        <v>20.426338537964401</v>
      </c>
      <c r="K46" s="453">
        <v>32.620440783706101</v>
      </c>
    </row>
    <row r="47" spans="2:11" x14ac:dyDescent="0.2">
      <c r="B47" s="1681">
        <v>94</v>
      </c>
      <c r="C47" s="1667" t="s">
        <v>409</v>
      </c>
      <c r="D47" s="417" t="s">
        <v>356</v>
      </c>
      <c r="E47" s="418">
        <v>0</v>
      </c>
      <c r="F47" s="448">
        <v>27</v>
      </c>
      <c r="G47" s="1914">
        <v>0</v>
      </c>
      <c r="H47" s="449">
        <v>18.570473518504802</v>
      </c>
      <c r="I47" s="449">
        <v>37.957746701630001</v>
      </c>
      <c r="J47" s="450">
        <v>31.212871785577601</v>
      </c>
      <c r="K47" s="450">
        <v>28.452739998861901</v>
      </c>
    </row>
    <row r="48" spans="2:11" x14ac:dyDescent="0.2">
      <c r="B48" s="1682">
        <v>95</v>
      </c>
      <c r="C48" s="1668" t="s">
        <v>409</v>
      </c>
      <c r="D48" s="2" t="s">
        <v>358</v>
      </c>
      <c r="E48" s="420">
        <v>-0.33333333333333298</v>
      </c>
      <c r="F48" s="451">
        <v>22</v>
      </c>
      <c r="G48" s="1915">
        <v>-0.24137931034482801</v>
      </c>
      <c r="H48" s="452">
        <v>22.225801256240899</v>
      </c>
      <c r="I48" s="452">
        <v>46.315937684684798</v>
      </c>
      <c r="J48" s="453">
        <v>30.551515966222201</v>
      </c>
      <c r="K48" s="453">
        <v>24.588436409619899</v>
      </c>
    </row>
    <row r="49" spans="2:11" s="454" customFormat="1" ht="12.75" customHeight="1" x14ac:dyDescent="0.2">
      <c r="B49" s="2013" t="s">
        <v>110</v>
      </c>
      <c r="C49" s="2013"/>
      <c r="D49" s="2013"/>
      <c r="E49" s="455">
        <v>-0.18737474949899799</v>
      </c>
      <c r="F49" s="456">
        <v>3244</v>
      </c>
      <c r="G49" s="1922">
        <v>-1.23152709359606E-3</v>
      </c>
      <c r="H49" s="456">
        <v>52.074949792473099</v>
      </c>
      <c r="I49" s="456">
        <v>108.865783184291</v>
      </c>
      <c r="J49" s="457">
        <v>73.260853753316596</v>
      </c>
      <c r="K49" s="457">
        <v>64.906861612864901</v>
      </c>
    </row>
    <row r="50" spans="2:11" x14ac:dyDescent="0.2">
      <c r="B50" s="1681">
        <v>971</v>
      </c>
      <c r="C50" s="1667" t="s">
        <v>409</v>
      </c>
      <c r="D50" s="417" t="s">
        <v>413</v>
      </c>
      <c r="E50" s="458">
        <v>-0.27692307692307699</v>
      </c>
      <c r="F50" s="459">
        <v>47</v>
      </c>
      <c r="G50" s="1917">
        <v>0.42424242424242398</v>
      </c>
      <c r="H50" s="460">
        <v>114.34745891621699</v>
      </c>
      <c r="I50" s="460">
        <v>346.414608798931</v>
      </c>
      <c r="J50" s="461">
        <v>215.651779127178</v>
      </c>
      <c r="K50" s="462">
        <v>82.676587857209498</v>
      </c>
    </row>
    <row r="51" spans="2:11" x14ac:dyDescent="0.2">
      <c r="B51" s="1682">
        <v>972</v>
      </c>
      <c r="C51" s="1668" t="s">
        <v>409</v>
      </c>
      <c r="D51" s="2" t="s">
        <v>414</v>
      </c>
      <c r="E51" s="420">
        <v>-0.27027027027027001</v>
      </c>
      <c r="F51" s="451">
        <v>27</v>
      </c>
      <c r="G51" s="1915">
        <v>0.22727272727272699</v>
      </c>
      <c r="H51" s="452">
        <v>73.730893244269396</v>
      </c>
      <c r="I51" s="452">
        <v>213.883409776848</v>
      </c>
      <c r="J51" s="463">
        <v>215.31744370345999</v>
      </c>
      <c r="K51" s="464">
        <v>37.872571421357598</v>
      </c>
    </row>
    <row r="52" spans="2:11" x14ac:dyDescent="0.2">
      <c r="B52" s="1681">
        <v>973</v>
      </c>
      <c r="C52" s="1667" t="s">
        <v>409</v>
      </c>
      <c r="D52" s="417" t="s">
        <v>415</v>
      </c>
      <c r="E52" s="458">
        <v>-2.7777777777777801E-2</v>
      </c>
      <c r="F52" s="459">
        <v>35</v>
      </c>
      <c r="G52" s="1917">
        <v>-2.7777777777777801E-2</v>
      </c>
      <c r="H52" s="460">
        <v>114.269994603917</v>
      </c>
      <c r="I52" s="460">
        <v>195.818619739822</v>
      </c>
      <c r="J52" s="461">
        <v>214.23652732790899</v>
      </c>
      <c r="K52" s="465">
        <v>108.538350217077</v>
      </c>
    </row>
    <row r="53" spans="2:11" x14ac:dyDescent="0.2">
      <c r="B53" s="1682">
        <v>974</v>
      </c>
      <c r="C53" s="1668" t="s">
        <v>409</v>
      </c>
      <c r="D53" s="2" t="s">
        <v>416</v>
      </c>
      <c r="E53" s="420">
        <v>-7.1428571428571397E-2</v>
      </c>
      <c r="F53" s="451">
        <v>39</v>
      </c>
      <c r="G53" s="1915">
        <v>-0.1875</v>
      </c>
      <c r="H53" s="452">
        <v>54.781044826046902</v>
      </c>
      <c r="I53" s="452">
        <v>115.14797823703201</v>
      </c>
      <c r="J53" s="463">
        <v>110.430778635588</v>
      </c>
      <c r="K53" s="464">
        <v>39.582312360990699</v>
      </c>
    </row>
    <row r="54" spans="2:11" x14ac:dyDescent="0.2">
      <c r="B54" s="1681">
        <v>976</v>
      </c>
      <c r="C54" s="1667" t="s">
        <v>409</v>
      </c>
      <c r="D54" s="417" t="s">
        <v>417</v>
      </c>
      <c r="E54" s="458" t="s">
        <v>60</v>
      </c>
      <c r="F54" s="459">
        <v>14</v>
      </c>
      <c r="G54" s="1917">
        <v>1.8</v>
      </c>
      <c r="H54" s="460">
        <v>31.1721855041915</v>
      </c>
      <c r="I54" s="460">
        <v>63.955430171329503</v>
      </c>
      <c r="J54" s="461">
        <v>43.954836405593298</v>
      </c>
      <c r="K54" s="466">
        <v>111.20378092855201</v>
      </c>
    </row>
    <row r="55" spans="2:11" s="454" customFormat="1" ht="12.75" customHeight="1" x14ac:dyDescent="0.2">
      <c r="B55" s="2013" t="s">
        <v>418</v>
      </c>
      <c r="C55" s="2013"/>
      <c r="D55" s="2013"/>
      <c r="E55" s="455">
        <v>-0.10497237569060799</v>
      </c>
      <c r="F55" s="456">
        <v>162</v>
      </c>
      <c r="G55" s="1916">
        <v>0.125</v>
      </c>
      <c r="H55" s="456">
        <v>73.385166826008003</v>
      </c>
      <c r="I55" s="456">
        <v>168.48057016368</v>
      </c>
      <c r="J55" s="457">
        <v>146.512990818519</v>
      </c>
      <c r="K55" s="457">
        <v>56.320180224576703</v>
      </c>
    </row>
    <row r="56" spans="2:11" ht="12" customHeight="1" x14ac:dyDescent="0.2">
      <c r="B56" s="1681">
        <v>975</v>
      </c>
      <c r="C56" s="1667" t="s">
        <v>409</v>
      </c>
      <c r="D56" s="417" t="s">
        <v>918</v>
      </c>
      <c r="E56" s="1568" t="s">
        <v>60</v>
      </c>
      <c r="F56" s="1569">
        <v>0</v>
      </c>
      <c r="G56" s="1918" t="s">
        <v>972</v>
      </c>
      <c r="H56" s="1570">
        <v>0</v>
      </c>
      <c r="I56" s="1570">
        <v>0</v>
      </c>
      <c r="J56" s="1571">
        <v>0</v>
      </c>
      <c r="K56" s="1577">
        <v>0</v>
      </c>
    </row>
    <row r="57" spans="2:11" x14ac:dyDescent="0.2">
      <c r="B57" s="1682">
        <v>977</v>
      </c>
      <c r="C57" s="1668" t="s">
        <v>409</v>
      </c>
      <c r="D57" s="2" t="s">
        <v>914</v>
      </c>
      <c r="E57" s="1572" t="s">
        <v>60</v>
      </c>
      <c r="F57" s="1573">
        <v>0</v>
      </c>
      <c r="G57" s="1919" t="s">
        <v>972</v>
      </c>
      <c r="H57" s="1574">
        <v>184</v>
      </c>
      <c r="I57" s="1574">
        <v>258</v>
      </c>
      <c r="J57" s="1575">
        <v>245</v>
      </c>
      <c r="K57" s="1576">
        <v>474</v>
      </c>
    </row>
    <row r="58" spans="2:11" ht="12" customHeight="1" x14ac:dyDescent="0.2">
      <c r="B58" s="1681">
        <v>978</v>
      </c>
      <c r="C58" s="1667" t="s">
        <v>409</v>
      </c>
      <c r="D58" s="417" t="s">
        <v>913</v>
      </c>
      <c r="E58" s="1568" t="s">
        <v>972</v>
      </c>
      <c r="F58" s="1569">
        <v>10</v>
      </c>
      <c r="G58" s="1918" t="s">
        <v>972</v>
      </c>
      <c r="H58" s="1570">
        <v>134</v>
      </c>
      <c r="I58" s="1570">
        <v>706</v>
      </c>
      <c r="J58" s="1571">
        <v>269</v>
      </c>
      <c r="K58" s="1577">
        <v>0</v>
      </c>
    </row>
    <row r="59" spans="2:11" ht="12" customHeight="1" x14ac:dyDescent="0.2">
      <c r="B59" s="1682">
        <v>986</v>
      </c>
      <c r="C59" s="1668" t="s">
        <v>409</v>
      </c>
      <c r="D59" s="2" t="s">
        <v>915</v>
      </c>
      <c r="E59" s="1572" t="s">
        <v>60</v>
      </c>
      <c r="F59" s="1573">
        <v>1</v>
      </c>
      <c r="G59" s="1919" t="s">
        <v>972</v>
      </c>
      <c r="H59" s="1574">
        <v>52</v>
      </c>
      <c r="I59" s="1574">
        <v>0</v>
      </c>
      <c r="J59" s="1575">
        <v>0</v>
      </c>
      <c r="K59" s="1576">
        <v>205</v>
      </c>
    </row>
    <row r="60" spans="2:11" x14ac:dyDescent="0.2">
      <c r="B60" s="1681">
        <v>987</v>
      </c>
      <c r="C60" s="1667" t="s">
        <v>409</v>
      </c>
      <c r="D60" s="417" t="s">
        <v>916</v>
      </c>
      <c r="E60" s="1578">
        <v>-0.14705882352941199</v>
      </c>
      <c r="F60" s="1569">
        <v>29</v>
      </c>
      <c r="G60" s="1918">
        <v>-0.194444444444444</v>
      </c>
      <c r="H60" s="1570">
        <v>94</v>
      </c>
      <c r="I60" s="1570">
        <v>130</v>
      </c>
      <c r="J60" s="1571">
        <v>168</v>
      </c>
      <c r="K60" s="1579">
        <v>81</v>
      </c>
    </row>
    <row r="61" spans="2:11" ht="12" customHeight="1" x14ac:dyDescent="0.2">
      <c r="B61" s="1682">
        <v>988</v>
      </c>
      <c r="C61" s="1668" t="s">
        <v>409</v>
      </c>
      <c r="D61" s="2" t="s">
        <v>917</v>
      </c>
      <c r="E61" s="1572">
        <v>-0.26760563380281699</v>
      </c>
      <c r="F61" s="1573">
        <v>52</v>
      </c>
      <c r="G61" s="1919">
        <v>0</v>
      </c>
      <c r="H61" s="1574">
        <v>193.476133602712</v>
      </c>
      <c r="I61" s="1574">
        <v>460</v>
      </c>
      <c r="J61" s="1575">
        <v>251</v>
      </c>
      <c r="K61" s="1576">
        <v>192</v>
      </c>
    </row>
    <row r="62" spans="2:11" s="454" customFormat="1" ht="12.75" customHeight="1" x14ac:dyDescent="0.2">
      <c r="B62" s="2013" t="s">
        <v>919</v>
      </c>
      <c r="C62" s="2013"/>
      <c r="D62" s="2013"/>
      <c r="E62" s="1580">
        <v>-0.163636363636364</v>
      </c>
      <c r="F62" s="1581">
        <v>92</v>
      </c>
      <c r="G62" s="1920">
        <v>-4.1666666666666699E-2</v>
      </c>
      <c r="H62" s="1581">
        <v>142</v>
      </c>
      <c r="I62" s="1581">
        <v>308</v>
      </c>
      <c r="J62" s="1582">
        <v>218</v>
      </c>
      <c r="K62" s="1582">
        <v>145</v>
      </c>
    </row>
    <row r="63" spans="2:11" s="454" customFormat="1" ht="12.75" customHeight="1" x14ac:dyDescent="0.2">
      <c r="B63" s="2014" t="s">
        <v>920</v>
      </c>
      <c r="C63" s="2014"/>
      <c r="D63" s="2014"/>
      <c r="E63" s="1580">
        <v>-0.12714776632302399</v>
      </c>
      <c r="F63" s="1581">
        <v>254</v>
      </c>
      <c r="G63" s="1920">
        <v>5.83333333333333E-2</v>
      </c>
      <c r="H63" s="1581">
        <v>88</v>
      </c>
      <c r="I63" s="1581">
        <v>203</v>
      </c>
      <c r="J63" s="1582">
        <v>169</v>
      </c>
      <c r="K63" s="1582">
        <v>67</v>
      </c>
    </row>
    <row r="64" spans="2:11" s="454" customFormat="1" ht="12.75" customHeight="1" x14ac:dyDescent="0.2">
      <c r="B64" s="2014" t="s">
        <v>419</v>
      </c>
      <c r="C64" s="2014"/>
      <c r="D64" s="2014"/>
      <c r="E64" s="455">
        <v>-0.18380062305295899</v>
      </c>
      <c r="F64" s="456">
        <v>3406</v>
      </c>
      <c r="G64" s="1922">
        <v>4.1273584905660403E-3</v>
      </c>
      <c r="H64" s="456">
        <v>53</v>
      </c>
      <c r="I64" s="456">
        <v>111</v>
      </c>
      <c r="J64" s="457">
        <v>75.554096287006701</v>
      </c>
      <c r="K64" s="457">
        <v>65</v>
      </c>
    </row>
    <row r="65" spans="1:1025" s="454" customFormat="1" ht="12.75" customHeight="1" x14ac:dyDescent="0.2">
      <c r="B65" s="2013" t="s">
        <v>921</v>
      </c>
      <c r="C65" s="2013"/>
      <c r="D65" s="2013"/>
      <c r="E65" s="1580">
        <v>-0.18328274573896799</v>
      </c>
      <c r="F65" s="1581">
        <v>3498</v>
      </c>
      <c r="G65" s="1923">
        <v>2.8669724770642199E-3</v>
      </c>
      <c r="H65" s="1581">
        <v>53.558155840115099</v>
      </c>
      <c r="I65" s="1581">
        <v>113.15160561945</v>
      </c>
      <c r="J65" s="1582">
        <v>78.0093962418822</v>
      </c>
      <c r="K65" s="1582">
        <v>64.906675186654795</v>
      </c>
    </row>
    <row r="66" spans="1:1025" s="1080" customFormat="1" ht="15" customHeight="1" x14ac:dyDescent="0.2">
      <c r="A66" s="995"/>
      <c r="B66" s="1613" t="s">
        <v>999</v>
      </c>
      <c r="C66" s="1924"/>
      <c r="D66" s="1925"/>
      <c r="E66" s="1926"/>
      <c r="F66" s="1927"/>
      <c r="G66" s="1928"/>
      <c r="H66" s="1929"/>
      <c r="I66" s="1929"/>
      <c r="J66" s="1929"/>
      <c r="K66" s="1929"/>
      <c r="L66" s="995"/>
      <c r="M66" s="995"/>
      <c r="N66" s="995"/>
      <c r="O66" s="995"/>
      <c r="P66" s="995"/>
      <c r="Q66" s="995"/>
      <c r="R66" s="995"/>
      <c r="S66" s="995"/>
      <c r="T66" s="995"/>
      <c r="U66" s="995"/>
      <c r="V66" s="995"/>
      <c r="W66" s="995"/>
      <c r="X66" s="995"/>
      <c r="Y66" s="995"/>
      <c r="Z66" s="995"/>
      <c r="AA66" s="995"/>
      <c r="AB66" s="995"/>
      <c r="AC66" s="995"/>
      <c r="AD66" s="995"/>
      <c r="AE66" s="995"/>
      <c r="AF66" s="995"/>
      <c r="AG66" s="995"/>
      <c r="AH66" s="995"/>
      <c r="AI66" s="995"/>
      <c r="AJ66" s="995"/>
      <c r="AK66" s="995"/>
      <c r="AL66" s="995"/>
      <c r="AM66" s="995"/>
      <c r="AN66" s="995"/>
      <c r="AO66" s="995"/>
      <c r="AP66" s="995"/>
      <c r="AQ66" s="995"/>
      <c r="AR66" s="995"/>
      <c r="AS66" s="995"/>
      <c r="AT66" s="995"/>
      <c r="AU66" s="995"/>
      <c r="AV66" s="995"/>
      <c r="AW66" s="995"/>
      <c r="AX66" s="995"/>
      <c r="AY66" s="995"/>
      <c r="AZ66" s="995"/>
      <c r="BA66" s="995"/>
      <c r="BB66" s="995"/>
      <c r="BC66" s="995"/>
      <c r="BD66" s="995"/>
      <c r="BE66" s="995"/>
      <c r="BF66" s="995"/>
      <c r="BG66" s="995"/>
      <c r="BH66" s="995"/>
      <c r="BI66" s="995"/>
      <c r="BJ66" s="995"/>
      <c r="BK66" s="995"/>
      <c r="BL66" s="995"/>
      <c r="BM66" s="995"/>
      <c r="BN66" s="995"/>
      <c r="BO66" s="995"/>
      <c r="BP66" s="995"/>
      <c r="BQ66" s="995"/>
      <c r="BR66" s="995"/>
      <c r="BS66" s="995"/>
      <c r="BT66" s="995"/>
      <c r="BU66" s="995"/>
      <c r="BV66" s="995"/>
      <c r="BW66" s="995"/>
      <c r="BX66" s="995"/>
      <c r="BY66" s="995"/>
      <c r="BZ66" s="995"/>
      <c r="CA66" s="995"/>
      <c r="CB66" s="995"/>
      <c r="CC66" s="995"/>
      <c r="CD66" s="995"/>
      <c r="CE66" s="995"/>
      <c r="CF66" s="995"/>
      <c r="CG66" s="995"/>
      <c r="CH66" s="995"/>
      <c r="CI66" s="995"/>
      <c r="CJ66" s="995"/>
      <c r="CK66" s="995"/>
      <c r="CL66" s="995"/>
      <c r="CM66" s="995"/>
      <c r="CN66" s="995"/>
      <c r="CO66" s="995"/>
      <c r="CP66" s="995"/>
      <c r="CQ66" s="995"/>
      <c r="CR66" s="995"/>
      <c r="CS66" s="995"/>
      <c r="CT66" s="995"/>
      <c r="CU66" s="995"/>
      <c r="CV66" s="995"/>
      <c r="CW66" s="995"/>
      <c r="CX66" s="995"/>
      <c r="CY66" s="995"/>
      <c r="CZ66" s="995"/>
      <c r="DA66" s="995"/>
      <c r="DB66" s="995"/>
      <c r="DC66" s="995"/>
      <c r="DD66" s="995"/>
      <c r="DE66" s="995"/>
      <c r="DF66" s="995"/>
      <c r="DG66" s="995"/>
      <c r="DH66" s="995"/>
      <c r="DI66" s="995"/>
      <c r="DJ66" s="995"/>
      <c r="DK66" s="995"/>
      <c r="DL66" s="995"/>
      <c r="DM66" s="995"/>
      <c r="DN66" s="995"/>
      <c r="DO66" s="995"/>
      <c r="DP66" s="995"/>
      <c r="DQ66" s="995"/>
      <c r="DR66" s="995"/>
      <c r="DS66" s="995"/>
      <c r="DT66" s="995"/>
      <c r="DU66" s="995"/>
      <c r="DV66" s="995"/>
      <c r="DW66" s="995"/>
      <c r="DX66" s="995"/>
      <c r="DY66" s="995"/>
      <c r="DZ66" s="995"/>
      <c r="EA66" s="995"/>
      <c r="EB66" s="995"/>
      <c r="EC66" s="995"/>
      <c r="ED66" s="995"/>
      <c r="EE66" s="995"/>
      <c r="EF66" s="995"/>
      <c r="EG66" s="995"/>
      <c r="EH66" s="995"/>
      <c r="EI66" s="995"/>
      <c r="EJ66" s="995"/>
      <c r="EK66" s="995"/>
      <c r="EL66" s="995"/>
      <c r="EM66" s="995"/>
      <c r="EN66" s="995"/>
      <c r="EO66" s="995"/>
      <c r="EP66" s="995"/>
      <c r="EQ66" s="995"/>
      <c r="ER66" s="995"/>
      <c r="ES66" s="995"/>
      <c r="ET66" s="995"/>
      <c r="EU66" s="995"/>
      <c r="EV66" s="995"/>
      <c r="EW66" s="995"/>
      <c r="EX66" s="995"/>
      <c r="EY66" s="995"/>
      <c r="EZ66" s="995"/>
      <c r="FA66" s="995"/>
      <c r="FB66" s="995"/>
      <c r="FC66" s="995"/>
      <c r="FD66" s="995"/>
      <c r="FE66" s="995"/>
      <c r="FF66" s="995"/>
      <c r="FG66" s="995"/>
      <c r="FH66" s="995"/>
      <c r="FI66" s="995"/>
      <c r="FJ66" s="995"/>
      <c r="FK66" s="995"/>
      <c r="FL66" s="995"/>
      <c r="FM66" s="995"/>
      <c r="FN66" s="995"/>
      <c r="FO66" s="995"/>
      <c r="FP66" s="995"/>
      <c r="FQ66" s="995"/>
      <c r="FR66" s="995"/>
      <c r="FS66" s="995"/>
      <c r="FT66" s="995"/>
      <c r="FU66" s="995"/>
      <c r="FV66" s="995"/>
      <c r="FW66" s="995"/>
      <c r="FX66" s="995"/>
      <c r="FY66" s="995"/>
      <c r="FZ66" s="995"/>
      <c r="GA66" s="995"/>
      <c r="GB66" s="995"/>
      <c r="GC66" s="995"/>
      <c r="GD66" s="995"/>
      <c r="GE66" s="995"/>
      <c r="GF66" s="995"/>
      <c r="GG66" s="995"/>
      <c r="GH66" s="995"/>
      <c r="GI66" s="995"/>
      <c r="GJ66" s="995"/>
      <c r="GK66" s="995"/>
      <c r="GL66" s="995"/>
      <c r="GM66" s="995"/>
      <c r="GN66" s="995"/>
      <c r="GO66" s="995"/>
      <c r="GP66" s="995"/>
      <c r="GQ66" s="995"/>
      <c r="GR66" s="995"/>
      <c r="GS66" s="995"/>
      <c r="GT66" s="995"/>
      <c r="GU66" s="995"/>
      <c r="GV66" s="995"/>
      <c r="GW66" s="995"/>
      <c r="GX66" s="995"/>
      <c r="GY66" s="995"/>
      <c r="GZ66" s="995"/>
      <c r="HA66" s="995"/>
      <c r="HB66" s="995"/>
      <c r="HC66" s="995"/>
      <c r="HD66" s="995"/>
      <c r="HE66" s="995"/>
      <c r="HF66" s="995"/>
      <c r="HG66" s="995"/>
      <c r="HH66" s="995"/>
      <c r="HI66" s="995"/>
      <c r="HJ66" s="995"/>
      <c r="HK66" s="995"/>
      <c r="HL66" s="995"/>
      <c r="HM66" s="995"/>
      <c r="HN66" s="995"/>
      <c r="HO66" s="995"/>
      <c r="HP66" s="995"/>
      <c r="HQ66" s="995"/>
      <c r="HR66" s="995"/>
      <c r="HS66" s="995"/>
      <c r="HT66" s="995"/>
      <c r="HU66" s="995"/>
      <c r="HV66" s="995"/>
      <c r="HW66" s="995"/>
      <c r="HX66" s="995"/>
      <c r="HY66" s="995"/>
      <c r="HZ66" s="995"/>
      <c r="IA66" s="995"/>
      <c r="IB66" s="995"/>
      <c r="IC66" s="995"/>
      <c r="ID66" s="995"/>
      <c r="IE66" s="995"/>
      <c r="IF66" s="995"/>
      <c r="IG66" s="995"/>
      <c r="IH66" s="995"/>
      <c r="II66" s="995"/>
      <c r="IJ66" s="995"/>
      <c r="IK66" s="995"/>
      <c r="IL66" s="995"/>
      <c r="IM66" s="995"/>
      <c r="IN66" s="995"/>
      <c r="IO66" s="995"/>
      <c r="IP66" s="995"/>
      <c r="IQ66" s="995"/>
      <c r="IR66" s="995"/>
      <c r="IS66" s="995"/>
      <c r="IT66" s="995"/>
      <c r="IU66" s="995"/>
      <c r="IV66" s="995"/>
      <c r="IW66" s="995"/>
      <c r="IX66" s="995"/>
      <c r="IY66" s="995"/>
      <c r="IZ66" s="995"/>
      <c r="JA66" s="995"/>
      <c r="JB66" s="995"/>
      <c r="JC66" s="995"/>
      <c r="JD66" s="995"/>
      <c r="JE66" s="995"/>
      <c r="JF66" s="995"/>
      <c r="JG66" s="995"/>
      <c r="JH66" s="995"/>
      <c r="JI66" s="995"/>
      <c r="JJ66" s="995"/>
      <c r="JK66" s="995"/>
      <c r="JL66" s="995"/>
      <c r="JM66" s="995"/>
      <c r="JN66" s="995"/>
      <c r="JO66" s="995"/>
      <c r="JP66" s="995"/>
      <c r="JQ66" s="995"/>
      <c r="JR66" s="995"/>
      <c r="JS66" s="995"/>
      <c r="JT66" s="995"/>
      <c r="JU66" s="995"/>
      <c r="JV66" s="995"/>
      <c r="JW66" s="995"/>
      <c r="JX66" s="995"/>
      <c r="JY66" s="995"/>
      <c r="JZ66" s="995"/>
      <c r="KA66" s="995"/>
      <c r="KB66" s="995"/>
      <c r="KC66" s="995"/>
      <c r="KD66" s="995"/>
      <c r="KE66" s="995"/>
      <c r="KF66" s="995"/>
      <c r="KG66" s="995"/>
      <c r="KH66" s="995"/>
      <c r="KI66" s="995"/>
      <c r="KJ66" s="995"/>
      <c r="KK66" s="995"/>
      <c r="KL66" s="995"/>
      <c r="KM66" s="995"/>
      <c r="KN66" s="995"/>
      <c r="KO66" s="995"/>
      <c r="KP66" s="995"/>
      <c r="KQ66" s="995"/>
      <c r="KR66" s="995"/>
      <c r="KS66" s="995"/>
      <c r="KT66" s="995"/>
      <c r="KU66" s="995"/>
      <c r="KV66" s="995"/>
      <c r="KW66" s="995"/>
      <c r="KX66" s="995"/>
      <c r="KY66" s="995"/>
      <c r="KZ66" s="995"/>
      <c r="LA66" s="995"/>
      <c r="LB66" s="995"/>
      <c r="LC66" s="995"/>
      <c r="LD66" s="995"/>
      <c r="LE66" s="995"/>
      <c r="LF66" s="995"/>
      <c r="LG66" s="995"/>
      <c r="LH66" s="995"/>
      <c r="LI66" s="995"/>
      <c r="LJ66" s="995"/>
      <c r="LK66" s="995"/>
      <c r="LL66" s="995"/>
      <c r="LM66" s="995"/>
      <c r="LN66" s="995"/>
      <c r="LO66" s="995"/>
      <c r="LP66" s="995"/>
      <c r="LQ66" s="995"/>
      <c r="LR66" s="995"/>
      <c r="LS66" s="995"/>
      <c r="LT66" s="995"/>
      <c r="LU66" s="995"/>
      <c r="LV66" s="995"/>
      <c r="LW66" s="995"/>
      <c r="LX66" s="995"/>
      <c r="LY66" s="995"/>
      <c r="LZ66" s="995"/>
      <c r="MA66" s="995"/>
      <c r="MB66" s="995"/>
      <c r="MC66" s="995"/>
      <c r="MD66" s="995"/>
      <c r="ME66" s="995"/>
      <c r="MF66" s="995"/>
      <c r="MG66" s="995"/>
      <c r="MH66" s="995"/>
      <c r="MI66" s="995"/>
      <c r="MJ66" s="995"/>
      <c r="MK66" s="995"/>
      <c r="ML66" s="995"/>
      <c r="MM66" s="995"/>
      <c r="MN66" s="995"/>
      <c r="MO66" s="995"/>
      <c r="MP66" s="995"/>
      <c r="MQ66" s="995"/>
      <c r="MR66" s="995"/>
      <c r="MS66" s="995"/>
      <c r="MT66" s="995"/>
      <c r="MU66" s="995"/>
      <c r="MV66" s="995"/>
      <c r="MW66" s="995"/>
      <c r="MX66" s="995"/>
      <c r="MY66" s="995"/>
      <c r="MZ66" s="995"/>
      <c r="NA66" s="995"/>
      <c r="NB66" s="995"/>
      <c r="NC66" s="995"/>
      <c r="ND66" s="995"/>
      <c r="NE66" s="995"/>
      <c r="NF66" s="995"/>
      <c r="NG66" s="995"/>
      <c r="NH66" s="995"/>
      <c r="NI66" s="995"/>
      <c r="NJ66" s="995"/>
      <c r="NK66" s="995"/>
      <c r="NL66" s="995"/>
      <c r="NM66" s="995"/>
      <c r="NN66" s="995"/>
      <c r="NO66" s="995"/>
      <c r="NP66" s="995"/>
      <c r="NQ66" s="995"/>
      <c r="NR66" s="995"/>
      <c r="NS66" s="995"/>
      <c r="NT66" s="995"/>
      <c r="NU66" s="995"/>
      <c r="NV66" s="995"/>
      <c r="NW66" s="995"/>
      <c r="NX66" s="995"/>
      <c r="NY66" s="995"/>
      <c r="NZ66" s="995"/>
      <c r="OA66" s="995"/>
      <c r="OB66" s="995"/>
      <c r="OC66" s="995"/>
      <c r="OD66" s="995"/>
      <c r="OE66" s="995"/>
      <c r="OF66" s="995"/>
      <c r="OG66" s="995"/>
      <c r="OH66" s="995"/>
      <c r="OI66" s="995"/>
      <c r="OJ66" s="995"/>
      <c r="OK66" s="995"/>
      <c r="OL66" s="995"/>
      <c r="OM66" s="995"/>
      <c r="ON66" s="995"/>
      <c r="OO66" s="995"/>
      <c r="OP66" s="995"/>
      <c r="OQ66" s="995"/>
      <c r="OR66" s="995"/>
      <c r="OS66" s="995"/>
      <c r="OT66" s="995"/>
      <c r="OU66" s="995"/>
      <c r="OV66" s="995"/>
      <c r="OW66" s="995"/>
      <c r="OX66" s="995"/>
      <c r="OY66" s="995"/>
      <c r="OZ66" s="995"/>
      <c r="PA66" s="995"/>
      <c r="PB66" s="995"/>
      <c r="PC66" s="995"/>
      <c r="PD66" s="995"/>
      <c r="PE66" s="995"/>
      <c r="PF66" s="995"/>
      <c r="PG66" s="995"/>
      <c r="PH66" s="995"/>
      <c r="PI66" s="995"/>
      <c r="PJ66" s="995"/>
      <c r="PK66" s="995"/>
      <c r="PL66" s="995"/>
      <c r="PM66" s="995"/>
      <c r="PN66" s="995"/>
      <c r="PO66" s="995"/>
      <c r="PP66" s="995"/>
      <c r="PQ66" s="995"/>
      <c r="PR66" s="995"/>
      <c r="PS66" s="995"/>
      <c r="PT66" s="995"/>
      <c r="PU66" s="995"/>
      <c r="PV66" s="995"/>
      <c r="PW66" s="995"/>
      <c r="PX66" s="995"/>
      <c r="PY66" s="995"/>
      <c r="PZ66" s="995"/>
      <c r="QA66" s="995"/>
      <c r="QB66" s="995"/>
      <c r="QC66" s="995"/>
      <c r="QD66" s="995"/>
      <c r="QE66" s="995"/>
      <c r="QF66" s="995"/>
      <c r="QG66" s="995"/>
      <c r="QH66" s="995"/>
      <c r="QI66" s="995"/>
      <c r="QJ66" s="995"/>
      <c r="QK66" s="995"/>
      <c r="QL66" s="995"/>
      <c r="QM66" s="995"/>
      <c r="QN66" s="995"/>
      <c r="QO66" s="995"/>
      <c r="QP66" s="995"/>
      <c r="QQ66" s="995"/>
      <c r="QR66" s="995"/>
      <c r="QS66" s="995"/>
      <c r="QT66" s="995"/>
      <c r="QU66" s="995"/>
      <c r="QV66" s="995"/>
      <c r="QW66" s="995"/>
      <c r="QX66" s="995"/>
      <c r="QY66" s="995"/>
      <c r="QZ66" s="995"/>
      <c r="RA66" s="995"/>
      <c r="RB66" s="995"/>
      <c r="RC66" s="995"/>
      <c r="RD66" s="995"/>
      <c r="RE66" s="995"/>
      <c r="RF66" s="995"/>
      <c r="RG66" s="995"/>
      <c r="RH66" s="995"/>
      <c r="RI66" s="995"/>
      <c r="RJ66" s="995"/>
      <c r="RK66" s="995"/>
      <c r="RL66" s="995"/>
      <c r="RM66" s="995"/>
      <c r="RN66" s="995"/>
      <c r="RO66" s="995"/>
      <c r="RP66" s="995"/>
      <c r="RQ66" s="995"/>
      <c r="RR66" s="995"/>
      <c r="RS66" s="995"/>
      <c r="RT66" s="995"/>
      <c r="RU66" s="995"/>
      <c r="RV66" s="995"/>
      <c r="RW66" s="995"/>
      <c r="RX66" s="995"/>
      <c r="RY66" s="995"/>
      <c r="RZ66" s="995"/>
      <c r="SA66" s="995"/>
      <c r="SB66" s="995"/>
      <c r="SC66" s="995"/>
      <c r="SD66" s="995"/>
      <c r="SE66" s="995"/>
      <c r="SF66" s="995"/>
      <c r="SG66" s="995"/>
      <c r="SH66" s="995"/>
      <c r="SI66" s="995"/>
      <c r="SJ66" s="995"/>
      <c r="SK66" s="995"/>
      <c r="SL66" s="995"/>
      <c r="SM66" s="995"/>
      <c r="SN66" s="995"/>
      <c r="SO66" s="995"/>
      <c r="SP66" s="995"/>
      <c r="SQ66" s="995"/>
      <c r="SR66" s="995"/>
      <c r="SS66" s="995"/>
      <c r="ST66" s="995"/>
      <c r="SU66" s="995"/>
      <c r="SV66" s="995"/>
      <c r="SW66" s="995"/>
      <c r="SX66" s="995"/>
      <c r="SY66" s="995"/>
      <c r="SZ66" s="995"/>
      <c r="TA66" s="995"/>
      <c r="TB66" s="995"/>
      <c r="TC66" s="995"/>
      <c r="TD66" s="995"/>
      <c r="TE66" s="995"/>
      <c r="TF66" s="995"/>
      <c r="TG66" s="995"/>
      <c r="TH66" s="995"/>
      <c r="TI66" s="995"/>
      <c r="TJ66" s="995"/>
      <c r="TK66" s="995"/>
      <c r="TL66" s="995"/>
      <c r="TM66" s="995"/>
      <c r="TN66" s="995"/>
      <c r="TO66" s="995"/>
      <c r="TP66" s="995"/>
      <c r="TQ66" s="995"/>
      <c r="TR66" s="995"/>
      <c r="TS66" s="995"/>
      <c r="TT66" s="995"/>
      <c r="TU66" s="995"/>
      <c r="TV66" s="995"/>
      <c r="TW66" s="995"/>
      <c r="TX66" s="995"/>
      <c r="TY66" s="995"/>
      <c r="TZ66" s="995"/>
      <c r="UA66" s="995"/>
      <c r="UB66" s="995"/>
      <c r="UC66" s="995"/>
      <c r="UD66" s="995"/>
      <c r="UE66" s="995"/>
      <c r="UF66" s="995"/>
      <c r="UG66" s="995"/>
      <c r="UH66" s="995"/>
      <c r="UI66" s="995"/>
      <c r="UJ66" s="995"/>
      <c r="UK66" s="995"/>
      <c r="UL66" s="995"/>
      <c r="UM66" s="995"/>
      <c r="UN66" s="995"/>
      <c r="UO66" s="995"/>
      <c r="UP66" s="995"/>
      <c r="UQ66" s="995"/>
      <c r="UR66" s="995"/>
      <c r="US66" s="995"/>
      <c r="UT66" s="995"/>
      <c r="UU66" s="995"/>
      <c r="UV66" s="995"/>
      <c r="UW66" s="995"/>
      <c r="UX66" s="995"/>
      <c r="UY66" s="995"/>
      <c r="UZ66" s="995"/>
      <c r="VA66" s="995"/>
      <c r="VB66" s="995"/>
      <c r="VC66" s="995"/>
      <c r="VD66" s="995"/>
      <c r="VE66" s="995"/>
      <c r="VF66" s="995"/>
      <c r="VG66" s="995"/>
      <c r="VH66" s="995"/>
      <c r="VI66" s="995"/>
      <c r="VJ66" s="995"/>
      <c r="VK66" s="995"/>
      <c r="VL66" s="995"/>
      <c r="VM66" s="995"/>
      <c r="VN66" s="995"/>
      <c r="VO66" s="995"/>
      <c r="VP66" s="995"/>
      <c r="VQ66" s="995"/>
      <c r="VR66" s="995"/>
      <c r="VS66" s="995"/>
      <c r="VT66" s="995"/>
      <c r="VU66" s="995"/>
      <c r="VV66" s="995"/>
      <c r="VW66" s="995"/>
      <c r="VX66" s="995"/>
      <c r="VY66" s="995"/>
      <c r="VZ66" s="995"/>
      <c r="WA66" s="995"/>
      <c r="WB66" s="995"/>
      <c r="WC66" s="995"/>
      <c r="WD66" s="995"/>
      <c r="WE66" s="995"/>
      <c r="WF66" s="995"/>
      <c r="WG66" s="995"/>
      <c r="WH66" s="995"/>
      <c r="WI66" s="995"/>
      <c r="WJ66" s="995"/>
      <c r="WK66" s="995"/>
      <c r="WL66" s="995"/>
      <c r="WM66" s="995"/>
      <c r="WN66" s="995"/>
      <c r="WO66" s="995"/>
      <c r="WP66" s="995"/>
      <c r="WQ66" s="995"/>
      <c r="WR66" s="995"/>
      <c r="WS66" s="995"/>
      <c r="WT66" s="995"/>
      <c r="WU66" s="995"/>
      <c r="WV66" s="995"/>
      <c r="WW66" s="995"/>
      <c r="WX66" s="995"/>
      <c r="WY66" s="995"/>
      <c r="WZ66" s="995"/>
      <c r="XA66" s="995"/>
      <c r="XB66" s="995"/>
      <c r="XC66" s="995"/>
      <c r="XD66" s="995"/>
      <c r="XE66" s="995"/>
      <c r="XF66" s="995"/>
      <c r="XG66" s="995"/>
      <c r="XH66" s="995"/>
      <c r="XI66" s="995"/>
      <c r="XJ66" s="995"/>
      <c r="XK66" s="995"/>
      <c r="XL66" s="995"/>
      <c r="XM66" s="995"/>
      <c r="XN66" s="995"/>
      <c r="XO66" s="995"/>
      <c r="XP66" s="995"/>
      <c r="XQ66" s="995"/>
      <c r="XR66" s="995"/>
      <c r="XS66" s="995"/>
      <c r="XT66" s="995"/>
      <c r="XU66" s="995"/>
      <c r="XV66" s="995"/>
      <c r="XW66" s="995"/>
      <c r="XX66" s="995"/>
      <c r="XY66" s="995"/>
      <c r="XZ66" s="995"/>
      <c r="YA66" s="995"/>
      <c r="YB66" s="995"/>
      <c r="YC66" s="995"/>
      <c r="YD66" s="995"/>
      <c r="YE66" s="995"/>
      <c r="YF66" s="995"/>
      <c r="YG66" s="995"/>
      <c r="YH66" s="995"/>
      <c r="YI66" s="995"/>
      <c r="YJ66" s="995"/>
      <c r="YK66" s="995"/>
      <c r="YL66" s="995"/>
      <c r="YM66" s="995"/>
      <c r="YN66" s="995"/>
      <c r="YO66" s="995"/>
      <c r="YP66" s="995"/>
      <c r="YQ66" s="995"/>
      <c r="YR66" s="995"/>
      <c r="YS66" s="995"/>
      <c r="YT66" s="995"/>
      <c r="YU66" s="995"/>
      <c r="YV66" s="995"/>
      <c r="YW66" s="995"/>
      <c r="YX66" s="995"/>
      <c r="YY66" s="995"/>
      <c r="YZ66" s="995"/>
      <c r="ZA66" s="995"/>
      <c r="ZB66" s="995"/>
      <c r="ZC66" s="995"/>
      <c r="ZD66" s="995"/>
      <c r="ZE66" s="995"/>
      <c r="ZF66" s="995"/>
      <c r="ZG66" s="995"/>
      <c r="ZH66" s="995"/>
      <c r="ZI66" s="995"/>
      <c r="ZJ66" s="995"/>
      <c r="ZK66" s="995"/>
      <c r="ZL66" s="995"/>
      <c r="ZM66" s="995"/>
      <c r="ZN66" s="995"/>
      <c r="ZO66" s="995"/>
      <c r="ZP66" s="995"/>
      <c r="ZQ66" s="995"/>
      <c r="ZR66" s="995"/>
      <c r="ZS66" s="995"/>
      <c r="ZT66" s="995"/>
      <c r="ZU66" s="995"/>
      <c r="ZV66" s="995"/>
      <c r="ZW66" s="995"/>
      <c r="ZX66" s="995"/>
      <c r="ZY66" s="995"/>
      <c r="ZZ66" s="995"/>
      <c r="AAA66" s="995"/>
      <c r="AAB66" s="995"/>
      <c r="AAC66" s="995"/>
      <c r="AAD66" s="995"/>
      <c r="AAE66" s="995"/>
      <c r="AAF66" s="995"/>
      <c r="AAG66" s="995"/>
      <c r="AAH66" s="995"/>
      <c r="AAI66" s="995"/>
      <c r="AAJ66" s="995"/>
      <c r="AAK66" s="995"/>
      <c r="AAL66" s="995"/>
      <c r="AAM66" s="995"/>
      <c r="AAN66" s="995"/>
      <c r="AAO66" s="995"/>
      <c r="AAP66" s="995"/>
      <c r="AAQ66" s="995"/>
      <c r="AAR66" s="995"/>
      <c r="AAS66" s="995"/>
      <c r="AAT66" s="995"/>
      <c r="AAU66" s="995"/>
      <c r="AAV66" s="995"/>
      <c r="AAW66" s="995"/>
      <c r="AAX66" s="995"/>
      <c r="AAY66" s="995"/>
      <c r="AAZ66" s="995"/>
      <c r="ABA66" s="995"/>
      <c r="ABB66" s="995"/>
      <c r="ABC66" s="995"/>
      <c r="ABD66" s="995"/>
      <c r="ABE66" s="995"/>
      <c r="ABF66" s="995"/>
      <c r="ABG66" s="995"/>
      <c r="ABH66" s="995"/>
      <c r="ABI66" s="995"/>
      <c r="ABJ66" s="995"/>
      <c r="ABK66" s="995"/>
      <c r="ABL66" s="995"/>
      <c r="ABM66" s="995"/>
      <c r="ABN66" s="995"/>
      <c r="ABO66" s="995"/>
      <c r="ABP66" s="995"/>
      <c r="ABQ66" s="995"/>
      <c r="ABR66" s="995"/>
      <c r="ABS66" s="995"/>
      <c r="ABT66" s="995"/>
      <c r="ABU66" s="995"/>
      <c r="ABV66" s="995"/>
      <c r="ABW66" s="995"/>
      <c r="ABX66" s="995"/>
      <c r="ABY66" s="995"/>
      <c r="ABZ66" s="995"/>
      <c r="ACA66" s="995"/>
      <c r="ACB66" s="995"/>
      <c r="ACC66" s="995"/>
      <c r="ACD66" s="995"/>
      <c r="ACE66" s="995"/>
      <c r="ACF66" s="995"/>
      <c r="ACG66" s="995"/>
      <c r="ACH66" s="995"/>
      <c r="ACI66" s="995"/>
      <c r="ACJ66" s="995"/>
      <c r="ACK66" s="995"/>
      <c r="ACL66" s="995"/>
      <c r="ACM66" s="995"/>
      <c r="ACN66" s="995"/>
      <c r="ACO66" s="995"/>
      <c r="ACP66" s="995"/>
      <c r="ACQ66" s="995"/>
      <c r="ACR66" s="995"/>
      <c r="ACS66" s="995"/>
      <c r="ACT66" s="995"/>
      <c r="ACU66" s="995"/>
      <c r="ACV66" s="995"/>
      <c r="ACW66" s="995"/>
      <c r="ACX66" s="995"/>
      <c r="ACY66" s="995"/>
      <c r="ACZ66" s="995"/>
      <c r="ADA66" s="995"/>
      <c r="ADB66" s="995"/>
      <c r="ADC66" s="995"/>
      <c r="ADD66" s="995"/>
      <c r="ADE66" s="995"/>
      <c r="ADF66" s="995"/>
      <c r="ADG66" s="995"/>
      <c r="ADH66" s="995"/>
      <c r="ADI66" s="995"/>
      <c r="ADJ66" s="995"/>
      <c r="ADK66" s="995"/>
      <c r="ADL66" s="995"/>
      <c r="ADM66" s="995"/>
      <c r="ADN66" s="995"/>
      <c r="ADO66" s="995"/>
      <c r="ADP66" s="995"/>
      <c r="ADQ66" s="995"/>
      <c r="ADR66" s="995"/>
      <c r="ADS66" s="995"/>
      <c r="ADT66" s="995"/>
      <c r="ADU66" s="995"/>
      <c r="ADV66" s="995"/>
      <c r="ADW66" s="995"/>
      <c r="ADX66" s="995"/>
      <c r="ADY66" s="995"/>
      <c r="ADZ66" s="995"/>
      <c r="AEA66" s="995"/>
      <c r="AEB66" s="995"/>
      <c r="AEC66" s="995"/>
      <c r="AED66" s="995"/>
      <c r="AEE66" s="995"/>
      <c r="AEF66" s="995"/>
      <c r="AEG66" s="995"/>
      <c r="AEH66" s="995"/>
      <c r="AEI66" s="995"/>
      <c r="AEJ66" s="995"/>
      <c r="AEK66" s="995"/>
      <c r="AEL66" s="995"/>
      <c r="AEM66" s="995"/>
      <c r="AEN66" s="995"/>
      <c r="AEO66" s="995"/>
      <c r="AEP66" s="995"/>
      <c r="AEQ66" s="995"/>
      <c r="AER66" s="995"/>
      <c r="AES66" s="995"/>
      <c r="AET66" s="995"/>
      <c r="AEU66" s="995"/>
      <c r="AEV66" s="995"/>
      <c r="AEW66" s="995"/>
      <c r="AEX66" s="995"/>
      <c r="AEY66" s="995"/>
      <c r="AEZ66" s="995"/>
      <c r="AFA66" s="995"/>
      <c r="AFB66" s="995"/>
      <c r="AFC66" s="995"/>
      <c r="AFD66" s="995"/>
      <c r="AFE66" s="995"/>
      <c r="AFF66" s="995"/>
      <c r="AFG66" s="995"/>
      <c r="AFH66" s="995"/>
      <c r="AFI66" s="995"/>
      <c r="AFJ66" s="995"/>
      <c r="AFK66" s="995"/>
      <c r="AFL66" s="995"/>
      <c r="AFM66" s="995"/>
      <c r="AFN66" s="995"/>
      <c r="AFO66" s="995"/>
      <c r="AFP66" s="995"/>
      <c r="AFQ66" s="995"/>
      <c r="AFR66" s="995"/>
      <c r="AFS66" s="995"/>
      <c r="AFT66" s="995"/>
      <c r="AFU66" s="995"/>
      <c r="AFV66" s="995"/>
      <c r="AFW66" s="995"/>
      <c r="AFX66" s="995"/>
      <c r="AFY66" s="995"/>
      <c r="AFZ66" s="995"/>
      <c r="AGA66" s="995"/>
      <c r="AGB66" s="995"/>
      <c r="AGC66" s="995"/>
      <c r="AGD66" s="995"/>
      <c r="AGE66" s="995"/>
      <c r="AGF66" s="995"/>
      <c r="AGG66" s="995"/>
      <c r="AGH66" s="995"/>
      <c r="AGI66" s="995"/>
      <c r="AGJ66" s="995"/>
      <c r="AGK66" s="995"/>
      <c r="AGL66" s="995"/>
      <c r="AGM66" s="995"/>
      <c r="AGN66" s="995"/>
      <c r="AGO66" s="995"/>
      <c r="AGP66" s="995"/>
      <c r="AGQ66" s="995"/>
      <c r="AGR66" s="995"/>
      <c r="AGS66" s="995"/>
      <c r="AGT66" s="995"/>
      <c r="AGU66" s="995"/>
      <c r="AGV66" s="995"/>
      <c r="AGW66" s="995"/>
      <c r="AGX66" s="995"/>
      <c r="AGY66" s="995"/>
      <c r="AGZ66" s="995"/>
      <c r="AHA66" s="995"/>
      <c r="AHB66" s="995"/>
      <c r="AHC66" s="995"/>
      <c r="AHD66" s="995"/>
      <c r="AHE66" s="995"/>
      <c r="AHF66" s="995"/>
      <c r="AHG66" s="995"/>
      <c r="AHH66" s="995"/>
      <c r="AHI66" s="995"/>
      <c r="AHJ66" s="995"/>
      <c r="AHK66" s="995"/>
      <c r="AHL66" s="995"/>
      <c r="AHM66" s="995"/>
      <c r="AHN66" s="995"/>
      <c r="AHO66" s="995"/>
      <c r="AHP66" s="995"/>
      <c r="AHQ66" s="995"/>
      <c r="AHR66" s="995"/>
      <c r="AHS66" s="995"/>
      <c r="AHT66" s="995"/>
      <c r="AHU66" s="995"/>
      <c r="AHV66" s="995"/>
      <c r="AHW66" s="995"/>
      <c r="AHX66" s="995"/>
      <c r="AHY66" s="995"/>
      <c r="AHZ66" s="995"/>
      <c r="AIA66" s="995"/>
      <c r="AIB66" s="995"/>
      <c r="AIC66" s="995"/>
      <c r="AID66" s="995"/>
      <c r="AIE66" s="995"/>
      <c r="AIF66" s="995"/>
      <c r="AIG66" s="995"/>
      <c r="AIH66" s="995"/>
      <c r="AII66" s="995"/>
      <c r="AIJ66" s="995"/>
      <c r="AIK66" s="995"/>
      <c r="AIL66" s="995"/>
      <c r="AIM66" s="995"/>
      <c r="AIN66" s="995"/>
      <c r="AIO66" s="995"/>
      <c r="AIP66" s="995"/>
      <c r="AIQ66" s="995"/>
      <c r="AIR66" s="995"/>
      <c r="AIS66" s="995"/>
      <c r="AIT66" s="995"/>
      <c r="AIU66" s="995"/>
      <c r="AIV66" s="995"/>
      <c r="AIW66" s="995"/>
      <c r="AIX66" s="995"/>
      <c r="AIY66" s="995"/>
      <c r="AIZ66" s="995"/>
      <c r="AJA66" s="995"/>
      <c r="AJB66" s="995"/>
      <c r="AJC66" s="995"/>
      <c r="AJD66" s="995"/>
      <c r="AJE66" s="995"/>
      <c r="AJF66" s="995"/>
      <c r="AJG66" s="995"/>
      <c r="AJH66" s="995"/>
      <c r="AJI66" s="995"/>
      <c r="AJJ66" s="995"/>
      <c r="AJK66" s="995"/>
      <c r="AJL66" s="995"/>
      <c r="AJM66" s="995"/>
      <c r="AJN66" s="995"/>
      <c r="AJO66" s="995"/>
      <c r="AJP66" s="995"/>
      <c r="AJQ66" s="995"/>
      <c r="AJR66" s="995"/>
      <c r="AJS66" s="995"/>
      <c r="AJT66" s="995"/>
      <c r="AJU66" s="995"/>
      <c r="AJV66" s="995"/>
      <c r="AJW66" s="995"/>
      <c r="AJX66" s="995"/>
      <c r="AJY66" s="995"/>
      <c r="AJZ66" s="995"/>
      <c r="AKA66" s="995"/>
      <c r="AKB66" s="995"/>
      <c r="AKC66" s="995"/>
      <c r="AKD66" s="995"/>
      <c r="AKE66" s="995"/>
      <c r="AKF66" s="995"/>
      <c r="AKG66" s="995"/>
      <c r="AKH66" s="995"/>
      <c r="AKI66" s="995"/>
      <c r="AKJ66" s="995"/>
      <c r="AKK66" s="995"/>
      <c r="AKL66" s="995"/>
      <c r="AKM66" s="995"/>
      <c r="AKN66" s="995"/>
      <c r="AKO66" s="995"/>
      <c r="AKP66" s="995"/>
      <c r="AKQ66" s="995"/>
      <c r="AKR66" s="995"/>
      <c r="AKS66" s="995"/>
      <c r="AKT66" s="995"/>
      <c r="AKU66" s="995"/>
      <c r="AKV66" s="995"/>
      <c r="AKW66" s="995"/>
      <c r="AKX66" s="995"/>
      <c r="AKY66" s="995"/>
      <c r="AKZ66" s="995"/>
      <c r="ALA66" s="995"/>
      <c r="ALB66" s="995"/>
      <c r="ALC66" s="995"/>
      <c r="ALD66" s="995"/>
      <c r="ALE66" s="995"/>
      <c r="ALF66" s="995"/>
      <c r="ALG66" s="995"/>
      <c r="ALH66" s="995"/>
      <c r="ALI66" s="995"/>
      <c r="ALJ66" s="995"/>
      <c r="ALK66" s="995"/>
      <c r="ALL66" s="995"/>
      <c r="ALM66" s="995"/>
      <c r="ALN66" s="995"/>
      <c r="ALO66" s="995"/>
      <c r="ALP66" s="995"/>
      <c r="ALQ66" s="995"/>
      <c r="ALR66" s="995"/>
      <c r="ALS66" s="995"/>
      <c r="ALT66" s="995"/>
      <c r="ALU66" s="995"/>
      <c r="ALV66" s="995"/>
      <c r="ALW66" s="995"/>
      <c r="ALX66" s="995"/>
      <c r="ALY66" s="995"/>
      <c r="ALZ66" s="995"/>
      <c r="AMA66" s="995"/>
      <c r="AMB66" s="995"/>
      <c r="AMC66" s="995"/>
      <c r="AMD66" s="995"/>
      <c r="AME66" s="995"/>
      <c r="AMF66" s="995"/>
      <c r="AMG66" s="995"/>
      <c r="AMH66" s="995"/>
      <c r="AMI66" s="995"/>
      <c r="AMJ66" s="995"/>
      <c r="AMK66" s="995"/>
    </row>
    <row r="67" spans="1:1025" s="1467" customFormat="1" x14ac:dyDescent="0.2">
      <c r="A67" s="1008"/>
      <c r="B67" s="1933" t="s">
        <v>977</v>
      </c>
      <c r="C67" s="1934"/>
      <c r="D67" s="1008"/>
      <c r="E67" s="1931"/>
      <c r="F67" s="1932"/>
      <c r="G67" s="1930"/>
      <c r="H67" s="1932"/>
      <c r="I67" s="1932"/>
      <c r="J67" s="1932"/>
      <c r="K67" s="1932"/>
      <c r="L67" s="1008"/>
      <c r="M67" s="1008"/>
      <c r="N67" s="1008"/>
      <c r="O67" s="1008"/>
      <c r="P67" s="1008"/>
      <c r="Q67" s="1008"/>
      <c r="R67" s="1008"/>
      <c r="S67" s="1008"/>
      <c r="T67" s="1008"/>
      <c r="U67" s="1008"/>
      <c r="V67" s="1008"/>
      <c r="W67" s="1008"/>
      <c r="X67" s="1008"/>
      <c r="Y67" s="1008"/>
      <c r="Z67" s="1008"/>
      <c r="AA67" s="1008"/>
      <c r="AB67" s="1008"/>
      <c r="AC67" s="1008"/>
      <c r="AD67" s="1008"/>
      <c r="AE67" s="1008"/>
      <c r="AF67" s="1008"/>
      <c r="AG67" s="1008"/>
      <c r="AH67" s="1008"/>
      <c r="AI67" s="1008"/>
      <c r="AJ67" s="1008"/>
      <c r="AK67" s="1008"/>
      <c r="AL67" s="1008"/>
      <c r="AM67" s="1008"/>
      <c r="AN67" s="1008"/>
      <c r="AO67" s="1008"/>
      <c r="AP67" s="1008"/>
      <c r="AQ67" s="1008"/>
      <c r="AR67" s="1008"/>
      <c r="AS67" s="1008"/>
      <c r="AT67" s="1008"/>
      <c r="AU67" s="1008"/>
      <c r="AV67" s="1008"/>
      <c r="AW67" s="1008"/>
      <c r="AX67" s="1008"/>
      <c r="AY67" s="1008"/>
      <c r="AZ67" s="1008"/>
      <c r="BA67" s="1008"/>
      <c r="BB67" s="1008"/>
      <c r="BC67" s="1008"/>
      <c r="BD67" s="1008"/>
      <c r="BE67" s="1008"/>
      <c r="BF67" s="1008"/>
      <c r="BG67" s="1008"/>
      <c r="BH67" s="1008"/>
      <c r="BI67" s="1008"/>
      <c r="BJ67" s="1008"/>
      <c r="BK67" s="1008"/>
      <c r="BL67" s="1008"/>
      <c r="BM67" s="1008"/>
      <c r="BN67" s="1008"/>
      <c r="BO67" s="1008"/>
      <c r="BP67" s="1008"/>
      <c r="BQ67" s="1008"/>
      <c r="BR67" s="1008"/>
      <c r="BS67" s="1008"/>
      <c r="BT67" s="1008"/>
      <c r="BU67" s="1008"/>
      <c r="BV67" s="1008"/>
      <c r="BW67" s="1008"/>
      <c r="BX67" s="1008"/>
      <c r="BY67" s="1008"/>
      <c r="BZ67" s="1008"/>
      <c r="CA67" s="1008"/>
      <c r="CB67" s="1008"/>
      <c r="CC67" s="1008"/>
      <c r="CD67" s="1008"/>
      <c r="CE67" s="1008"/>
      <c r="CF67" s="1008"/>
      <c r="CG67" s="1008"/>
      <c r="CH67" s="1008"/>
      <c r="CI67" s="1008"/>
      <c r="CJ67" s="1008"/>
      <c r="CK67" s="1008"/>
      <c r="CL67" s="1008"/>
      <c r="CM67" s="1008"/>
      <c r="CN67" s="1008"/>
      <c r="CO67" s="1008"/>
      <c r="CP67" s="1008"/>
      <c r="CQ67" s="1008"/>
      <c r="CR67" s="1008"/>
      <c r="CS67" s="1008"/>
      <c r="CT67" s="1008"/>
      <c r="CU67" s="1008"/>
      <c r="CV67" s="1008"/>
      <c r="CW67" s="1008"/>
      <c r="CX67" s="1008"/>
      <c r="CY67" s="1008"/>
      <c r="CZ67" s="1008"/>
      <c r="DA67" s="1008"/>
      <c r="DB67" s="1008"/>
      <c r="DC67" s="1008"/>
      <c r="DD67" s="1008"/>
      <c r="DE67" s="1008"/>
      <c r="DF67" s="1008"/>
      <c r="DG67" s="1008"/>
      <c r="DH67" s="1008"/>
      <c r="DI67" s="1008"/>
      <c r="DJ67" s="1008"/>
      <c r="DK67" s="1008"/>
      <c r="DL67" s="1008"/>
      <c r="DM67" s="1008"/>
      <c r="DN67" s="1008"/>
      <c r="DO67" s="1008"/>
      <c r="DP67" s="1008"/>
      <c r="DQ67" s="1008"/>
      <c r="DR67" s="1008"/>
      <c r="DS67" s="1008"/>
      <c r="DT67" s="1008"/>
      <c r="DU67" s="1008"/>
      <c r="DV67" s="1008"/>
      <c r="DW67" s="1008"/>
      <c r="DX67" s="1008"/>
      <c r="DY67" s="1008"/>
      <c r="DZ67" s="1008"/>
      <c r="EA67" s="1008"/>
      <c r="EB67" s="1008"/>
      <c r="EC67" s="1008"/>
      <c r="ED67" s="1008"/>
      <c r="EE67" s="1008"/>
      <c r="EF67" s="1008"/>
      <c r="EG67" s="1008"/>
      <c r="EH67" s="1008"/>
      <c r="EI67" s="1008"/>
      <c r="EJ67" s="1008"/>
      <c r="EK67" s="1008"/>
      <c r="EL67" s="1008"/>
      <c r="EM67" s="1008"/>
      <c r="EN67" s="1008"/>
      <c r="EO67" s="1008"/>
      <c r="EP67" s="1008"/>
      <c r="EQ67" s="1008"/>
      <c r="ER67" s="1008"/>
      <c r="ES67" s="1008"/>
      <c r="ET67" s="1008"/>
      <c r="EU67" s="1008"/>
      <c r="EV67" s="1008"/>
      <c r="EW67" s="1008"/>
      <c r="EX67" s="1008"/>
      <c r="EY67" s="1008"/>
      <c r="EZ67" s="1008"/>
      <c r="FA67" s="1008"/>
      <c r="FB67" s="1008"/>
      <c r="FC67" s="1008"/>
      <c r="FD67" s="1008"/>
      <c r="FE67" s="1008"/>
      <c r="FF67" s="1008"/>
      <c r="FG67" s="1008"/>
      <c r="FH67" s="1008"/>
      <c r="FI67" s="1008"/>
      <c r="FJ67" s="1008"/>
      <c r="FK67" s="1008"/>
      <c r="FL67" s="1008"/>
      <c r="FM67" s="1008"/>
      <c r="FN67" s="1008"/>
      <c r="FO67" s="1008"/>
      <c r="FP67" s="1008"/>
      <c r="FQ67" s="1008"/>
      <c r="FR67" s="1008"/>
      <c r="FS67" s="1008"/>
      <c r="FT67" s="1008"/>
      <c r="FU67" s="1008"/>
      <c r="FV67" s="1008"/>
      <c r="FW67" s="1008"/>
      <c r="FX67" s="1008"/>
      <c r="FY67" s="1008"/>
      <c r="FZ67" s="1008"/>
      <c r="GA67" s="1008"/>
      <c r="GB67" s="1008"/>
      <c r="GC67" s="1008"/>
      <c r="GD67" s="1008"/>
      <c r="GE67" s="1008"/>
      <c r="GF67" s="1008"/>
      <c r="GG67" s="1008"/>
      <c r="GH67" s="1008"/>
      <c r="GI67" s="1008"/>
      <c r="GJ67" s="1008"/>
      <c r="GK67" s="1008"/>
      <c r="GL67" s="1008"/>
      <c r="GM67" s="1008"/>
      <c r="GN67" s="1008"/>
      <c r="GO67" s="1008"/>
      <c r="GP67" s="1008"/>
      <c r="GQ67" s="1008"/>
      <c r="GR67" s="1008"/>
      <c r="GS67" s="1008"/>
      <c r="GT67" s="1008"/>
      <c r="GU67" s="1008"/>
      <c r="GV67" s="1008"/>
      <c r="GW67" s="1008"/>
      <c r="GX67" s="1008"/>
      <c r="GY67" s="1008"/>
      <c r="GZ67" s="1008"/>
      <c r="HA67" s="1008"/>
      <c r="HB67" s="1008"/>
      <c r="HC67" s="1008"/>
      <c r="HD67" s="1008"/>
      <c r="HE67" s="1008"/>
      <c r="HF67" s="1008"/>
      <c r="HG67" s="1008"/>
      <c r="HH67" s="1008"/>
      <c r="HI67" s="1008"/>
      <c r="HJ67" s="1008"/>
      <c r="HK67" s="1008"/>
      <c r="HL67" s="1008"/>
      <c r="HM67" s="1008"/>
      <c r="HN67" s="1008"/>
      <c r="HO67" s="1008"/>
      <c r="HP67" s="1008"/>
      <c r="HQ67" s="1008"/>
      <c r="HR67" s="1008"/>
      <c r="HS67" s="1008"/>
      <c r="HT67" s="1008"/>
      <c r="HU67" s="1008"/>
      <c r="HV67" s="1008"/>
      <c r="HW67" s="1008"/>
      <c r="HX67" s="1008"/>
      <c r="HY67" s="1008"/>
      <c r="HZ67" s="1008"/>
      <c r="IA67" s="1008"/>
      <c r="IB67" s="1008"/>
      <c r="IC67" s="1008"/>
      <c r="ID67" s="1008"/>
      <c r="IE67" s="1008"/>
      <c r="IF67" s="1008"/>
      <c r="IG67" s="1008"/>
      <c r="IH67" s="1008"/>
      <c r="II67" s="1008"/>
      <c r="IJ67" s="1008"/>
      <c r="IK67" s="1008"/>
      <c r="IL67" s="1008"/>
      <c r="IM67" s="1008"/>
      <c r="IN67" s="1008"/>
      <c r="IO67" s="1008"/>
      <c r="IP67" s="1008"/>
      <c r="IQ67" s="1008"/>
      <c r="IR67" s="1008"/>
      <c r="IS67" s="1008"/>
      <c r="IT67" s="1008"/>
      <c r="IU67" s="1008"/>
      <c r="IV67" s="1008"/>
      <c r="IW67" s="1008"/>
      <c r="IX67" s="1008"/>
      <c r="IY67" s="1008"/>
      <c r="IZ67" s="1008"/>
      <c r="JA67" s="1008"/>
      <c r="JB67" s="1008"/>
      <c r="JC67" s="1008"/>
      <c r="JD67" s="1008"/>
      <c r="JE67" s="1008"/>
      <c r="JF67" s="1008"/>
      <c r="JG67" s="1008"/>
      <c r="JH67" s="1008"/>
      <c r="JI67" s="1008"/>
      <c r="JJ67" s="1008"/>
      <c r="JK67" s="1008"/>
      <c r="JL67" s="1008"/>
      <c r="JM67" s="1008"/>
      <c r="JN67" s="1008"/>
      <c r="JO67" s="1008"/>
      <c r="JP67" s="1008"/>
      <c r="JQ67" s="1008"/>
      <c r="JR67" s="1008"/>
      <c r="JS67" s="1008"/>
      <c r="JT67" s="1008"/>
      <c r="JU67" s="1008"/>
      <c r="JV67" s="1008"/>
      <c r="JW67" s="1008"/>
      <c r="JX67" s="1008"/>
      <c r="JY67" s="1008"/>
      <c r="JZ67" s="1008"/>
      <c r="KA67" s="1008"/>
      <c r="KB67" s="1008"/>
      <c r="KC67" s="1008"/>
      <c r="KD67" s="1008"/>
      <c r="KE67" s="1008"/>
      <c r="KF67" s="1008"/>
      <c r="KG67" s="1008"/>
      <c r="KH67" s="1008"/>
      <c r="KI67" s="1008"/>
      <c r="KJ67" s="1008"/>
      <c r="KK67" s="1008"/>
      <c r="KL67" s="1008"/>
      <c r="KM67" s="1008"/>
      <c r="KN67" s="1008"/>
      <c r="KO67" s="1008"/>
      <c r="KP67" s="1008"/>
      <c r="KQ67" s="1008"/>
      <c r="KR67" s="1008"/>
      <c r="KS67" s="1008"/>
      <c r="KT67" s="1008"/>
      <c r="KU67" s="1008"/>
      <c r="KV67" s="1008"/>
      <c r="KW67" s="1008"/>
      <c r="KX67" s="1008"/>
      <c r="KY67" s="1008"/>
      <c r="KZ67" s="1008"/>
      <c r="LA67" s="1008"/>
      <c r="LB67" s="1008"/>
      <c r="LC67" s="1008"/>
      <c r="LD67" s="1008"/>
      <c r="LE67" s="1008"/>
      <c r="LF67" s="1008"/>
      <c r="LG67" s="1008"/>
      <c r="LH67" s="1008"/>
      <c r="LI67" s="1008"/>
      <c r="LJ67" s="1008"/>
      <c r="LK67" s="1008"/>
      <c r="LL67" s="1008"/>
      <c r="LM67" s="1008"/>
      <c r="LN67" s="1008"/>
      <c r="LO67" s="1008"/>
      <c r="LP67" s="1008"/>
      <c r="LQ67" s="1008"/>
      <c r="LR67" s="1008"/>
      <c r="LS67" s="1008"/>
      <c r="LT67" s="1008"/>
      <c r="LU67" s="1008"/>
      <c r="LV67" s="1008"/>
      <c r="LW67" s="1008"/>
      <c r="LX67" s="1008"/>
      <c r="LY67" s="1008"/>
      <c r="LZ67" s="1008"/>
      <c r="MA67" s="1008"/>
      <c r="MB67" s="1008"/>
      <c r="MC67" s="1008"/>
      <c r="MD67" s="1008"/>
      <c r="ME67" s="1008"/>
      <c r="MF67" s="1008"/>
      <c r="MG67" s="1008"/>
      <c r="MH67" s="1008"/>
      <c r="MI67" s="1008"/>
      <c r="MJ67" s="1008"/>
      <c r="MK67" s="1008"/>
      <c r="ML67" s="1008"/>
      <c r="MM67" s="1008"/>
      <c r="MN67" s="1008"/>
      <c r="MO67" s="1008"/>
      <c r="MP67" s="1008"/>
      <c r="MQ67" s="1008"/>
      <c r="MR67" s="1008"/>
      <c r="MS67" s="1008"/>
      <c r="MT67" s="1008"/>
      <c r="MU67" s="1008"/>
      <c r="MV67" s="1008"/>
      <c r="MW67" s="1008"/>
      <c r="MX67" s="1008"/>
      <c r="MY67" s="1008"/>
      <c r="MZ67" s="1008"/>
      <c r="NA67" s="1008"/>
      <c r="NB67" s="1008"/>
      <c r="NC67" s="1008"/>
      <c r="ND67" s="1008"/>
      <c r="NE67" s="1008"/>
      <c r="NF67" s="1008"/>
      <c r="NG67" s="1008"/>
      <c r="NH67" s="1008"/>
      <c r="NI67" s="1008"/>
      <c r="NJ67" s="1008"/>
      <c r="NK67" s="1008"/>
      <c r="NL67" s="1008"/>
      <c r="NM67" s="1008"/>
      <c r="NN67" s="1008"/>
      <c r="NO67" s="1008"/>
      <c r="NP67" s="1008"/>
      <c r="NQ67" s="1008"/>
      <c r="NR67" s="1008"/>
      <c r="NS67" s="1008"/>
      <c r="NT67" s="1008"/>
      <c r="NU67" s="1008"/>
      <c r="NV67" s="1008"/>
      <c r="NW67" s="1008"/>
      <c r="NX67" s="1008"/>
      <c r="NY67" s="1008"/>
      <c r="NZ67" s="1008"/>
      <c r="OA67" s="1008"/>
      <c r="OB67" s="1008"/>
      <c r="OC67" s="1008"/>
      <c r="OD67" s="1008"/>
      <c r="OE67" s="1008"/>
      <c r="OF67" s="1008"/>
      <c r="OG67" s="1008"/>
      <c r="OH67" s="1008"/>
      <c r="OI67" s="1008"/>
      <c r="OJ67" s="1008"/>
      <c r="OK67" s="1008"/>
      <c r="OL67" s="1008"/>
      <c r="OM67" s="1008"/>
      <c r="ON67" s="1008"/>
      <c r="OO67" s="1008"/>
      <c r="OP67" s="1008"/>
      <c r="OQ67" s="1008"/>
      <c r="OR67" s="1008"/>
      <c r="OS67" s="1008"/>
      <c r="OT67" s="1008"/>
      <c r="OU67" s="1008"/>
      <c r="OV67" s="1008"/>
      <c r="OW67" s="1008"/>
      <c r="OX67" s="1008"/>
      <c r="OY67" s="1008"/>
      <c r="OZ67" s="1008"/>
      <c r="PA67" s="1008"/>
      <c r="PB67" s="1008"/>
      <c r="PC67" s="1008"/>
      <c r="PD67" s="1008"/>
      <c r="PE67" s="1008"/>
      <c r="PF67" s="1008"/>
      <c r="PG67" s="1008"/>
      <c r="PH67" s="1008"/>
      <c r="PI67" s="1008"/>
      <c r="PJ67" s="1008"/>
      <c r="PK67" s="1008"/>
      <c r="PL67" s="1008"/>
      <c r="PM67" s="1008"/>
      <c r="PN67" s="1008"/>
      <c r="PO67" s="1008"/>
      <c r="PP67" s="1008"/>
      <c r="PQ67" s="1008"/>
      <c r="PR67" s="1008"/>
      <c r="PS67" s="1008"/>
      <c r="PT67" s="1008"/>
      <c r="PU67" s="1008"/>
      <c r="PV67" s="1008"/>
      <c r="PW67" s="1008"/>
      <c r="PX67" s="1008"/>
      <c r="PY67" s="1008"/>
      <c r="PZ67" s="1008"/>
      <c r="QA67" s="1008"/>
      <c r="QB67" s="1008"/>
      <c r="QC67" s="1008"/>
      <c r="QD67" s="1008"/>
      <c r="QE67" s="1008"/>
      <c r="QF67" s="1008"/>
      <c r="QG67" s="1008"/>
      <c r="QH67" s="1008"/>
      <c r="QI67" s="1008"/>
      <c r="QJ67" s="1008"/>
      <c r="QK67" s="1008"/>
      <c r="QL67" s="1008"/>
      <c r="QM67" s="1008"/>
      <c r="QN67" s="1008"/>
      <c r="QO67" s="1008"/>
      <c r="QP67" s="1008"/>
      <c r="QQ67" s="1008"/>
      <c r="QR67" s="1008"/>
      <c r="QS67" s="1008"/>
      <c r="QT67" s="1008"/>
      <c r="QU67" s="1008"/>
      <c r="QV67" s="1008"/>
      <c r="QW67" s="1008"/>
      <c r="QX67" s="1008"/>
      <c r="QY67" s="1008"/>
      <c r="QZ67" s="1008"/>
      <c r="RA67" s="1008"/>
      <c r="RB67" s="1008"/>
      <c r="RC67" s="1008"/>
      <c r="RD67" s="1008"/>
      <c r="RE67" s="1008"/>
      <c r="RF67" s="1008"/>
      <c r="RG67" s="1008"/>
      <c r="RH67" s="1008"/>
      <c r="RI67" s="1008"/>
      <c r="RJ67" s="1008"/>
      <c r="RK67" s="1008"/>
      <c r="RL67" s="1008"/>
      <c r="RM67" s="1008"/>
      <c r="RN67" s="1008"/>
      <c r="RO67" s="1008"/>
      <c r="RP67" s="1008"/>
      <c r="RQ67" s="1008"/>
      <c r="RR67" s="1008"/>
      <c r="RS67" s="1008"/>
      <c r="RT67" s="1008"/>
      <c r="RU67" s="1008"/>
      <c r="RV67" s="1008"/>
      <c r="RW67" s="1008"/>
      <c r="RX67" s="1008"/>
      <c r="RY67" s="1008"/>
      <c r="RZ67" s="1008"/>
      <c r="SA67" s="1008"/>
      <c r="SB67" s="1008"/>
      <c r="SC67" s="1008"/>
      <c r="SD67" s="1008"/>
      <c r="SE67" s="1008"/>
      <c r="SF67" s="1008"/>
      <c r="SG67" s="1008"/>
      <c r="SH67" s="1008"/>
      <c r="SI67" s="1008"/>
      <c r="SJ67" s="1008"/>
      <c r="SK67" s="1008"/>
      <c r="SL67" s="1008"/>
      <c r="SM67" s="1008"/>
      <c r="SN67" s="1008"/>
      <c r="SO67" s="1008"/>
      <c r="SP67" s="1008"/>
      <c r="SQ67" s="1008"/>
      <c r="SR67" s="1008"/>
      <c r="SS67" s="1008"/>
      <c r="ST67" s="1008"/>
      <c r="SU67" s="1008"/>
      <c r="SV67" s="1008"/>
      <c r="SW67" s="1008"/>
      <c r="SX67" s="1008"/>
      <c r="SY67" s="1008"/>
      <c r="SZ67" s="1008"/>
      <c r="TA67" s="1008"/>
      <c r="TB67" s="1008"/>
      <c r="TC67" s="1008"/>
      <c r="TD67" s="1008"/>
      <c r="TE67" s="1008"/>
      <c r="TF67" s="1008"/>
      <c r="TG67" s="1008"/>
      <c r="TH67" s="1008"/>
      <c r="TI67" s="1008"/>
      <c r="TJ67" s="1008"/>
      <c r="TK67" s="1008"/>
      <c r="TL67" s="1008"/>
      <c r="TM67" s="1008"/>
      <c r="TN67" s="1008"/>
      <c r="TO67" s="1008"/>
      <c r="TP67" s="1008"/>
      <c r="TQ67" s="1008"/>
      <c r="TR67" s="1008"/>
      <c r="TS67" s="1008"/>
      <c r="TT67" s="1008"/>
      <c r="TU67" s="1008"/>
      <c r="TV67" s="1008"/>
      <c r="TW67" s="1008"/>
      <c r="TX67" s="1008"/>
      <c r="TY67" s="1008"/>
      <c r="TZ67" s="1008"/>
      <c r="UA67" s="1008"/>
      <c r="UB67" s="1008"/>
      <c r="UC67" s="1008"/>
      <c r="UD67" s="1008"/>
      <c r="UE67" s="1008"/>
      <c r="UF67" s="1008"/>
      <c r="UG67" s="1008"/>
      <c r="UH67" s="1008"/>
      <c r="UI67" s="1008"/>
      <c r="UJ67" s="1008"/>
      <c r="UK67" s="1008"/>
      <c r="UL67" s="1008"/>
      <c r="UM67" s="1008"/>
      <c r="UN67" s="1008"/>
      <c r="UO67" s="1008"/>
      <c r="UP67" s="1008"/>
      <c r="UQ67" s="1008"/>
      <c r="UR67" s="1008"/>
      <c r="US67" s="1008"/>
      <c r="UT67" s="1008"/>
      <c r="UU67" s="1008"/>
      <c r="UV67" s="1008"/>
      <c r="UW67" s="1008"/>
      <c r="UX67" s="1008"/>
      <c r="UY67" s="1008"/>
      <c r="UZ67" s="1008"/>
      <c r="VA67" s="1008"/>
      <c r="VB67" s="1008"/>
      <c r="VC67" s="1008"/>
      <c r="VD67" s="1008"/>
      <c r="VE67" s="1008"/>
      <c r="VF67" s="1008"/>
      <c r="VG67" s="1008"/>
      <c r="VH67" s="1008"/>
      <c r="VI67" s="1008"/>
      <c r="VJ67" s="1008"/>
      <c r="VK67" s="1008"/>
      <c r="VL67" s="1008"/>
      <c r="VM67" s="1008"/>
      <c r="VN67" s="1008"/>
      <c r="VO67" s="1008"/>
      <c r="VP67" s="1008"/>
      <c r="VQ67" s="1008"/>
      <c r="VR67" s="1008"/>
      <c r="VS67" s="1008"/>
      <c r="VT67" s="1008"/>
      <c r="VU67" s="1008"/>
      <c r="VV67" s="1008"/>
      <c r="VW67" s="1008"/>
      <c r="VX67" s="1008"/>
      <c r="VY67" s="1008"/>
      <c r="VZ67" s="1008"/>
      <c r="WA67" s="1008"/>
      <c r="WB67" s="1008"/>
      <c r="WC67" s="1008"/>
      <c r="WD67" s="1008"/>
      <c r="WE67" s="1008"/>
      <c r="WF67" s="1008"/>
      <c r="WG67" s="1008"/>
      <c r="WH67" s="1008"/>
      <c r="WI67" s="1008"/>
      <c r="WJ67" s="1008"/>
      <c r="WK67" s="1008"/>
      <c r="WL67" s="1008"/>
      <c r="WM67" s="1008"/>
      <c r="WN67" s="1008"/>
      <c r="WO67" s="1008"/>
      <c r="WP67" s="1008"/>
      <c r="WQ67" s="1008"/>
      <c r="WR67" s="1008"/>
      <c r="WS67" s="1008"/>
      <c r="WT67" s="1008"/>
      <c r="WU67" s="1008"/>
      <c r="WV67" s="1008"/>
      <c r="WW67" s="1008"/>
      <c r="WX67" s="1008"/>
      <c r="WY67" s="1008"/>
      <c r="WZ67" s="1008"/>
      <c r="XA67" s="1008"/>
      <c r="XB67" s="1008"/>
      <c r="XC67" s="1008"/>
      <c r="XD67" s="1008"/>
      <c r="XE67" s="1008"/>
      <c r="XF67" s="1008"/>
      <c r="XG67" s="1008"/>
      <c r="XH67" s="1008"/>
      <c r="XI67" s="1008"/>
      <c r="XJ67" s="1008"/>
      <c r="XK67" s="1008"/>
      <c r="XL67" s="1008"/>
      <c r="XM67" s="1008"/>
      <c r="XN67" s="1008"/>
      <c r="XO67" s="1008"/>
      <c r="XP67" s="1008"/>
      <c r="XQ67" s="1008"/>
      <c r="XR67" s="1008"/>
      <c r="XS67" s="1008"/>
      <c r="XT67" s="1008"/>
      <c r="XU67" s="1008"/>
      <c r="XV67" s="1008"/>
      <c r="XW67" s="1008"/>
      <c r="XX67" s="1008"/>
      <c r="XY67" s="1008"/>
      <c r="XZ67" s="1008"/>
      <c r="YA67" s="1008"/>
      <c r="YB67" s="1008"/>
      <c r="YC67" s="1008"/>
      <c r="YD67" s="1008"/>
      <c r="YE67" s="1008"/>
      <c r="YF67" s="1008"/>
      <c r="YG67" s="1008"/>
      <c r="YH67" s="1008"/>
      <c r="YI67" s="1008"/>
      <c r="YJ67" s="1008"/>
      <c r="YK67" s="1008"/>
      <c r="YL67" s="1008"/>
      <c r="YM67" s="1008"/>
      <c r="YN67" s="1008"/>
      <c r="YO67" s="1008"/>
      <c r="YP67" s="1008"/>
      <c r="YQ67" s="1008"/>
      <c r="YR67" s="1008"/>
      <c r="YS67" s="1008"/>
      <c r="YT67" s="1008"/>
      <c r="YU67" s="1008"/>
      <c r="YV67" s="1008"/>
      <c r="YW67" s="1008"/>
      <c r="YX67" s="1008"/>
      <c r="YY67" s="1008"/>
      <c r="YZ67" s="1008"/>
      <c r="ZA67" s="1008"/>
      <c r="ZB67" s="1008"/>
      <c r="ZC67" s="1008"/>
      <c r="ZD67" s="1008"/>
      <c r="ZE67" s="1008"/>
      <c r="ZF67" s="1008"/>
      <c r="ZG67" s="1008"/>
      <c r="ZH67" s="1008"/>
      <c r="ZI67" s="1008"/>
      <c r="ZJ67" s="1008"/>
      <c r="ZK67" s="1008"/>
      <c r="ZL67" s="1008"/>
      <c r="ZM67" s="1008"/>
      <c r="ZN67" s="1008"/>
      <c r="ZO67" s="1008"/>
      <c r="ZP67" s="1008"/>
      <c r="ZQ67" s="1008"/>
      <c r="ZR67" s="1008"/>
      <c r="ZS67" s="1008"/>
      <c r="ZT67" s="1008"/>
      <c r="ZU67" s="1008"/>
      <c r="ZV67" s="1008"/>
      <c r="ZW67" s="1008"/>
      <c r="ZX67" s="1008"/>
      <c r="ZY67" s="1008"/>
      <c r="ZZ67" s="1008"/>
      <c r="AAA67" s="1008"/>
      <c r="AAB67" s="1008"/>
      <c r="AAC67" s="1008"/>
      <c r="AAD67" s="1008"/>
      <c r="AAE67" s="1008"/>
      <c r="AAF67" s="1008"/>
      <c r="AAG67" s="1008"/>
      <c r="AAH67" s="1008"/>
      <c r="AAI67" s="1008"/>
      <c r="AAJ67" s="1008"/>
      <c r="AAK67" s="1008"/>
      <c r="AAL67" s="1008"/>
      <c r="AAM67" s="1008"/>
      <c r="AAN67" s="1008"/>
      <c r="AAO67" s="1008"/>
      <c r="AAP67" s="1008"/>
      <c r="AAQ67" s="1008"/>
      <c r="AAR67" s="1008"/>
      <c r="AAS67" s="1008"/>
      <c r="AAT67" s="1008"/>
      <c r="AAU67" s="1008"/>
      <c r="AAV67" s="1008"/>
      <c r="AAW67" s="1008"/>
      <c r="AAX67" s="1008"/>
      <c r="AAY67" s="1008"/>
      <c r="AAZ67" s="1008"/>
      <c r="ABA67" s="1008"/>
      <c r="ABB67" s="1008"/>
      <c r="ABC67" s="1008"/>
      <c r="ABD67" s="1008"/>
      <c r="ABE67" s="1008"/>
      <c r="ABF67" s="1008"/>
      <c r="ABG67" s="1008"/>
      <c r="ABH67" s="1008"/>
      <c r="ABI67" s="1008"/>
      <c r="ABJ67" s="1008"/>
      <c r="ABK67" s="1008"/>
      <c r="ABL67" s="1008"/>
      <c r="ABM67" s="1008"/>
      <c r="ABN67" s="1008"/>
      <c r="ABO67" s="1008"/>
      <c r="ABP67" s="1008"/>
      <c r="ABQ67" s="1008"/>
      <c r="ABR67" s="1008"/>
      <c r="ABS67" s="1008"/>
      <c r="ABT67" s="1008"/>
      <c r="ABU67" s="1008"/>
      <c r="ABV67" s="1008"/>
      <c r="ABW67" s="1008"/>
      <c r="ABX67" s="1008"/>
      <c r="ABY67" s="1008"/>
      <c r="ABZ67" s="1008"/>
      <c r="ACA67" s="1008"/>
      <c r="ACB67" s="1008"/>
      <c r="ACC67" s="1008"/>
      <c r="ACD67" s="1008"/>
      <c r="ACE67" s="1008"/>
      <c r="ACF67" s="1008"/>
      <c r="ACG67" s="1008"/>
      <c r="ACH67" s="1008"/>
      <c r="ACI67" s="1008"/>
      <c r="ACJ67" s="1008"/>
      <c r="ACK67" s="1008"/>
      <c r="ACL67" s="1008"/>
      <c r="ACM67" s="1008"/>
      <c r="ACN67" s="1008"/>
      <c r="ACO67" s="1008"/>
      <c r="ACP67" s="1008"/>
      <c r="ACQ67" s="1008"/>
      <c r="ACR67" s="1008"/>
      <c r="ACS67" s="1008"/>
      <c r="ACT67" s="1008"/>
      <c r="ACU67" s="1008"/>
      <c r="ACV67" s="1008"/>
      <c r="ACW67" s="1008"/>
      <c r="ACX67" s="1008"/>
      <c r="ACY67" s="1008"/>
      <c r="ACZ67" s="1008"/>
      <c r="ADA67" s="1008"/>
      <c r="ADB67" s="1008"/>
      <c r="ADC67" s="1008"/>
      <c r="ADD67" s="1008"/>
      <c r="ADE67" s="1008"/>
      <c r="ADF67" s="1008"/>
      <c r="ADG67" s="1008"/>
      <c r="ADH67" s="1008"/>
      <c r="ADI67" s="1008"/>
      <c r="ADJ67" s="1008"/>
      <c r="ADK67" s="1008"/>
      <c r="ADL67" s="1008"/>
      <c r="ADM67" s="1008"/>
      <c r="ADN67" s="1008"/>
      <c r="ADO67" s="1008"/>
      <c r="ADP67" s="1008"/>
      <c r="ADQ67" s="1008"/>
      <c r="ADR67" s="1008"/>
      <c r="ADS67" s="1008"/>
      <c r="ADT67" s="1008"/>
      <c r="ADU67" s="1008"/>
      <c r="ADV67" s="1008"/>
      <c r="ADW67" s="1008"/>
      <c r="ADX67" s="1008"/>
      <c r="ADY67" s="1008"/>
      <c r="ADZ67" s="1008"/>
      <c r="AEA67" s="1008"/>
      <c r="AEB67" s="1008"/>
      <c r="AEC67" s="1008"/>
      <c r="AED67" s="1008"/>
      <c r="AEE67" s="1008"/>
      <c r="AEF67" s="1008"/>
      <c r="AEG67" s="1008"/>
      <c r="AEH67" s="1008"/>
      <c r="AEI67" s="1008"/>
      <c r="AEJ67" s="1008"/>
      <c r="AEK67" s="1008"/>
      <c r="AEL67" s="1008"/>
      <c r="AEM67" s="1008"/>
      <c r="AEN67" s="1008"/>
      <c r="AEO67" s="1008"/>
      <c r="AEP67" s="1008"/>
      <c r="AEQ67" s="1008"/>
      <c r="AER67" s="1008"/>
      <c r="AES67" s="1008"/>
      <c r="AET67" s="1008"/>
      <c r="AEU67" s="1008"/>
      <c r="AEV67" s="1008"/>
      <c r="AEW67" s="1008"/>
      <c r="AEX67" s="1008"/>
      <c r="AEY67" s="1008"/>
      <c r="AEZ67" s="1008"/>
      <c r="AFA67" s="1008"/>
      <c r="AFB67" s="1008"/>
      <c r="AFC67" s="1008"/>
      <c r="AFD67" s="1008"/>
      <c r="AFE67" s="1008"/>
      <c r="AFF67" s="1008"/>
      <c r="AFG67" s="1008"/>
      <c r="AFH67" s="1008"/>
      <c r="AFI67" s="1008"/>
      <c r="AFJ67" s="1008"/>
      <c r="AFK67" s="1008"/>
      <c r="AFL67" s="1008"/>
      <c r="AFM67" s="1008"/>
      <c r="AFN67" s="1008"/>
      <c r="AFO67" s="1008"/>
      <c r="AFP67" s="1008"/>
      <c r="AFQ67" s="1008"/>
      <c r="AFR67" s="1008"/>
      <c r="AFS67" s="1008"/>
      <c r="AFT67" s="1008"/>
      <c r="AFU67" s="1008"/>
      <c r="AFV67" s="1008"/>
      <c r="AFW67" s="1008"/>
      <c r="AFX67" s="1008"/>
      <c r="AFY67" s="1008"/>
      <c r="AFZ67" s="1008"/>
      <c r="AGA67" s="1008"/>
      <c r="AGB67" s="1008"/>
      <c r="AGC67" s="1008"/>
      <c r="AGD67" s="1008"/>
      <c r="AGE67" s="1008"/>
      <c r="AGF67" s="1008"/>
      <c r="AGG67" s="1008"/>
      <c r="AGH67" s="1008"/>
      <c r="AGI67" s="1008"/>
      <c r="AGJ67" s="1008"/>
      <c r="AGK67" s="1008"/>
      <c r="AGL67" s="1008"/>
      <c r="AGM67" s="1008"/>
      <c r="AGN67" s="1008"/>
      <c r="AGO67" s="1008"/>
      <c r="AGP67" s="1008"/>
      <c r="AGQ67" s="1008"/>
      <c r="AGR67" s="1008"/>
      <c r="AGS67" s="1008"/>
      <c r="AGT67" s="1008"/>
      <c r="AGU67" s="1008"/>
      <c r="AGV67" s="1008"/>
      <c r="AGW67" s="1008"/>
      <c r="AGX67" s="1008"/>
      <c r="AGY67" s="1008"/>
      <c r="AGZ67" s="1008"/>
      <c r="AHA67" s="1008"/>
      <c r="AHB67" s="1008"/>
      <c r="AHC67" s="1008"/>
      <c r="AHD67" s="1008"/>
      <c r="AHE67" s="1008"/>
      <c r="AHF67" s="1008"/>
      <c r="AHG67" s="1008"/>
      <c r="AHH67" s="1008"/>
      <c r="AHI67" s="1008"/>
      <c r="AHJ67" s="1008"/>
      <c r="AHK67" s="1008"/>
      <c r="AHL67" s="1008"/>
      <c r="AHM67" s="1008"/>
      <c r="AHN67" s="1008"/>
      <c r="AHO67" s="1008"/>
      <c r="AHP67" s="1008"/>
      <c r="AHQ67" s="1008"/>
      <c r="AHR67" s="1008"/>
      <c r="AHS67" s="1008"/>
      <c r="AHT67" s="1008"/>
      <c r="AHU67" s="1008"/>
      <c r="AHV67" s="1008"/>
      <c r="AHW67" s="1008"/>
      <c r="AHX67" s="1008"/>
      <c r="AHY67" s="1008"/>
      <c r="AHZ67" s="1008"/>
      <c r="AIA67" s="1008"/>
      <c r="AIB67" s="1008"/>
      <c r="AIC67" s="1008"/>
      <c r="AID67" s="1008"/>
      <c r="AIE67" s="1008"/>
      <c r="AIF67" s="1008"/>
      <c r="AIG67" s="1008"/>
      <c r="AIH67" s="1008"/>
      <c r="AII67" s="1008"/>
      <c r="AIJ67" s="1008"/>
      <c r="AIK67" s="1008"/>
      <c r="AIL67" s="1008"/>
      <c r="AIM67" s="1008"/>
      <c r="AIN67" s="1008"/>
      <c r="AIO67" s="1008"/>
      <c r="AIP67" s="1008"/>
      <c r="AIQ67" s="1008"/>
      <c r="AIR67" s="1008"/>
      <c r="AIS67" s="1008"/>
      <c r="AIT67" s="1008"/>
      <c r="AIU67" s="1008"/>
      <c r="AIV67" s="1008"/>
      <c r="AIW67" s="1008"/>
      <c r="AIX67" s="1008"/>
      <c r="AIY67" s="1008"/>
      <c r="AIZ67" s="1008"/>
      <c r="AJA67" s="1008"/>
      <c r="AJB67" s="1008"/>
      <c r="AJC67" s="1008"/>
      <c r="AJD67" s="1008"/>
      <c r="AJE67" s="1008"/>
      <c r="AJF67" s="1008"/>
      <c r="AJG67" s="1008"/>
      <c r="AJH67" s="1008"/>
      <c r="AJI67" s="1008"/>
      <c r="AJJ67" s="1008"/>
      <c r="AJK67" s="1008"/>
      <c r="AJL67" s="1008"/>
      <c r="AJM67" s="1008"/>
      <c r="AJN67" s="1008"/>
      <c r="AJO67" s="1008"/>
      <c r="AJP67" s="1008"/>
      <c r="AJQ67" s="1008"/>
      <c r="AJR67" s="1008"/>
      <c r="AJS67" s="1008"/>
      <c r="AJT67" s="1008"/>
      <c r="AJU67" s="1008"/>
      <c r="AJV67" s="1008"/>
      <c r="AJW67" s="1008"/>
      <c r="AJX67" s="1008"/>
      <c r="AJY67" s="1008"/>
      <c r="AJZ67" s="1008"/>
      <c r="AKA67" s="1008"/>
      <c r="AKB67" s="1008"/>
      <c r="AKC67" s="1008"/>
      <c r="AKD67" s="1008"/>
      <c r="AKE67" s="1008"/>
      <c r="AKF67" s="1008"/>
      <c r="AKG67" s="1008"/>
      <c r="AKH67" s="1008"/>
      <c r="AKI67" s="1008"/>
      <c r="AKJ67" s="1008"/>
      <c r="AKK67" s="1008"/>
      <c r="AKL67" s="1008"/>
      <c r="AKM67" s="1008"/>
      <c r="AKN67" s="1008"/>
      <c r="AKO67" s="1008"/>
      <c r="AKP67" s="1008"/>
      <c r="AKQ67" s="1008"/>
      <c r="AKR67" s="1008"/>
      <c r="AKS67" s="1008"/>
      <c r="AKT67" s="1008"/>
      <c r="AKU67" s="1008"/>
      <c r="AKV67" s="1008"/>
      <c r="AKW67" s="1008"/>
      <c r="AKX67" s="1008"/>
      <c r="AKY67" s="1008"/>
      <c r="AKZ67" s="1008"/>
      <c r="ALA67" s="1008"/>
      <c r="ALB67" s="1008"/>
      <c r="ALC67" s="1008"/>
      <c r="ALD67" s="1008"/>
      <c r="ALE67" s="1008"/>
      <c r="ALF67" s="1008"/>
      <c r="ALG67" s="1008"/>
      <c r="ALH67" s="1008"/>
      <c r="ALI67" s="1008"/>
      <c r="ALJ67" s="1008"/>
      <c r="ALK67" s="1008"/>
      <c r="ALL67" s="1008"/>
      <c r="ALM67" s="1008"/>
      <c r="ALN67" s="1008"/>
      <c r="ALO67" s="1008"/>
      <c r="ALP67" s="1008"/>
      <c r="ALQ67" s="1008"/>
      <c r="ALR67" s="1008"/>
      <c r="ALS67" s="1008"/>
      <c r="ALT67" s="1008"/>
      <c r="ALU67" s="1008"/>
      <c r="ALV67" s="1008"/>
      <c r="ALW67" s="1008"/>
      <c r="ALX67" s="1008"/>
      <c r="ALY67" s="1008"/>
      <c r="ALZ67" s="1008"/>
      <c r="AMA67" s="1008"/>
      <c r="AMB67" s="1008"/>
      <c r="AMC67" s="1008"/>
      <c r="AMD67" s="1008"/>
      <c r="AME67" s="1008"/>
      <c r="AMF67" s="1008"/>
      <c r="AMG67" s="1008"/>
      <c r="AMH67" s="1008"/>
      <c r="AMI67" s="1008"/>
      <c r="AMJ67" s="1008"/>
      <c r="AMK67" s="1008"/>
    </row>
  </sheetData>
  <mergeCells count="11">
    <mergeCell ref="B65:D65"/>
    <mergeCell ref="B49:D49"/>
    <mergeCell ref="B55:D55"/>
    <mergeCell ref="B62:D62"/>
    <mergeCell ref="B63:D63"/>
    <mergeCell ref="B64:D64"/>
    <mergeCell ref="E5:K5"/>
    <mergeCell ref="E6:E7"/>
    <mergeCell ref="F6:F7"/>
    <mergeCell ref="G6:G7"/>
    <mergeCell ref="H6:K6"/>
  </mergeCells>
  <printOptions horizontalCentered="1"/>
  <pageMargins left="0.47244094488188981" right="0.47244094488188981" top="0.59055118110236227" bottom="0.39370078740157483" header="0.51181102362204722" footer="0.31496062992125984"/>
  <pageSetup paperSize="9" scale="80" firstPageNumber="0" orientation="portrait" r:id="rId1"/>
  <headerFooter>
    <oddFooter>&amp;C&amp;F&amp;R&amp;A</oddFooter>
  </headerFooter>
  <rowBreaks count="1" manualBreakCount="1">
    <brk id="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6"/>
  <sheetViews>
    <sheetView showGridLines="0" zoomScaleNormal="100" workbookViewId="0">
      <pane xSplit="1" ySplit="7" topLeftCell="B45" activePane="bottomRight" state="frozen"/>
      <selection activeCell="Q15" sqref="Q15"/>
      <selection pane="topRight" activeCell="Q15" sqref="Q15"/>
      <selection pane="bottomLeft" activeCell="Q15" sqref="Q15"/>
      <selection pane="bottomRight" activeCell="I57" sqref="I57"/>
    </sheetView>
  </sheetViews>
  <sheetFormatPr baseColWidth="10" defaultColWidth="9.140625" defaultRowHeight="12.75" x14ac:dyDescent="0.2"/>
  <cols>
    <col min="1" max="1" width="1.7109375" style="2" customWidth="1"/>
    <col min="2" max="2" width="4.140625" style="1684" customWidth="1"/>
    <col min="3" max="3" width="1.7109375" style="401" customWidth="1"/>
    <col min="4" max="4" width="22.7109375" style="2" customWidth="1"/>
    <col min="5" max="8" width="13.7109375" style="427" customWidth="1"/>
    <col min="9" max="1025" width="13.7109375" style="2" customWidth="1"/>
    <col min="1026" max="1027" width="13.7109375" customWidth="1"/>
  </cols>
  <sheetData>
    <row r="1" spans="2:11" s="1509" customFormat="1" ht="20.100000000000001" customHeight="1" x14ac:dyDescent="0.2">
      <c r="B1" s="1697" t="s">
        <v>903</v>
      </c>
      <c r="C1" s="403"/>
      <c r="D1" s="1507"/>
      <c r="E1" s="1508"/>
      <c r="F1" s="1508"/>
      <c r="G1" s="1508"/>
      <c r="H1" s="1508"/>
    </row>
    <row r="2" spans="2:11" ht="20.100000000000001" customHeight="1" x14ac:dyDescent="0.2"/>
    <row r="3" spans="2:11" s="7" customFormat="1" ht="20.100000000000001" customHeight="1" x14ac:dyDescent="0.2">
      <c r="B3" s="1851" t="s">
        <v>48</v>
      </c>
      <c r="C3" s="23"/>
      <c r="D3" s="71"/>
      <c r="E3" s="71"/>
      <c r="F3" s="71"/>
      <c r="G3" s="71"/>
      <c r="H3" s="71"/>
      <c r="I3" s="443"/>
      <c r="J3" s="30"/>
      <c r="K3" s="30"/>
    </row>
    <row r="4" spans="2:11" s="7" customFormat="1" ht="20.100000000000001" customHeight="1" x14ac:dyDescent="0.2">
      <c r="B4" s="1677" t="s">
        <v>49</v>
      </c>
      <c r="C4" s="23"/>
      <c r="D4" s="71"/>
      <c r="E4" s="30"/>
      <c r="F4" s="30"/>
      <c r="G4" s="30"/>
      <c r="H4" s="30"/>
    </row>
    <row r="5" spans="2:11" ht="39.950000000000003" customHeight="1" x14ac:dyDescent="0.2">
      <c r="B5" s="1678"/>
      <c r="C5" s="408"/>
      <c r="D5" s="409"/>
      <c r="E5" s="2010" t="s">
        <v>420</v>
      </c>
      <c r="F5" s="2011"/>
      <c r="G5" s="2011"/>
      <c r="H5" s="2011"/>
    </row>
    <row r="6" spans="2:11" s="412" customFormat="1" ht="90" customHeight="1" x14ac:dyDescent="0.2">
      <c r="B6" s="1679"/>
      <c r="C6" s="413"/>
      <c r="D6" s="414"/>
      <c r="E6" s="410" t="s">
        <v>421</v>
      </c>
      <c r="F6" s="410" t="s">
        <v>922</v>
      </c>
      <c r="G6" s="410" t="s">
        <v>412</v>
      </c>
      <c r="H6" s="434" t="s">
        <v>912</v>
      </c>
    </row>
    <row r="7" spans="2:11" ht="5.0999999999999996" customHeight="1" x14ac:dyDescent="0.2">
      <c r="B7" s="1683"/>
      <c r="C7" s="421"/>
      <c r="D7" s="422"/>
      <c r="E7" s="441"/>
      <c r="F7" s="441"/>
      <c r="G7" s="441"/>
      <c r="H7" s="441"/>
    </row>
    <row r="8" spans="2:11" x14ac:dyDescent="0.2">
      <c r="B8" s="1681">
        <v>56</v>
      </c>
      <c r="C8" s="416" t="s">
        <v>409</v>
      </c>
      <c r="D8" s="417" t="s">
        <v>280</v>
      </c>
      <c r="E8" s="439">
        <v>0.231884057971014</v>
      </c>
      <c r="F8" s="436">
        <v>0.17365269461077801</v>
      </c>
      <c r="G8" s="436">
        <v>0.41666666666666702</v>
      </c>
      <c r="H8" s="1566">
        <v>0.51515151515151503</v>
      </c>
    </row>
    <row r="9" spans="2:11" x14ac:dyDescent="0.2">
      <c r="B9" s="1682">
        <v>57</v>
      </c>
      <c r="C9" s="419" t="s">
        <v>409</v>
      </c>
      <c r="D9" s="2" t="s">
        <v>282</v>
      </c>
      <c r="E9" s="437">
        <v>0.195020746887967</v>
      </c>
      <c r="F9" s="438">
        <v>0.22222222222222199</v>
      </c>
      <c r="G9" s="438">
        <v>0.27319587628865999</v>
      </c>
      <c r="H9" s="1567">
        <v>0.38121546961326003</v>
      </c>
    </row>
    <row r="10" spans="2:11" x14ac:dyDescent="0.2">
      <c r="B10" s="1681">
        <v>58</v>
      </c>
      <c r="C10" s="416" t="s">
        <v>409</v>
      </c>
      <c r="D10" s="417" t="s">
        <v>284</v>
      </c>
      <c r="E10" s="439">
        <v>0.230769230769231</v>
      </c>
      <c r="F10" s="436">
        <v>0.19753086419753099</v>
      </c>
      <c r="G10" s="436">
        <v>0.329113924050633</v>
      </c>
      <c r="H10" s="1566">
        <v>0.391891891891892</v>
      </c>
    </row>
    <row r="11" spans="2:11" x14ac:dyDescent="0.2">
      <c r="B11" s="1682">
        <v>59</v>
      </c>
      <c r="C11" s="419" t="s">
        <v>409</v>
      </c>
      <c r="D11" s="2" t="s">
        <v>286</v>
      </c>
      <c r="E11" s="437">
        <v>0.24301075268817199</v>
      </c>
      <c r="F11" s="438">
        <v>0.182767624020888</v>
      </c>
      <c r="G11" s="438">
        <v>0.27564102564102599</v>
      </c>
      <c r="H11" s="1567">
        <v>0.45679012345678999</v>
      </c>
    </row>
    <row r="12" spans="2:11" x14ac:dyDescent="0.2">
      <c r="B12" s="1681">
        <v>60</v>
      </c>
      <c r="C12" s="416" t="s">
        <v>409</v>
      </c>
      <c r="D12" s="417" t="s">
        <v>288</v>
      </c>
      <c r="E12" s="439">
        <v>0.17921146953405001</v>
      </c>
      <c r="F12" s="436">
        <v>0.248847926267281</v>
      </c>
      <c r="G12" s="436">
        <v>0.340425531914894</v>
      </c>
      <c r="H12" s="1566">
        <v>0.48019801980198001</v>
      </c>
    </row>
    <row r="13" spans="2:11" x14ac:dyDescent="0.2">
      <c r="B13" s="1682">
        <v>61</v>
      </c>
      <c r="C13" s="419" t="s">
        <v>409</v>
      </c>
      <c r="D13" s="2" t="s">
        <v>290</v>
      </c>
      <c r="E13" s="437">
        <v>0.14583333333333301</v>
      </c>
      <c r="F13" s="438">
        <v>0.19658119658119699</v>
      </c>
      <c r="G13" s="438">
        <v>0.29230769230769199</v>
      </c>
      <c r="H13" s="1567">
        <v>0.38524590163934402</v>
      </c>
    </row>
    <row r="14" spans="2:11" x14ac:dyDescent="0.2">
      <c r="B14" s="1681">
        <v>62</v>
      </c>
      <c r="C14" s="416" t="s">
        <v>409</v>
      </c>
      <c r="D14" s="417" t="s">
        <v>292</v>
      </c>
      <c r="E14" s="439">
        <v>0.14687500000000001</v>
      </c>
      <c r="F14" s="436">
        <v>0.17578125</v>
      </c>
      <c r="G14" s="436">
        <v>0.37190082644628097</v>
      </c>
      <c r="H14" s="1566">
        <v>0.54591836734693899</v>
      </c>
    </row>
    <row r="15" spans="2:11" x14ac:dyDescent="0.2">
      <c r="B15" s="1682">
        <v>63</v>
      </c>
      <c r="C15" s="419" t="s">
        <v>409</v>
      </c>
      <c r="D15" s="2" t="s">
        <v>294</v>
      </c>
      <c r="E15" s="437">
        <v>0.19095477386934701</v>
      </c>
      <c r="F15" s="438">
        <v>0.148148148148148</v>
      </c>
      <c r="G15" s="438">
        <v>0.35031847133757998</v>
      </c>
      <c r="H15" s="1567">
        <v>0.44897959183673503</v>
      </c>
    </row>
    <row r="16" spans="2:11" x14ac:dyDescent="0.2">
      <c r="B16" s="1681">
        <v>64</v>
      </c>
      <c r="C16" s="416" t="s">
        <v>409</v>
      </c>
      <c r="D16" s="417" t="s">
        <v>296</v>
      </c>
      <c r="E16" s="439">
        <v>0.275280898876404</v>
      </c>
      <c r="F16" s="436">
        <v>0.145985401459854</v>
      </c>
      <c r="G16" s="436">
        <v>0.25503355704698</v>
      </c>
      <c r="H16" s="1566">
        <v>0.35820895522388102</v>
      </c>
    </row>
    <row r="17" spans="2:8" x14ac:dyDescent="0.2">
      <c r="B17" s="1682">
        <v>65</v>
      </c>
      <c r="C17" s="419" t="s">
        <v>409</v>
      </c>
      <c r="D17" s="2" t="s">
        <v>298</v>
      </c>
      <c r="E17" s="437">
        <v>0.15151515151515199</v>
      </c>
      <c r="F17" s="438">
        <v>0.175438596491228</v>
      </c>
      <c r="G17" s="438">
        <v>0.43137254901960798</v>
      </c>
      <c r="H17" s="1567">
        <v>0.53333333333333299</v>
      </c>
    </row>
    <row r="18" spans="2:8" x14ac:dyDescent="0.2">
      <c r="B18" s="1681">
        <v>66</v>
      </c>
      <c r="C18" s="416" t="s">
        <v>409</v>
      </c>
      <c r="D18" s="417" t="s">
        <v>300</v>
      </c>
      <c r="E18" s="439">
        <v>0.230769230769231</v>
      </c>
      <c r="F18" s="436">
        <v>0.14285714285714299</v>
      </c>
      <c r="G18" s="436">
        <v>0.36585365853658502</v>
      </c>
      <c r="H18" s="1566">
        <v>0.52293577981651396</v>
      </c>
    </row>
    <row r="19" spans="2:8" x14ac:dyDescent="0.2">
      <c r="B19" s="1682">
        <v>67</v>
      </c>
      <c r="C19" s="419" t="s">
        <v>409</v>
      </c>
      <c r="D19" s="2" t="s">
        <v>302</v>
      </c>
      <c r="E19" s="437">
        <v>0.17224880382775101</v>
      </c>
      <c r="F19" s="438">
        <v>0.19393939393939399</v>
      </c>
      <c r="G19" s="438">
        <v>0.223776223776224</v>
      </c>
      <c r="H19" s="1567">
        <v>0.34710743801652899</v>
      </c>
    </row>
    <row r="20" spans="2:8" x14ac:dyDescent="0.2">
      <c r="B20" s="1681">
        <v>68</v>
      </c>
      <c r="C20" s="416" t="s">
        <v>409</v>
      </c>
      <c r="D20" s="417" t="s">
        <v>304</v>
      </c>
      <c r="E20" s="439">
        <v>0.21232876712328799</v>
      </c>
      <c r="F20" s="436">
        <v>0.14912280701754399</v>
      </c>
      <c r="G20" s="436">
        <v>0.153153153153153</v>
      </c>
      <c r="H20" s="1566">
        <v>0.28282828282828298</v>
      </c>
    </row>
    <row r="21" spans="2:8" x14ac:dyDescent="0.2">
      <c r="B21" s="1682">
        <v>69</v>
      </c>
      <c r="C21" s="419" t="s">
        <v>409</v>
      </c>
      <c r="D21" s="2" t="s">
        <v>306</v>
      </c>
      <c r="E21" s="437">
        <v>0.241935483870968</v>
      </c>
      <c r="F21" s="438">
        <v>0.19521912350597601</v>
      </c>
      <c r="G21" s="438">
        <v>0.31400966183574902</v>
      </c>
      <c r="H21" s="1567">
        <v>0.49411764705882399</v>
      </c>
    </row>
    <row r="22" spans="2:8" x14ac:dyDescent="0.2">
      <c r="B22" s="1681">
        <v>70</v>
      </c>
      <c r="C22" s="416" t="s">
        <v>409</v>
      </c>
      <c r="D22" s="417" t="s">
        <v>308</v>
      </c>
      <c r="E22" s="439">
        <v>0.16129032258064499</v>
      </c>
      <c r="F22" s="436">
        <v>0.16666666666666699</v>
      </c>
      <c r="G22" s="436">
        <v>0.375</v>
      </c>
      <c r="H22" s="1566">
        <v>0.484375</v>
      </c>
    </row>
    <row r="23" spans="2:8" x14ac:dyDescent="0.2">
      <c r="B23" s="1682">
        <v>71</v>
      </c>
      <c r="C23" s="419" t="s">
        <v>409</v>
      </c>
      <c r="D23" s="2" t="s">
        <v>310</v>
      </c>
      <c r="E23" s="437">
        <v>0.18695652173912999</v>
      </c>
      <c r="F23" s="438">
        <v>0.21195652173912999</v>
      </c>
      <c r="G23" s="438">
        <v>0.269035532994924</v>
      </c>
      <c r="H23" s="1567">
        <v>0.43169398907103801</v>
      </c>
    </row>
    <row r="24" spans="2:8" x14ac:dyDescent="0.2">
      <c r="B24" s="1681">
        <v>72</v>
      </c>
      <c r="C24" s="416" t="s">
        <v>409</v>
      </c>
      <c r="D24" s="417" t="s">
        <v>312</v>
      </c>
      <c r="E24" s="439">
        <v>0.20707070707070699</v>
      </c>
      <c r="F24" s="436">
        <v>0.15862068965517201</v>
      </c>
      <c r="G24" s="436">
        <v>0.33333333333333298</v>
      </c>
      <c r="H24" s="1566">
        <v>0.40845070422535201</v>
      </c>
    </row>
    <row r="25" spans="2:8" x14ac:dyDescent="0.2">
      <c r="B25" s="1682">
        <v>73</v>
      </c>
      <c r="C25" s="419" t="s">
        <v>409</v>
      </c>
      <c r="D25" s="2" t="s">
        <v>314</v>
      </c>
      <c r="E25" s="437">
        <v>0.25850340136054401</v>
      </c>
      <c r="F25" s="438">
        <v>0.20535714285714299</v>
      </c>
      <c r="G25" s="438">
        <v>0.25423728813559299</v>
      </c>
      <c r="H25" s="1567">
        <v>0.39252336448598102</v>
      </c>
    </row>
    <row r="26" spans="2:8" x14ac:dyDescent="0.2">
      <c r="B26" s="1681">
        <v>74</v>
      </c>
      <c r="C26" s="416" t="s">
        <v>409</v>
      </c>
      <c r="D26" s="417" t="s">
        <v>316</v>
      </c>
      <c r="E26" s="439">
        <v>0.314159292035398</v>
      </c>
      <c r="F26" s="436">
        <v>0.17741935483870999</v>
      </c>
      <c r="G26" s="436">
        <v>0.32786885245901598</v>
      </c>
      <c r="H26" s="1566">
        <v>0.50675675675675702</v>
      </c>
    </row>
    <row r="27" spans="2:8" x14ac:dyDescent="0.2">
      <c r="B27" s="1682">
        <v>75</v>
      </c>
      <c r="C27" s="419" t="s">
        <v>409</v>
      </c>
      <c r="D27" s="2" t="s">
        <v>318</v>
      </c>
      <c r="E27" s="437">
        <v>0.35638297872340402</v>
      </c>
      <c r="F27" s="438">
        <v>0.152866242038217</v>
      </c>
      <c r="G27" s="438">
        <v>0.232876712328767</v>
      </c>
      <c r="H27" s="1567">
        <v>0.38028169014084501</v>
      </c>
    </row>
    <row r="28" spans="2:8" x14ac:dyDescent="0.2">
      <c r="B28" s="1681">
        <v>76</v>
      </c>
      <c r="C28" s="416" t="s">
        <v>409</v>
      </c>
      <c r="D28" s="417" t="s">
        <v>320</v>
      </c>
      <c r="E28" s="439">
        <v>0.27312775330396499</v>
      </c>
      <c r="F28" s="436">
        <v>0.21022727272727301</v>
      </c>
      <c r="G28" s="436">
        <v>0.30386740331491702</v>
      </c>
      <c r="H28" s="1566">
        <v>0.51333333333333298</v>
      </c>
    </row>
    <row r="29" spans="2:8" x14ac:dyDescent="0.2">
      <c r="B29" s="1682">
        <v>77</v>
      </c>
      <c r="C29" s="419" t="s">
        <v>409</v>
      </c>
      <c r="D29" s="2" t="s">
        <v>322</v>
      </c>
      <c r="E29" s="437">
        <v>0.19587628865979401</v>
      </c>
      <c r="F29" s="438">
        <v>0.25407166123778502</v>
      </c>
      <c r="G29" s="438">
        <v>0.29562043795620402</v>
      </c>
      <c r="H29" s="1567">
        <v>0.48051948051948101</v>
      </c>
    </row>
    <row r="30" spans="2:8" x14ac:dyDescent="0.2">
      <c r="B30" s="1681">
        <v>78</v>
      </c>
      <c r="C30" s="416" t="s">
        <v>409</v>
      </c>
      <c r="D30" s="417" t="s">
        <v>324</v>
      </c>
      <c r="E30" s="439">
        <v>0.23148148148148101</v>
      </c>
      <c r="F30" s="436">
        <v>0.19760479041916201</v>
      </c>
      <c r="G30" s="436">
        <v>0.27333333333333298</v>
      </c>
      <c r="H30" s="1566">
        <v>0.47727272727272702</v>
      </c>
    </row>
    <row r="31" spans="2:8" x14ac:dyDescent="0.2">
      <c r="B31" s="1682">
        <v>79</v>
      </c>
      <c r="C31" s="419" t="s">
        <v>409</v>
      </c>
      <c r="D31" s="2" t="s">
        <v>326</v>
      </c>
      <c r="E31" s="437">
        <v>0.16666666666666699</v>
      </c>
      <c r="F31" s="438">
        <v>0.25373134328358199</v>
      </c>
      <c r="G31" s="438">
        <v>0.33082706766917302</v>
      </c>
      <c r="H31" s="1567">
        <v>0.44444444444444398</v>
      </c>
    </row>
    <row r="32" spans="2:8" x14ac:dyDescent="0.2">
      <c r="B32" s="1681">
        <v>80</v>
      </c>
      <c r="C32" s="416" t="s">
        <v>409</v>
      </c>
      <c r="D32" s="417" t="s">
        <v>328</v>
      </c>
      <c r="E32" s="439">
        <v>0.16756756756756799</v>
      </c>
      <c r="F32" s="436">
        <v>0.194444444444444</v>
      </c>
      <c r="G32" s="436">
        <v>0.32608695652173902</v>
      </c>
      <c r="H32" s="1566">
        <v>0.44615384615384601</v>
      </c>
    </row>
    <row r="33" spans="2:8" x14ac:dyDescent="0.2">
      <c r="B33" s="1682">
        <v>81</v>
      </c>
      <c r="C33" s="419" t="s">
        <v>409</v>
      </c>
      <c r="D33" s="2" t="s">
        <v>330</v>
      </c>
      <c r="E33" s="437">
        <v>0.198630136986301</v>
      </c>
      <c r="F33" s="438">
        <v>0.15</v>
      </c>
      <c r="G33" s="438">
        <v>0.29126213592233002</v>
      </c>
      <c r="H33" s="1567">
        <v>0.44086021505376299</v>
      </c>
    </row>
    <row r="34" spans="2:8" x14ac:dyDescent="0.2">
      <c r="B34" s="1681">
        <v>82</v>
      </c>
      <c r="C34" s="416" t="s">
        <v>409</v>
      </c>
      <c r="D34" s="417" t="s">
        <v>332</v>
      </c>
      <c r="E34" s="439">
        <v>0.154471544715447</v>
      </c>
      <c r="F34" s="436">
        <v>0.13541666666666699</v>
      </c>
      <c r="G34" s="436">
        <v>0.40196078431372601</v>
      </c>
      <c r="H34" s="1566">
        <v>0.51685393258427004</v>
      </c>
    </row>
    <row r="35" spans="2:8" x14ac:dyDescent="0.2">
      <c r="B35" s="1682">
        <v>83</v>
      </c>
      <c r="C35" s="419" t="s">
        <v>409</v>
      </c>
      <c r="D35" s="2" t="s">
        <v>334</v>
      </c>
      <c r="E35" s="437">
        <v>0.37175792507204602</v>
      </c>
      <c r="F35" s="438">
        <v>0.15636363636363601</v>
      </c>
      <c r="G35" s="438">
        <v>0.33877551020408198</v>
      </c>
      <c r="H35" s="1567">
        <v>0.493212669683258</v>
      </c>
    </row>
    <row r="36" spans="2:8" x14ac:dyDescent="0.2">
      <c r="B36" s="1681">
        <v>84</v>
      </c>
      <c r="C36" s="416" t="s">
        <v>409</v>
      </c>
      <c r="D36" s="417" t="s">
        <v>336</v>
      </c>
      <c r="E36" s="439">
        <v>0.22164948453608199</v>
      </c>
      <c r="F36" s="436">
        <v>0.25179856115107901</v>
      </c>
      <c r="G36" s="436">
        <v>0.29870129870129902</v>
      </c>
      <c r="H36" s="1566">
        <v>0.46527777777777801</v>
      </c>
    </row>
    <row r="37" spans="2:8" x14ac:dyDescent="0.2">
      <c r="B37" s="1682">
        <v>85</v>
      </c>
      <c r="C37" s="419" t="s">
        <v>409</v>
      </c>
      <c r="D37" s="2" t="s">
        <v>338</v>
      </c>
      <c r="E37" s="437">
        <v>0.224215246636771</v>
      </c>
      <c r="F37" s="438">
        <v>0.18279569892473099</v>
      </c>
      <c r="G37" s="438">
        <v>0.44186046511627902</v>
      </c>
      <c r="H37" s="1567">
        <v>0.586666666666667</v>
      </c>
    </row>
    <row r="38" spans="2:8" x14ac:dyDescent="0.2">
      <c r="B38" s="1681">
        <v>86</v>
      </c>
      <c r="C38" s="416" t="s">
        <v>409</v>
      </c>
      <c r="D38" s="417" t="s">
        <v>340</v>
      </c>
      <c r="E38" s="439">
        <v>0.17647058823529399</v>
      </c>
      <c r="F38" s="436">
        <v>0.14141414141414099</v>
      </c>
      <c r="G38" s="436">
        <v>0.24752475247524799</v>
      </c>
      <c r="H38" s="1566">
        <v>0.36170212765957399</v>
      </c>
    </row>
    <row r="39" spans="2:8" x14ac:dyDescent="0.2">
      <c r="B39" s="1682">
        <v>87</v>
      </c>
      <c r="C39" s="419" t="s">
        <v>409</v>
      </c>
      <c r="D39" s="2" t="s">
        <v>342</v>
      </c>
      <c r="E39" s="437">
        <v>0.18446601941747601</v>
      </c>
      <c r="F39" s="438">
        <v>0.265060240963855</v>
      </c>
      <c r="G39" s="438">
        <v>0.252873563218391</v>
      </c>
      <c r="H39" s="1567">
        <v>0.34567901234567899</v>
      </c>
    </row>
    <row r="40" spans="2:8" x14ac:dyDescent="0.2">
      <c r="B40" s="1681">
        <v>88</v>
      </c>
      <c r="C40" s="416" t="s">
        <v>409</v>
      </c>
      <c r="D40" s="417" t="s">
        <v>344</v>
      </c>
      <c r="E40" s="439">
        <v>0.22522522522522501</v>
      </c>
      <c r="F40" s="436">
        <v>0.2</v>
      </c>
      <c r="G40" s="436">
        <v>0.24175824175824201</v>
      </c>
      <c r="H40" s="1566">
        <v>0.34939759036144602</v>
      </c>
    </row>
    <row r="41" spans="2:8" x14ac:dyDescent="0.2">
      <c r="B41" s="1682">
        <v>89</v>
      </c>
      <c r="C41" s="419" t="s">
        <v>409</v>
      </c>
      <c r="D41" s="2" t="s">
        <v>346</v>
      </c>
      <c r="E41" s="437">
        <v>0.14857142857142899</v>
      </c>
      <c r="F41" s="438">
        <v>0.188811188811189</v>
      </c>
      <c r="G41" s="438">
        <v>0.26811594202898598</v>
      </c>
      <c r="H41" s="1567">
        <v>0.40163934426229497</v>
      </c>
    </row>
    <row r="42" spans="2:8" x14ac:dyDescent="0.2">
      <c r="B42" s="1681">
        <v>90</v>
      </c>
      <c r="C42" s="416" t="s">
        <v>409</v>
      </c>
      <c r="D42" s="417" t="s">
        <v>348</v>
      </c>
      <c r="E42" s="439">
        <v>0.41935483870967799</v>
      </c>
      <c r="F42" s="436">
        <v>0.13043478260869601</v>
      </c>
      <c r="G42" s="436">
        <v>0.238095238095238</v>
      </c>
      <c r="H42" s="1566">
        <v>0.31578947368421001</v>
      </c>
    </row>
    <row r="43" spans="2:8" x14ac:dyDescent="0.2">
      <c r="B43" s="1682">
        <v>91</v>
      </c>
      <c r="C43" s="419" t="s">
        <v>409</v>
      </c>
      <c r="D43" s="2" t="s">
        <v>350</v>
      </c>
      <c r="E43" s="437">
        <v>0.31284916201117302</v>
      </c>
      <c r="F43" s="438">
        <v>0.18115942028985499</v>
      </c>
      <c r="G43" s="438">
        <v>0.27966101694915202</v>
      </c>
      <c r="H43" s="1567">
        <v>0.45833333333333298</v>
      </c>
    </row>
    <row r="44" spans="2:8" x14ac:dyDescent="0.2">
      <c r="B44" s="1681">
        <v>92</v>
      </c>
      <c r="C44" s="416" t="s">
        <v>409</v>
      </c>
      <c r="D44" s="417" t="s">
        <v>352</v>
      </c>
      <c r="E44" s="439">
        <v>0.433823529411765</v>
      </c>
      <c r="F44" s="436">
        <v>0.15384615384615399</v>
      </c>
      <c r="G44" s="436">
        <v>0.23404255319148901</v>
      </c>
      <c r="H44" s="1566">
        <v>0.41666666666666702</v>
      </c>
    </row>
    <row r="45" spans="2:8" x14ac:dyDescent="0.2">
      <c r="B45" s="1682">
        <v>93</v>
      </c>
      <c r="C45" s="419" t="s">
        <v>409</v>
      </c>
      <c r="D45" s="2" t="s">
        <v>354</v>
      </c>
      <c r="E45" s="437">
        <v>0.27210884353741499</v>
      </c>
      <c r="F45" s="438">
        <v>0.225806451612903</v>
      </c>
      <c r="G45" s="438">
        <v>0.23170731707317099</v>
      </c>
      <c r="H45" s="1567">
        <v>0.38571428571428601</v>
      </c>
    </row>
    <row r="46" spans="2:8" x14ac:dyDescent="0.2">
      <c r="B46" s="1681">
        <v>94</v>
      </c>
      <c r="C46" s="416" t="s">
        <v>409</v>
      </c>
      <c r="D46" s="417" t="s">
        <v>356</v>
      </c>
      <c r="E46" s="439">
        <v>0.39230769230769202</v>
      </c>
      <c r="F46" s="436">
        <v>0.31775700934579398</v>
      </c>
      <c r="G46" s="436">
        <v>0.14141414141414099</v>
      </c>
      <c r="H46" s="1566">
        <v>0.30588235294117599</v>
      </c>
    </row>
    <row r="47" spans="2:8" x14ac:dyDescent="0.2">
      <c r="B47" s="1682">
        <v>95</v>
      </c>
      <c r="C47" s="419" t="s">
        <v>409</v>
      </c>
      <c r="D47" s="2" t="s">
        <v>358</v>
      </c>
      <c r="E47" s="437">
        <v>0.27536231884057999</v>
      </c>
      <c r="F47" s="438">
        <v>0.19191919191919199</v>
      </c>
      <c r="G47" s="438">
        <v>0.27272727272727298</v>
      </c>
      <c r="H47" s="1567">
        <v>0.46153846153846201</v>
      </c>
    </row>
    <row r="48" spans="2:8" s="454" customFormat="1" ht="12.75" customHeight="1" x14ac:dyDescent="0.2">
      <c r="B48" s="2013" t="s">
        <v>110</v>
      </c>
      <c r="C48" s="2013"/>
      <c r="D48" s="2013"/>
      <c r="E48" s="469">
        <v>0.22502666192676901</v>
      </c>
      <c r="F48" s="470">
        <v>0.19575577066269501</v>
      </c>
      <c r="G48" s="470">
        <v>0.30421915313401099</v>
      </c>
      <c r="H48" s="1583">
        <v>0.44458852005532501</v>
      </c>
    </row>
    <row r="49" spans="2:8" x14ac:dyDescent="0.2">
      <c r="B49" s="1681">
        <v>971</v>
      </c>
      <c r="C49" s="416" t="s">
        <v>409</v>
      </c>
      <c r="D49" s="417" t="s">
        <v>413</v>
      </c>
      <c r="E49" s="435">
        <v>0.33944954128440402</v>
      </c>
      <c r="F49" s="471">
        <v>0.186440677966102</v>
      </c>
      <c r="G49" s="471">
        <v>0.42675159235668803</v>
      </c>
      <c r="H49" s="1584">
        <v>0.65248226950354604</v>
      </c>
    </row>
    <row r="50" spans="2:8" x14ac:dyDescent="0.2">
      <c r="B50" s="1682">
        <v>972</v>
      </c>
      <c r="C50" s="419" t="s">
        <v>409</v>
      </c>
      <c r="D50" s="2" t="s">
        <v>414</v>
      </c>
      <c r="E50" s="437">
        <v>0.44029850746268701</v>
      </c>
      <c r="F50" s="438">
        <v>0.134615384615385</v>
      </c>
      <c r="G50" s="438">
        <v>0.38888888888888901</v>
      </c>
      <c r="H50" s="1585">
        <v>0.68</v>
      </c>
    </row>
    <row r="51" spans="2:8" x14ac:dyDescent="0.2">
      <c r="B51" s="1681">
        <v>973</v>
      </c>
      <c r="C51" s="416" t="s">
        <v>409</v>
      </c>
      <c r="D51" s="417" t="s">
        <v>415</v>
      </c>
      <c r="E51" s="439">
        <v>0.32716049382716</v>
      </c>
      <c r="F51" s="471">
        <v>0.213235294117647</v>
      </c>
      <c r="G51" s="471">
        <v>0.43119266055045902</v>
      </c>
      <c r="H51" s="1586">
        <v>0.58823529411764697</v>
      </c>
    </row>
    <row r="52" spans="2:8" x14ac:dyDescent="0.2">
      <c r="B52" s="1682">
        <v>974</v>
      </c>
      <c r="C52" s="419" t="s">
        <v>409</v>
      </c>
      <c r="D52" s="2" t="s">
        <v>416</v>
      </c>
      <c r="E52" s="437">
        <v>0.34893617021276602</v>
      </c>
      <c r="F52" s="438">
        <v>0.21808510638297901</v>
      </c>
      <c r="G52" s="438">
        <v>0.41206030150753797</v>
      </c>
      <c r="H52" s="1585">
        <v>0.59550561797752799</v>
      </c>
    </row>
    <row r="53" spans="2:8" x14ac:dyDescent="0.2">
      <c r="B53" s="1681">
        <v>976</v>
      </c>
      <c r="C53" s="416" t="s">
        <v>409</v>
      </c>
      <c r="D53" s="417" t="s">
        <v>417</v>
      </c>
      <c r="E53" s="472">
        <v>0.38095238095238099</v>
      </c>
      <c r="F53" s="473">
        <v>0.11764705882352899</v>
      </c>
      <c r="G53" s="473">
        <v>0.14285714285714299</v>
      </c>
      <c r="H53" s="1587">
        <v>0.31818181818181801</v>
      </c>
    </row>
    <row r="54" spans="2:8" s="454" customFormat="1" ht="12.75" customHeight="1" x14ac:dyDescent="0.2">
      <c r="B54" s="2013" t="s">
        <v>418</v>
      </c>
      <c r="C54" s="2013"/>
      <c r="D54" s="2013"/>
      <c r="E54" s="469">
        <v>0.359039190897598</v>
      </c>
      <c r="F54" s="470">
        <v>0.18935837245696399</v>
      </c>
      <c r="G54" s="470">
        <v>0.40266222961730502</v>
      </c>
      <c r="H54" s="1583">
        <v>0.61325966850828695</v>
      </c>
    </row>
    <row r="55" spans="2:8" ht="12" customHeight="1" x14ac:dyDescent="0.2">
      <c r="B55" s="1681">
        <v>975</v>
      </c>
      <c r="C55" s="416" t="s">
        <v>409</v>
      </c>
      <c r="D55" s="417" t="s">
        <v>918</v>
      </c>
      <c r="E55" s="1589">
        <v>0</v>
      </c>
      <c r="F55" s="1590">
        <v>0</v>
      </c>
      <c r="G55" s="1590">
        <v>0</v>
      </c>
      <c r="H55" s="1584">
        <v>0</v>
      </c>
    </row>
    <row r="56" spans="2:8" x14ac:dyDescent="0.2">
      <c r="B56" s="1682">
        <v>977</v>
      </c>
      <c r="C56" s="419" t="s">
        <v>409</v>
      </c>
      <c r="D56" s="2" t="s">
        <v>914</v>
      </c>
      <c r="E56" s="1591">
        <v>0.66666666666666696</v>
      </c>
      <c r="F56" s="1592">
        <v>0.11111111111111099</v>
      </c>
      <c r="G56" s="1592">
        <v>0.55555555555555602</v>
      </c>
      <c r="H56" s="1585">
        <v>0.77777777777777801</v>
      </c>
    </row>
    <row r="57" spans="2:8" ht="12" customHeight="1" x14ac:dyDescent="0.2">
      <c r="B57" s="1681">
        <v>978</v>
      </c>
      <c r="C57" s="416" t="s">
        <v>409</v>
      </c>
      <c r="D57" s="417" t="s">
        <v>913</v>
      </c>
      <c r="E57" s="1593">
        <v>0.625</v>
      </c>
      <c r="F57" s="1590">
        <v>0</v>
      </c>
      <c r="G57" s="1590">
        <v>0.63157894736842102</v>
      </c>
      <c r="H57" s="1586">
        <v>0.94736842105263197</v>
      </c>
    </row>
    <row r="58" spans="2:8" ht="12" customHeight="1" x14ac:dyDescent="0.2">
      <c r="B58" s="1682">
        <v>986</v>
      </c>
      <c r="C58" s="419" t="s">
        <v>409</v>
      </c>
      <c r="D58" s="2" t="s">
        <v>915</v>
      </c>
      <c r="E58" s="1591">
        <v>0</v>
      </c>
      <c r="F58" s="1592">
        <v>0</v>
      </c>
      <c r="G58" s="1592">
        <v>1</v>
      </c>
      <c r="H58" s="1585">
        <v>1</v>
      </c>
    </row>
    <row r="59" spans="2:8" x14ac:dyDescent="0.2">
      <c r="B59" s="1681">
        <v>987</v>
      </c>
      <c r="C59" s="416" t="s">
        <v>409</v>
      </c>
      <c r="D59" s="417" t="s">
        <v>916</v>
      </c>
      <c r="E59" s="1594">
        <v>0.4</v>
      </c>
      <c r="F59" s="1595">
        <v>7.5471698113207503E-2</v>
      </c>
      <c r="G59" s="1595">
        <v>0.56310679611650505</v>
      </c>
      <c r="H59" s="1587">
        <v>0.69473684210526299</v>
      </c>
    </row>
    <row r="60" spans="2:8" ht="12" customHeight="1" x14ac:dyDescent="0.2">
      <c r="B60" s="1682">
        <v>988</v>
      </c>
      <c r="C60" s="419" t="s">
        <v>409</v>
      </c>
      <c r="D60" s="2" t="s">
        <v>917</v>
      </c>
      <c r="E60" s="1591">
        <v>0.1</v>
      </c>
      <c r="F60" s="1592">
        <v>0.11</v>
      </c>
      <c r="G60" s="1592">
        <v>0.63</v>
      </c>
      <c r="H60" s="1585">
        <v>0.79</v>
      </c>
    </row>
    <row r="61" spans="2:8" s="454" customFormat="1" ht="12.75" customHeight="1" x14ac:dyDescent="0.2">
      <c r="B61" s="2013" t="s">
        <v>919</v>
      </c>
      <c r="C61" s="2013"/>
      <c r="D61" s="2013"/>
      <c r="E61" s="1596">
        <v>0.23239436619718301</v>
      </c>
      <c r="F61" s="1583">
        <v>9.3567251461988299E-2</v>
      </c>
      <c r="G61" s="1583">
        <v>0.60747663551401898</v>
      </c>
      <c r="H61" s="1583">
        <v>0.76973684210526305</v>
      </c>
    </row>
    <row r="62" spans="2:8" s="454" customFormat="1" ht="12.75" customHeight="1" x14ac:dyDescent="0.2">
      <c r="B62" s="2014" t="s">
        <v>920</v>
      </c>
      <c r="C62" s="2014"/>
      <c r="D62" s="2014"/>
      <c r="E62" s="1596">
        <v>0.31470829909613801</v>
      </c>
      <c r="F62" s="1583">
        <v>0.155963302752294</v>
      </c>
      <c r="G62" s="1583">
        <v>0.47396963123644298</v>
      </c>
      <c r="H62" s="1583">
        <v>0.669421487603306</v>
      </c>
    </row>
    <row r="63" spans="2:8" s="454" customFormat="1" ht="12.75" customHeight="1" x14ac:dyDescent="0.2">
      <c r="B63" s="2014" t="s">
        <v>419</v>
      </c>
      <c r="C63" s="2014"/>
      <c r="D63" s="2014"/>
      <c r="E63" s="469">
        <v>0.231026090893656</v>
      </c>
      <c r="F63" s="470">
        <v>0.19546520719311999</v>
      </c>
      <c r="G63" s="470">
        <v>0.30851295449597199</v>
      </c>
      <c r="H63" s="1583">
        <v>0.45215093716456101</v>
      </c>
    </row>
    <row r="64" spans="2:8" s="454" customFormat="1" ht="12.75" customHeight="1" x14ac:dyDescent="0.2">
      <c r="B64" s="2015" t="s">
        <v>921</v>
      </c>
      <c r="C64" s="2015"/>
      <c r="D64" s="2015"/>
      <c r="E64" s="1597">
        <v>0.23105830339872899</v>
      </c>
      <c r="F64" s="1588">
        <v>0.19304697800291401</v>
      </c>
      <c r="G64" s="1588">
        <v>0.31531914893617002</v>
      </c>
      <c r="H64" s="1588">
        <v>0.45992750704792601</v>
      </c>
    </row>
    <row r="65" spans="1:1025" s="1080" customFormat="1" ht="15" customHeight="1" x14ac:dyDescent="0.2">
      <c r="A65" s="995"/>
      <c r="B65" s="1613" t="s">
        <v>999</v>
      </c>
      <c r="C65" s="1924"/>
      <c r="D65" s="1925"/>
      <c r="E65" s="1926"/>
      <c r="F65" s="1927"/>
      <c r="G65" s="1928"/>
      <c r="H65" s="1929"/>
      <c r="I65" s="1929"/>
      <c r="J65" s="1929"/>
      <c r="K65" s="1929"/>
      <c r="L65" s="995"/>
      <c r="M65" s="995"/>
      <c r="N65" s="995"/>
      <c r="O65" s="995"/>
      <c r="P65" s="995"/>
      <c r="Q65" s="995"/>
      <c r="R65" s="995"/>
      <c r="S65" s="995"/>
      <c r="T65" s="995"/>
      <c r="U65" s="995"/>
      <c r="V65" s="995"/>
      <c r="W65" s="995"/>
      <c r="X65" s="995"/>
      <c r="Y65" s="995"/>
      <c r="Z65" s="995"/>
      <c r="AA65" s="995"/>
      <c r="AB65" s="995"/>
      <c r="AC65" s="995"/>
      <c r="AD65" s="995"/>
      <c r="AE65" s="995"/>
      <c r="AF65" s="995"/>
      <c r="AG65" s="995"/>
      <c r="AH65" s="995"/>
      <c r="AI65" s="995"/>
      <c r="AJ65" s="995"/>
      <c r="AK65" s="995"/>
      <c r="AL65" s="995"/>
      <c r="AM65" s="995"/>
      <c r="AN65" s="995"/>
      <c r="AO65" s="995"/>
      <c r="AP65" s="995"/>
      <c r="AQ65" s="995"/>
      <c r="AR65" s="995"/>
      <c r="AS65" s="995"/>
      <c r="AT65" s="995"/>
      <c r="AU65" s="995"/>
      <c r="AV65" s="995"/>
      <c r="AW65" s="995"/>
      <c r="AX65" s="995"/>
      <c r="AY65" s="995"/>
      <c r="AZ65" s="995"/>
      <c r="BA65" s="995"/>
      <c r="BB65" s="995"/>
      <c r="BC65" s="995"/>
      <c r="BD65" s="995"/>
      <c r="BE65" s="995"/>
      <c r="BF65" s="995"/>
      <c r="BG65" s="995"/>
      <c r="BH65" s="995"/>
      <c r="BI65" s="995"/>
      <c r="BJ65" s="995"/>
      <c r="BK65" s="995"/>
      <c r="BL65" s="995"/>
      <c r="BM65" s="995"/>
      <c r="BN65" s="995"/>
      <c r="BO65" s="995"/>
      <c r="BP65" s="995"/>
      <c r="BQ65" s="995"/>
      <c r="BR65" s="995"/>
      <c r="BS65" s="995"/>
      <c r="BT65" s="995"/>
      <c r="BU65" s="995"/>
      <c r="BV65" s="995"/>
      <c r="BW65" s="995"/>
      <c r="BX65" s="995"/>
      <c r="BY65" s="995"/>
      <c r="BZ65" s="995"/>
      <c r="CA65" s="995"/>
      <c r="CB65" s="995"/>
      <c r="CC65" s="995"/>
      <c r="CD65" s="995"/>
      <c r="CE65" s="995"/>
      <c r="CF65" s="995"/>
      <c r="CG65" s="995"/>
      <c r="CH65" s="995"/>
      <c r="CI65" s="995"/>
      <c r="CJ65" s="995"/>
      <c r="CK65" s="995"/>
      <c r="CL65" s="995"/>
      <c r="CM65" s="995"/>
      <c r="CN65" s="995"/>
      <c r="CO65" s="995"/>
      <c r="CP65" s="995"/>
      <c r="CQ65" s="995"/>
      <c r="CR65" s="995"/>
      <c r="CS65" s="995"/>
      <c r="CT65" s="995"/>
      <c r="CU65" s="995"/>
      <c r="CV65" s="995"/>
      <c r="CW65" s="995"/>
      <c r="CX65" s="995"/>
      <c r="CY65" s="995"/>
      <c r="CZ65" s="995"/>
      <c r="DA65" s="995"/>
      <c r="DB65" s="995"/>
      <c r="DC65" s="995"/>
      <c r="DD65" s="995"/>
      <c r="DE65" s="995"/>
      <c r="DF65" s="995"/>
      <c r="DG65" s="995"/>
      <c r="DH65" s="995"/>
      <c r="DI65" s="995"/>
      <c r="DJ65" s="995"/>
      <c r="DK65" s="995"/>
      <c r="DL65" s="995"/>
      <c r="DM65" s="995"/>
      <c r="DN65" s="995"/>
      <c r="DO65" s="995"/>
      <c r="DP65" s="995"/>
      <c r="DQ65" s="995"/>
      <c r="DR65" s="995"/>
      <c r="DS65" s="995"/>
      <c r="DT65" s="995"/>
      <c r="DU65" s="995"/>
      <c r="DV65" s="995"/>
      <c r="DW65" s="995"/>
      <c r="DX65" s="995"/>
      <c r="DY65" s="995"/>
      <c r="DZ65" s="995"/>
      <c r="EA65" s="995"/>
      <c r="EB65" s="995"/>
      <c r="EC65" s="995"/>
      <c r="ED65" s="995"/>
      <c r="EE65" s="995"/>
      <c r="EF65" s="995"/>
      <c r="EG65" s="995"/>
      <c r="EH65" s="995"/>
      <c r="EI65" s="995"/>
      <c r="EJ65" s="995"/>
      <c r="EK65" s="995"/>
      <c r="EL65" s="995"/>
      <c r="EM65" s="995"/>
      <c r="EN65" s="995"/>
      <c r="EO65" s="995"/>
      <c r="EP65" s="995"/>
      <c r="EQ65" s="995"/>
      <c r="ER65" s="995"/>
      <c r="ES65" s="995"/>
      <c r="ET65" s="995"/>
      <c r="EU65" s="995"/>
      <c r="EV65" s="995"/>
      <c r="EW65" s="995"/>
      <c r="EX65" s="995"/>
      <c r="EY65" s="995"/>
      <c r="EZ65" s="995"/>
      <c r="FA65" s="995"/>
      <c r="FB65" s="995"/>
      <c r="FC65" s="995"/>
      <c r="FD65" s="995"/>
      <c r="FE65" s="995"/>
      <c r="FF65" s="995"/>
      <c r="FG65" s="995"/>
      <c r="FH65" s="995"/>
      <c r="FI65" s="995"/>
      <c r="FJ65" s="995"/>
      <c r="FK65" s="995"/>
      <c r="FL65" s="995"/>
      <c r="FM65" s="995"/>
      <c r="FN65" s="995"/>
      <c r="FO65" s="995"/>
      <c r="FP65" s="995"/>
      <c r="FQ65" s="995"/>
      <c r="FR65" s="995"/>
      <c r="FS65" s="995"/>
      <c r="FT65" s="995"/>
      <c r="FU65" s="995"/>
      <c r="FV65" s="995"/>
      <c r="FW65" s="995"/>
      <c r="FX65" s="995"/>
      <c r="FY65" s="995"/>
      <c r="FZ65" s="995"/>
      <c r="GA65" s="995"/>
      <c r="GB65" s="995"/>
      <c r="GC65" s="995"/>
      <c r="GD65" s="995"/>
      <c r="GE65" s="995"/>
      <c r="GF65" s="995"/>
      <c r="GG65" s="995"/>
      <c r="GH65" s="995"/>
      <c r="GI65" s="995"/>
      <c r="GJ65" s="995"/>
      <c r="GK65" s="995"/>
      <c r="GL65" s="995"/>
      <c r="GM65" s="995"/>
      <c r="GN65" s="995"/>
      <c r="GO65" s="995"/>
      <c r="GP65" s="995"/>
      <c r="GQ65" s="995"/>
      <c r="GR65" s="995"/>
      <c r="GS65" s="995"/>
      <c r="GT65" s="995"/>
      <c r="GU65" s="995"/>
      <c r="GV65" s="995"/>
      <c r="GW65" s="995"/>
      <c r="GX65" s="995"/>
      <c r="GY65" s="995"/>
      <c r="GZ65" s="995"/>
      <c r="HA65" s="995"/>
      <c r="HB65" s="995"/>
      <c r="HC65" s="995"/>
      <c r="HD65" s="995"/>
      <c r="HE65" s="995"/>
      <c r="HF65" s="995"/>
      <c r="HG65" s="995"/>
      <c r="HH65" s="995"/>
      <c r="HI65" s="995"/>
      <c r="HJ65" s="995"/>
      <c r="HK65" s="995"/>
      <c r="HL65" s="995"/>
      <c r="HM65" s="995"/>
      <c r="HN65" s="995"/>
      <c r="HO65" s="995"/>
      <c r="HP65" s="995"/>
      <c r="HQ65" s="995"/>
      <c r="HR65" s="995"/>
      <c r="HS65" s="995"/>
      <c r="HT65" s="995"/>
      <c r="HU65" s="995"/>
      <c r="HV65" s="995"/>
      <c r="HW65" s="995"/>
      <c r="HX65" s="995"/>
      <c r="HY65" s="995"/>
      <c r="HZ65" s="995"/>
      <c r="IA65" s="995"/>
      <c r="IB65" s="995"/>
      <c r="IC65" s="995"/>
      <c r="ID65" s="995"/>
      <c r="IE65" s="995"/>
      <c r="IF65" s="995"/>
      <c r="IG65" s="995"/>
      <c r="IH65" s="995"/>
      <c r="II65" s="995"/>
      <c r="IJ65" s="995"/>
      <c r="IK65" s="995"/>
      <c r="IL65" s="995"/>
      <c r="IM65" s="995"/>
      <c r="IN65" s="995"/>
      <c r="IO65" s="995"/>
      <c r="IP65" s="995"/>
      <c r="IQ65" s="995"/>
      <c r="IR65" s="995"/>
      <c r="IS65" s="995"/>
      <c r="IT65" s="995"/>
      <c r="IU65" s="995"/>
      <c r="IV65" s="995"/>
      <c r="IW65" s="995"/>
      <c r="IX65" s="995"/>
      <c r="IY65" s="995"/>
      <c r="IZ65" s="995"/>
      <c r="JA65" s="995"/>
      <c r="JB65" s="995"/>
      <c r="JC65" s="995"/>
      <c r="JD65" s="995"/>
      <c r="JE65" s="995"/>
      <c r="JF65" s="995"/>
      <c r="JG65" s="995"/>
      <c r="JH65" s="995"/>
      <c r="JI65" s="995"/>
      <c r="JJ65" s="995"/>
      <c r="JK65" s="995"/>
      <c r="JL65" s="995"/>
      <c r="JM65" s="995"/>
      <c r="JN65" s="995"/>
      <c r="JO65" s="995"/>
      <c r="JP65" s="995"/>
      <c r="JQ65" s="995"/>
      <c r="JR65" s="995"/>
      <c r="JS65" s="995"/>
      <c r="JT65" s="995"/>
      <c r="JU65" s="995"/>
      <c r="JV65" s="995"/>
      <c r="JW65" s="995"/>
      <c r="JX65" s="995"/>
      <c r="JY65" s="995"/>
      <c r="JZ65" s="995"/>
      <c r="KA65" s="995"/>
      <c r="KB65" s="995"/>
      <c r="KC65" s="995"/>
      <c r="KD65" s="995"/>
      <c r="KE65" s="995"/>
      <c r="KF65" s="995"/>
      <c r="KG65" s="995"/>
      <c r="KH65" s="995"/>
      <c r="KI65" s="995"/>
      <c r="KJ65" s="995"/>
      <c r="KK65" s="995"/>
      <c r="KL65" s="995"/>
      <c r="KM65" s="995"/>
      <c r="KN65" s="995"/>
      <c r="KO65" s="995"/>
      <c r="KP65" s="995"/>
      <c r="KQ65" s="995"/>
      <c r="KR65" s="995"/>
      <c r="KS65" s="995"/>
      <c r="KT65" s="995"/>
      <c r="KU65" s="995"/>
      <c r="KV65" s="995"/>
      <c r="KW65" s="995"/>
      <c r="KX65" s="995"/>
      <c r="KY65" s="995"/>
      <c r="KZ65" s="995"/>
      <c r="LA65" s="995"/>
      <c r="LB65" s="995"/>
      <c r="LC65" s="995"/>
      <c r="LD65" s="995"/>
      <c r="LE65" s="995"/>
      <c r="LF65" s="995"/>
      <c r="LG65" s="995"/>
      <c r="LH65" s="995"/>
      <c r="LI65" s="995"/>
      <c r="LJ65" s="995"/>
      <c r="LK65" s="995"/>
      <c r="LL65" s="995"/>
      <c r="LM65" s="995"/>
      <c r="LN65" s="995"/>
      <c r="LO65" s="995"/>
      <c r="LP65" s="995"/>
      <c r="LQ65" s="995"/>
      <c r="LR65" s="995"/>
      <c r="LS65" s="995"/>
      <c r="LT65" s="995"/>
      <c r="LU65" s="995"/>
      <c r="LV65" s="995"/>
      <c r="LW65" s="995"/>
      <c r="LX65" s="995"/>
      <c r="LY65" s="995"/>
      <c r="LZ65" s="995"/>
      <c r="MA65" s="995"/>
      <c r="MB65" s="995"/>
      <c r="MC65" s="995"/>
      <c r="MD65" s="995"/>
      <c r="ME65" s="995"/>
      <c r="MF65" s="995"/>
      <c r="MG65" s="995"/>
      <c r="MH65" s="995"/>
      <c r="MI65" s="995"/>
      <c r="MJ65" s="995"/>
      <c r="MK65" s="995"/>
      <c r="ML65" s="995"/>
      <c r="MM65" s="995"/>
      <c r="MN65" s="995"/>
      <c r="MO65" s="995"/>
      <c r="MP65" s="995"/>
      <c r="MQ65" s="995"/>
      <c r="MR65" s="995"/>
      <c r="MS65" s="995"/>
      <c r="MT65" s="995"/>
      <c r="MU65" s="995"/>
      <c r="MV65" s="995"/>
      <c r="MW65" s="995"/>
      <c r="MX65" s="995"/>
      <c r="MY65" s="995"/>
      <c r="MZ65" s="995"/>
      <c r="NA65" s="995"/>
      <c r="NB65" s="995"/>
      <c r="NC65" s="995"/>
      <c r="ND65" s="995"/>
      <c r="NE65" s="995"/>
      <c r="NF65" s="995"/>
      <c r="NG65" s="995"/>
      <c r="NH65" s="995"/>
      <c r="NI65" s="995"/>
      <c r="NJ65" s="995"/>
      <c r="NK65" s="995"/>
      <c r="NL65" s="995"/>
      <c r="NM65" s="995"/>
      <c r="NN65" s="995"/>
      <c r="NO65" s="995"/>
      <c r="NP65" s="995"/>
      <c r="NQ65" s="995"/>
      <c r="NR65" s="995"/>
      <c r="NS65" s="995"/>
      <c r="NT65" s="995"/>
      <c r="NU65" s="995"/>
      <c r="NV65" s="995"/>
      <c r="NW65" s="995"/>
      <c r="NX65" s="995"/>
      <c r="NY65" s="995"/>
      <c r="NZ65" s="995"/>
      <c r="OA65" s="995"/>
      <c r="OB65" s="995"/>
      <c r="OC65" s="995"/>
      <c r="OD65" s="995"/>
      <c r="OE65" s="995"/>
      <c r="OF65" s="995"/>
      <c r="OG65" s="995"/>
      <c r="OH65" s="995"/>
      <c r="OI65" s="995"/>
      <c r="OJ65" s="995"/>
      <c r="OK65" s="995"/>
      <c r="OL65" s="995"/>
      <c r="OM65" s="995"/>
      <c r="ON65" s="995"/>
      <c r="OO65" s="995"/>
      <c r="OP65" s="995"/>
      <c r="OQ65" s="995"/>
      <c r="OR65" s="995"/>
      <c r="OS65" s="995"/>
      <c r="OT65" s="995"/>
      <c r="OU65" s="995"/>
      <c r="OV65" s="995"/>
      <c r="OW65" s="995"/>
      <c r="OX65" s="995"/>
      <c r="OY65" s="995"/>
      <c r="OZ65" s="995"/>
      <c r="PA65" s="995"/>
      <c r="PB65" s="995"/>
      <c r="PC65" s="995"/>
      <c r="PD65" s="995"/>
      <c r="PE65" s="995"/>
      <c r="PF65" s="995"/>
      <c r="PG65" s="995"/>
      <c r="PH65" s="995"/>
      <c r="PI65" s="995"/>
      <c r="PJ65" s="995"/>
      <c r="PK65" s="995"/>
      <c r="PL65" s="995"/>
      <c r="PM65" s="995"/>
      <c r="PN65" s="995"/>
      <c r="PO65" s="995"/>
      <c r="PP65" s="995"/>
      <c r="PQ65" s="995"/>
      <c r="PR65" s="995"/>
      <c r="PS65" s="995"/>
      <c r="PT65" s="995"/>
      <c r="PU65" s="995"/>
      <c r="PV65" s="995"/>
      <c r="PW65" s="995"/>
      <c r="PX65" s="995"/>
      <c r="PY65" s="995"/>
      <c r="PZ65" s="995"/>
      <c r="QA65" s="995"/>
      <c r="QB65" s="995"/>
      <c r="QC65" s="995"/>
      <c r="QD65" s="995"/>
      <c r="QE65" s="995"/>
      <c r="QF65" s="995"/>
      <c r="QG65" s="995"/>
      <c r="QH65" s="995"/>
      <c r="QI65" s="995"/>
      <c r="QJ65" s="995"/>
      <c r="QK65" s="995"/>
      <c r="QL65" s="995"/>
      <c r="QM65" s="995"/>
      <c r="QN65" s="995"/>
      <c r="QO65" s="995"/>
      <c r="QP65" s="995"/>
      <c r="QQ65" s="995"/>
      <c r="QR65" s="995"/>
      <c r="QS65" s="995"/>
      <c r="QT65" s="995"/>
      <c r="QU65" s="995"/>
      <c r="QV65" s="995"/>
      <c r="QW65" s="995"/>
      <c r="QX65" s="995"/>
      <c r="QY65" s="995"/>
      <c r="QZ65" s="995"/>
      <c r="RA65" s="995"/>
      <c r="RB65" s="995"/>
      <c r="RC65" s="995"/>
      <c r="RD65" s="995"/>
      <c r="RE65" s="995"/>
      <c r="RF65" s="995"/>
      <c r="RG65" s="995"/>
      <c r="RH65" s="995"/>
      <c r="RI65" s="995"/>
      <c r="RJ65" s="995"/>
      <c r="RK65" s="995"/>
      <c r="RL65" s="995"/>
      <c r="RM65" s="995"/>
      <c r="RN65" s="995"/>
      <c r="RO65" s="995"/>
      <c r="RP65" s="995"/>
      <c r="RQ65" s="995"/>
      <c r="RR65" s="995"/>
      <c r="RS65" s="995"/>
      <c r="RT65" s="995"/>
      <c r="RU65" s="995"/>
      <c r="RV65" s="995"/>
      <c r="RW65" s="995"/>
      <c r="RX65" s="995"/>
      <c r="RY65" s="995"/>
      <c r="RZ65" s="995"/>
      <c r="SA65" s="995"/>
      <c r="SB65" s="995"/>
      <c r="SC65" s="995"/>
      <c r="SD65" s="995"/>
      <c r="SE65" s="995"/>
      <c r="SF65" s="995"/>
      <c r="SG65" s="995"/>
      <c r="SH65" s="995"/>
      <c r="SI65" s="995"/>
      <c r="SJ65" s="995"/>
      <c r="SK65" s="995"/>
      <c r="SL65" s="995"/>
      <c r="SM65" s="995"/>
      <c r="SN65" s="995"/>
      <c r="SO65" s="995"/>
      <c r="SP65" s="995"/>
      <c r="SQ65" s="995"/>
      <c r="SR65" s="995"/>
      <c r="SS65" s="995"/>
      <c r="ST65" s="995"/>
      <c r="SU65" s="995"/>
      <c r="SV65" s="995"/>
      <c r="SW65" s="995"/>
      <c r="SX65" s="995"/>
      <c r="SY65" s="995"/>
      <c r="SZ65" s="995"/>
      <c r="TA65" s="995"/>
      <c r="TB65" s="995"/>
      <c r="TC65" s="995"/>
      <c r="TD65" s="995"/>
      <c r="TE65" s="995"/>
      <c r="TF65" s="995"/>
      <c r="TG65" s="995"/>
      <c r="TH65" s="995"/>
      <c r="TI65" s="995"/>
      <c r="TJ65" s="995"/>
      <c r="TK65" s="995"/>
      <c r="TL65" s="995"/>
      <c r="TM65" s="995"/>
      <c r="TN65" s="995"/>
      <c r="TO65" s="995"/>
      <c r="TP65" s="995"/>
      <c r="TQ65" s="995"/>
      <c r="TR65" s="995"/>
      <c r="TS65" s="995"/>
      <c r="TT65" s="995"/>
      <c r="TU65" s="995"/>
      <c r="TV65" s="995"/>
      <c r="TW65" s="995"/>
      <c r="TX65" s="995"/>
      <c r="TY65" s="995"/>
      <c r="TZ65" s="995"/>
      <c r="UA65" s="995"/>
      <c r="UB65" s="995"/>
      <c r="UC65" s="995"/>
      <c r="UD65" s="995"/>
      <c r="UE65" s="995"/>
      <c r="UF65" s="995"/>
      <c r="UG65" s="995"/>
      <c r="UH65" s="995"/>
      <c r="UI65" s="995"/>
      <c r="UJ65" s="995"/>
      <c r="UK65" s="995"/>
      <c r="UL65" s="995"/>
      <c r="UM65" s="995"/>
      <c r="UN65" s="995"/>
      <c r="UO65" s="995"/>
      <c r="UP65" s="995"/>
      <c r="UQ65" s="995"/>
      <c r="UR65" s="995"/>
      <c r="US65" s="995"/>
      <c r="UT65" s="995"/>
      <c r="UU65" s="995"/>
      <c r="UV65" s="995"/>
      <c r="UW65" s="995"/>
      <c r="UX65" s="995"/>
      <c r="UY65" s="995"/>
      <c r="UZ65" s="995"/>
      <c r="VA65" s="995"/>
      <c r="VB65" s="995"/>
      <c r="VC65" s="995"/>
      <c r="VD65" s="995"/>
      <c r="VE65" s="995"/>
      <c r="VF65" s="995"/>
      <c r="VG65" s="995"/>
      <c r="VH65" s="995"/>
      <c r="VI65" s="995"/>
      <c r="VJ65" s="995"/>
      <c r="VK65" s="995"/>
      <c r="VL65" s="995"/>
      <c r="VM65" s="995"/>
      <c r="VN65" s="995"/>
      <c r="VO65" s="995"/>
      <c r="VP65" s="995"/>
      <c r="VQ65" s="995"/>
      <c r="VR65" s="995"/>
      <c r="VS65" s="995"/>
      <c r="VT65" s="995"/>
      <c r="VU65" s="995"/>
      <c r="VV65" s="995"/>
      <c r="VW65" s="995"/>
      <c r="VX65" s="995"/>
      <c r="VY65" s="995"/>
      <c r="VZ65" s="995"/>
      <c r="WA65" s="995"/>
      <c r="WB65" s="995"/>
      <c r="WC65" s="995"/>
      <c r="WD65" s="995"/>
      <c r="WE65" s="995"/>
      <c r="WF65" s="995"/>
      <c r="WG65" s="995"/>
      <c r="WH65" s="995"/>
      <c r="WI65" s="995"/>
      <c r="WJ65" s="995"/>
      <c r="WK65" s="995"/>
      <c r="WL65" s="995"/>
      <c r="WM65" s="995"/>
      <c r="WN65" s="995"/>
      <c r="WO65" s="995"/>
      <c r="WP65" s="995"/>
      <c r="WQ65" s="995"/>
      <c r="WR65" s="995"/>
      <c r="WS65" s="995"/>
      <c r="WT65" s="995"/>
      <c r="WU65" s="995"/>
      <c r="WV65" s="995"/>
      <c r="WW65" s="995"/>
      <c r="WX65" s="995"/>
      <c r="WY65" s="995"/>
      <c r="WZ65" s="995"/>
      <c r="XA65" s="995"/>
      <c r="XB65" s="995"/>
      <c r="XC65" s="995"/>
      <c r="XD65" s="995"/>
      <c r="XE65" s="995"/>
      <c r="XF65" s="995"/>
      <c r="XG65" s="995"/>
      <c r="XH65" s="995"/>
      <c r="XI65" s="995"/>
      <c r="XJ65" s="995"/>
      <c r="XK65" s="995"/>
      <c r="XL65" s="995"/>
      <c r="XM65" s="995"/>
      <c r="XN65" s="995"/>
      <c r="XO65" s="995"/>
      <c r="XP65" s="995"/>
      <c r="XQ65" s="995"/>
      <c r="XR65" s="995"/>
      <c r="XS65" s="995"/>
      <c r="XT65" s="995"/>
      <c r="XU65" s="995"/>
      <c r="XV65" s="995"/>
      <c r="XW65" s="995"/>
      <c r="XX65" s="995"/>
      <c r="XY65" s="995"/>
      <c r="XZ65" s="995"/>
      <c r="YA65" s="995"/>
      <c r="YB65" s="995"/>
      <c r="YC65" s="995"/>
      <c r="YD65" s="995"/>
      <c r="YE65" s="995"/>
      <c r="YF65" s="995"/>
      <c r="YG65" s="995"/>
      <c r="YH65" s="995"/>
      <c r="YI65" s="995"/>
      <c r="YJ65" s="995"/>
      <c r="YK65" s="995"/>
      <c r="YL65" s="995"/>
      <c r="YM65" s="995"/>
      <c r="YN65" s="995"/>
      <c r="YO65" s="995"/>
      <c r="YP65" s="995"/>
      <c r="YQ65" s="995"/>
      <c r="YR65" s="995"/>
      <c r="YS65" s="995"/>
      <c r="YT65" s="995"/>
      <c r="YU65" s="995"/>
      <c r="YV65" s="995"/>
      <c r="YW65" s="995"/>
      <c r="YX65" s="995"/>
      <c r="YY65" s="995"/>
      <c r="YZ65" s="995"/>
      <c r="ZA65" s="995"/>
      <c r="ZB65" s="995"/>
      <c r="ZC65" s="995"/>
      <c r="ZD65" s="995"/>
      <c r="ZE65" s="995"/>
      <c r="ZF65" s="995"/>
      <c r="ZG65" s="995"/>
      <c r="ZH65" s="995"/>
      <c r="ZI65" s="995"/>
      <c r="ZJ65" s="995"/>
      <c r="ZK65" s="995"/>
      <c r="ZL65" s="995"/>
      <c r="ZM65" s="995"/>
      <c r="ZN65" s="995"/>
      <c r="ZO65" s="995"/>
      <c r="ZP65" s="995"/>
      <c r="ZQ65" s="995"/>
      <c r="ZR65" s="995"/>
      <c r="ZS65" s="995"/>
      <c r="ZT65" s="995"/>
      <c r="ZU65" s="995"/>
      <c r="ZV65" s="995"/>
      <c r="ZW65" s="995"/>
      <c r="ZX65" s="995"/>
      <c r="ZY65" s="995"/>
      <c r="ZZ65" s="995"/>
      <c r="AAA65" s="995"/>
      <c r="AAB65" s="995"/>
      <c r="AAC65" s="995"/>
      <c r="AAD65" s="995"/>
      <c r="AAE65" s="995"/>
      <c r="AAF65" s="995"/>
      <c r="AAG65" s="995"/>
      <c r="AAH65" s="995"/>
      <c r="AAI65" s="995"/>
      <c r="AAJ65" s="995"/>
      <c r="AAK65" s="995"/>
      <c r="AAL65" s="995"/>
      <c r="AAM65" s="995"/>
      <c r="AAN65" s="995"/>
      <c r="AAO65" s="995"/>
      <c r="AAP65" s="995"/>
      <c r="AAQ65" s="995"/>
      <c r="AAR65" s="995"/>
      <c r="AAS65" s="995"/>
      <c r="AAT65" s="995"/>
      <c r="AAU65" s="995"/>
      <c r="AAV65" s="995"/>
      <c r="AAW65" s="995"/>
      <c r="AAX65" s="995"/>
      <c r="AAY65" s="995"/>
      <c r="AAZ65" s="995"/>
      <c r="ABA65" s="995"/>
      <c r="ABB65" s="995"/>
      <c r="ABC65" s="995"/>
      <c r="ABD65" s="995"/>
      <c r="ABE65" s="995"/>
      <c r="ABF65" s="995"/>
      <c r="ABG65" s="995"/>
      <c r="ABH65" s="995"/>
      <c r="ABI65" s="995"/>
      <c r="ABJ65" s="995"/>
      <c r="ABK65" s="995"/>
      <c r="ABL65" s="995"/>
      <c r="ABM65" s="995"/>
      <c r="ABN65" s="995"/>
      <c r="ABO65" s="995"/>
      <c r="ABP65" s="995"/>
      <c r="ABQ65" s="995"/>
      <c r="ABR65" s="995"/>
      <c r="ABS65" s="995"/>
      <c r="ABT65" s="995"/>
      <c r="ABU65" s="995"/>
      <c r="ABV65" s="995"/>
      <c r="ABW65" s="995"/>
      <c r="ABX65" s="995"/>
      <c r="ABY65" s="995"/>
      <c r="ABZ65" s="995"/>
      <c r="ACA65" s="995"/>
      <c r="ACB65" s="995"/>
      <c r="ACC65" s="995"/>
      <c r="ACD65" s="995"/>
      <c r="ACE65" s="995"/>
      <c r="ACF65" s="995"/>
      <c r="ACG65" s="995"/>
      <c r="ACH65" s="995"/>
      <c r="ACI65" s="995"/>
      <c r="ACJ65" s="995"/>
      <c r="ACK65" s="995"/>
      <c r="ACL65" s="995"/>
      <c r="ACM65" s="995"/>
      <c r="ACN65" s="995"/>
      <c r="ACO65" s="995"/>
      <c r="ACP65" s="995"/>
      <c r="ACQ65" s="995"/>
      <c r="ACR65" s="995"/>
      <c r="ACS65" s="995"/>
      <c r="ACT65" s="995"/>
      <c r="ACU65" s="995"/>
      <c r="ACV65" s="995"/>
      <c r="ACW65" s="995"/>
      <c r="ACX65" s="995"/>
      <c r="ACY65" s="995"/>
      <c r="ACZ65" s="995"/>
      <c r="ADA65" s="995"/>
      <c r="ADB65" s="995"/>
      <c r="ADC65" s="995"/>
      <c r="ADD65" s="995"/>
      <c r="ADE65" s="995"/>
      <c r="ADF65" s="995"/>
      <c r="ADG65" s="995"/>
      <c r="ADH65" s="995"/>
      <c r="ADI65" s="995"/>
      <c r="ADJ65" s="995"/>
      <c r="ADK65" s="995"/>
      <c r="ADL65" s="995"/>
      <c r="ADM65" s="995"/>
      <c r="ADN65" s="995"/>
      <c r="ADO65" s="995"/>
      <c r="ADP65" s="995"/>
      <c r="ADQ65" s="995"/>
      <c r="ADR65" s="995"/>
      <c r="ADS65" s="995"/>
      <c r="ADT65" s="995"/>
      <c r="ADU65" s="995"/>
      <c r="ADV65" s="995"/>
      <c r="ADW65" s="995"/>
      <c r="ADX65" s="995"/>
      <c r="ADY65" s="995"/>
      <c r="ADZ65" s="995"/>
      <c r="AEA65" s="995"/>
      <c r="AEB65" s="995"/>
      <c r="AEC65" s="995"/>
      <c r="AED65" s="995"/>
      <c r="AEE65" s="995"/>
      <c r="AEF65" s="995"/>
      <c r="AEG65" s="995"/>
      <c r="AEH65" s="995"/>
      <c r="AEI65" s="995"/>
      <c r="AEJ65" s="995"/>
      <c r="AEK65" s="995"/>
      <c r="AEL65" s="995"/>
      <c r="AEM65" s="995"/>
      <c r="AEN65" s="995"/>
      <c r="AEO65" s="995"/>
      <c r="AEP65" s="995"/>
      <c r="AEQ65" s="995"/>
      <c r="AER65" s="995"/>
      <c r="AES65" s="995"/>
      <c r="AET65" s="995"/>
      <c r="AEU65" s="995"/>
      <c r="AEV65" s="995"/>
      <c r="AEW65" s="995"/>
      <c r="AEX65" s="995"/>
      <c r="AEY65" s="995"/>
      <c r="AEZ65" s="995"/>
      <c r="AFA65" s="995"/>
      <c r="AFB65" s="995"/>
      <c r="AFC65" s="995"/>
      <c r="AFD65" s="995"/>
      <c r="AFE65" s="995"/>
      <c r="AFF65" s="995"/>
      <c r="AFG65" s="995"/>
      <c r="AFH65" s="995"/>
      <c r="AFI65" s="995"/>
      <c r="AFJ65" s="995"/>
      <c r="AFK65" s="995"/>
      <c r="AFL65" s="995"/>
      <c r="AFM65" s="995"/>
      <c r="AFN65" s="995"/>
      <c r="AFO65" s="995"/>
      <c r="AFP65" s="995"/>
      <c r="AFQ65" s="995"/>
      <c r="AFR65" s="995"/>
      <c r="AFS65" s="995"/>
      <c r="AFT65" s="995"/>
      <c r="AFU65" s="995"/>
      <c r="AFV65" s="995"/>
      <c r="AFW65" s="995"/>
      <c r="AFX65" s="995"/>
      <c r="AFY65" s="995"/>
      <c r="AFZ65" s="995"/>
      <c r="AGA65" s="995"/>
      <c r="AGB65" s="995"/>
      <c r="AGC65" s="995"/>
      <c r="AGD65" s="995"/>
      <c r="AGE65" s="995"/>
      <c r="AGF65" s="995"/>
      <c r="AGG65" s="995"/>
      <c r="AGH65" s="995"/>
      <c r="AGI65" s="995"/>
      <c r="AGJ65" s="995"/>
      <c r="AGK65" s="995"/>
      <c r="AGL65" s="995"/>
      <c r="AGM65" s="995"/>
      <c r="AGN65" s="995"/>
      <c r="AGO65" s="995"/>
      <c r="AGP65" s="995"/>
      <c r="AGQ65" s="995"/>
      <c r="AGR65" s="995"/>
      <c r="AGS65" s="995"/>
      <c r="AGT65" s="995"/>
      <c r="AGU65" s="995"/>
      <c r="AGV65" s="995"/>
      <c r="AGW65" s="995"/>
      <c r="AGX65" s="995"/>
      <c r="AGY65" s="995"/>
      <c r="AGZ65" s="995"/>
      <c r="AHA65" s="995"/>
      <c r="AHB65" s="995"/>
      <c r="AHC65" s="995"/>
      <c r="AHD65" s="995"/>
      <c r="AHE65" s="995"/>
      <c r="AHF65" s="995"/>
      <c r="AHG65" s="995"/>
      <c r="AHH65" s="995"/>
      <c r="AHI65" s="995"/>
      <c r="AHJ65" s="995"/>
      <c r="AHK65" s="995"/>
      <c r="AHL65" s="995"/>
      <c r="AHM65" s="995"/>
      <c r="AHN65" s="995"/>
      <c r="AHO65" s="995"/>
      <c r="AHP65" s="995"/>
      <c r="AHQ65" s="995"/>
      <c r="AHR65" s="995"/>
      <c r="AHS65" s="995"/>
      <c r="AHT65" s="995"/>
      <c r="AHU65" s="995"/>
      <c r="AHV65" s="995"/>
      <c r="AHW65" s="995"/>
      <c r="AHX65" s="995"/>
      <c r="AHY65" s="995"/>
      <c r="AHZ65" s="995"/>
      <c r="AIA65" s="995"/>
      <c r="AIB65" s="995"/>
      <c r="AIC65" s="995"/>
      <c r="AID65" s="995"/>
      <c r="AIE65" s="995"/>
      <c r="AIF65" s="995"/>
      <c r="AIG65" s="995"/>
      <c r="AIH65" s="995"/>
      <c r="AII65" s="995"/>
      <c r="AIJ65" s="995"/>
      <c r="AIK65" s="995"/>
      <c r="AIL65" s="995"/>
      <c r="AIM65" s="995"/>
      <c r="AIN65" s="995"/>
      <c r="AIO65" s="995"/>
      <c r="AIP65" s="995"/>
      <c r="AIQ65" s="995"/>
      <c r="AIR65" s="995"/>
      <c r="AIS65" s="995"/>
      <c r="AIT65" s="995"/>
      <c r="AIU65" s="995"/>
      <c r="AIV65" s="995"/>
      <c r="AIW65" s="995"/>
      <c r="AIX65" s="995"/>
      <c r="AIY65" s="995"/>
      <c r="AIZ65" s="995"/>
      <c r="AJA65" s="995"/>
      <c r="AJB65" s="995"/>
      <c r="AJC65" s="995"/>
      <c r="AJD65" s="995"/>
      <c r="AJE65" s="995"/>
      <c r="AJF65" s="995"/>
      <c r="AJG65" s="995"/>
      <c r="AJH65" s="995"/>
      <c r="AJI65" s="995"/>
      <c r="AJJ65" s="995"/>
      <c r="AJK65" s="995"/>
      <c r="AJL65" s="995"/>
      <c r="AJM65" s="995"/>
      <c r="AJN65" s="995"/>
      <c r="AJO65" s="995"/>
      <c r="AJP65" s="995"/>
      <c r="AJQ65" s="995"/>
      <c r="AJR65" s="995"/>
      <c r="AJS65" s="995"/>
      <c r="AJT65" s="995"/>
      <c r="AJU65" s="995"/>
      <c r="AJV65" s="995"/>
      <c r="AJW65" s="995"/>
      <c r="AJX65" s="995"/>
      <c r="AJY65" s="995"/>
      <c r="AJZ65" s="995"/>
      <c r="AKA65" s="995"/>
      <c r="AKB65" s="995"/>
      <c r="AKC65" s="995"/>
      <c r="AKD65" s="995"/>
      <c r="AKE65" s="995"/>
      <c r="AKF65" s="995"/>
      <c r="AKG65" s="995"/>
      <c r="AKH65" s="995"/>
      <c r="AKI65" s="995"/>
      <c r="AKJ65" s="995"/>
      <c r="AKK65" s="995"/>
      <c r="AKL65" s="995"/>
      <c r="AKM65" s="995"/>
      <c r="AKN65" s="995"/>
      <c r="AKO65" s="995"/>
      <c r="AKP65" s="995"/>
      <c r="AKQ65" s="995"/>
      <c r="AKR65" s="995"/>
      <c r="AKS65" s="995"/>
      <c r="AKT65" s="995"/>
      <c r="AKU65" s="995"/>
      <c r="AKV65" s="995"/>
      <c r="AKW65" s="995"/>
      <c r="AKX65" s="995"/>
      <c r="AKY65" s="995"/>
      <c r="AKZ65" s="995"/>
      <c r="ALA65" s="995"/>
      <c r="ALB65" s="995"/>
      <c r="ALC65" s="995"/>
      <c r="ALD65" s="995"/>
      <c r="ALE65" s="995"/>
      <c r="ALF65" s="995"/>
      <c r="ALG65" s="995"/>
      <c r="ALH65" s="995"/>
      <c r="ALI65" s="995"/>
      <c r="ALJ65" s="995"/>
      <c r="ALK65" s="995"/>
      <c r="ALL65" s="995"/>
      <c r="ALM65" s="995"/>
      <c r="ALN65" s="995"/>
      <c r="ALO65" s="995"/>
      <c r="ALP65" s="995"/>
      <c r="ALQ65" s="995"/>
      <c r="ALR65" s="995"/>
      <c r="ALS65" s="995"/>
      <c r="ALT65" s="995"/>
      <c r="ALU65" s="995"/>
      <c r="ALV65" s="995"/>
      <c r="ALW65" s="995"/>
      <c r="ALX65" s="995"/>
      <c r="ALY65" s="995"/>
      <c r="ALZ65" s="995"/>
      <c r="AMA65" s="995"/>
      <c r="AMB65" s="995"/>
      <c r="AMC65" s="995"/>
      <c r="AMD65" s="995"/>
      <c r="AME65" s="995"/>
      <c r="AMF65" s="995"/>
      <c r="AMG65" s="995"/>
      <c r="AMH65" s="995"/>
      <c r="AMI65" s="995"/>
      <c r="AMJ65" s="995"/>
      <c r="AMK65" s="995"/>
    </row>
    <row r="66" spans="1:1025" s="1467" customFormat="1" x14ac:dyDescent="0.2">
      <c r="A66" s="1008"/>
      <c r="B66" s="1933" t="s">
        <v>977</v>
      </c>
      <c r="C66" s="1934"/>
      <c r="D66" s="1008"/>
      <c r="E66" s="1931"/>
      <c r="F66" s="1932"/>
      <c r="G66" s="1930"/>
      <c r="H66" s="1932"/>
      <c r="I66" s="1932"/>
      <c r="J66" s="1932"/>
      <c r="K66" s="1932"/>
      <c r="L66" s="1008"/>
      <c r="M66" s="1008"/>
      <c r="N66" s="1008"/>
      <c r="O66" s="1008"/>
      <c r="P66" s="1008"/>
      <c r="Q66" s="1008"/>
      <c r="R66" s="1008"/>
      <c r="S66" s="1008"/>
      <c r="T66" s="1008"/>
      <c r="U66" s="1008"/>
      <c r="V66" s="1008"/>
      <c r="W66" s="1008"/>
      <c r="X66" s="1008"/>
      <c r="Y66" s="1008"/>
      <c r="Z66" s="1008"/>
      <c r="AA66" s="1008"/>
      <c r="AB66" s="1008"/>
      <c r="AC66" s="1008"/>
      <c r="AD66" s="1008"/>
      <c r="AE66" s="1008"/>
      <c r="AF66" s="1008"/>
      <c r="AG66" s="1008"/>
      <c r="AH66" s="1008"/>
      <c r="AI66" s="1008"/>
      <c r="AJ66" s="1008"/>
      <c r="AK66" s="1008"/>
      <c r="AL66" s="1008"/>
      <c r="AM66" s="1008"/>
      <c r="AN66" s="1008"/>
      <c r="AO66" s="1008"/>
      <c r="AP66" s="1008"/>
      <c r="AQ66" s="1008"/>
      <c r="AR66" s="1008"/>
      <c r="AS66" s="1008"/>
      <c r="AT66" s="1008"/>
      <c r="AU66" s="1008"/>
      <c r="AV66" s="1008"/>
      <c r="AW66" s="1008"/>
      <c r="AX66" s="1008"/>
      <c r="AY66" s="1008"/>
      <c r="AZ66" s="1008"/>
      <c r="BA66" s="1008"/>
      <c r="BB66" s="1008"/>
      <c r="BC66" s="1008"/>
      <c r="BD66" s="1008"/>
      <c r="BE66" s="1008"/>
      <c r="BF66" s="1008"/>
      <c r="BG66" s="1008"/>
      <c r="BH66" s="1008"/>
      <c r="BI66" s="1008"/>
      <c r="BJ66" s="1008"/>
      <c r="BK66" s="1008"/>
      <c r="BL66" s="1008"/>
      <c r="BM66" s="1008"/>
      <c r="BN66" s="1008"/>
      <c r="BO66" s="1008"/>
      <c r="BP66" s="1008"/>
      <c r="BQ66" s="1008"/>
      <c r="BR66" s="1008"/>
      <c r="BS66" s="1008"/>
      <c r="BT66" s="1008"/>
      <c r="BU66" s="1008"/>
      <c r="BV66" s="1008"/>
      <c r="BW66" s="1008"/>
      <c r="BX66" s="1008"/>
      <c r="BY66" s="1008"/>
      <c r="BZ66" s="1008"/>
      <c r="CA66" s="1008"/>
      <c r="CB66" s="1008"/>
      <c r="CC66" s="1008"/>
      <c r="CD66" s="1008"/>
      <c r="CE66" s="1008"/>
      <c r="CF66" s="1008"/>
      <c r="CG66" s="1008"/>
      <c r="CH66" s="1008"/>
      <c r="CI66" s="1008"/>
      <c r="CJ66" s="1008"/>
      <c r="CK66" s="1008"/>
      <c r="CL66" s="1008"/>
      <c r="CM66" s="1008"/>
      <c r="CN66" s="1008"/>
      <c r="CO66" s="1008"/>
      <c r="CP66" s="1008"/>
      <c r="CQ66" s="1008"/>
      <c r="CR66" s="1008"/>
      <c r="CS66" s="1008"/>
      <c r="CT66" s="1008"/>
      <c r="CU66" s="1008"/>
      <c r="CV66" s="1008"/>
      <c r="CW66" s="1008"/>
      <c r="CX66" s="1008"/>
      <c r="CY66" s="1008"/>
      <c r="CZ66" s="1008"/>
      <c r="DA66" s="1008"/>
      <c r="DB66" s="1008"/>
      <c r="DC66" s="1008"/>
      <c r="DD66" s="1008"/>
      <c r="DE66" s="1008"/>
      <c r="DF66" s="1008"/>
      <c r="DG66" s="1008"/>
      <c r="DH66" s="1008"/>
      <c r="DI66" s="1008"/>
      <c r="DJ66" s="1008"/>
      <c r="DK66" s="1008"/>
      <c r="DL66" s="1008"/>
      <c r="DM66" s="1008"/>
      <c r="DN66" s="1008"/>
      <c r="DO66" s="1008"/>
      <c r="DP66" s="1008"/>
      <c r="DQ66" s="1008"/>
      <c r="DR66" s="1008"/>
      <c r="DS66" s="1008"/>
      <c r="DT66" s="1008"/>
      <c r="DU66" s="1008"/>
      <c r="DV66" s="1008"/>
      <c r="DW66" s="1008"/>
      <c r="DX66" s="1008"/>
      <c r="DY66" s="1008"/>
      <c r="DZ66" s="1008"/>
      <c r="EA66" s="1008"/>
      <c r="EB66" s="1008"/>
      <c r="EC66" s="1008"/>
      <c r="ED66" s="1008"/>
      <c r="EE66" s="1008"/>
      <c r="EF66" s="1008"/>
      <c r="EG66" s="1008"/>
      <c r="EH66" s="1008"/>
      <c r="EI66" s="1008"/>
      <c r="EJ66" s="1008"/>
      <c r="EK66" s="1008"/>
      <c r="EL66" s="1008"/>
      <c r="EM66" s="1008"/>
      <c r="EN66" s="1008"/>
      <c r="EO66" s="1008"/>
      <c r="EP66" s="1008"/>
      <c r="EQ66" s="1008"/>
      <c r="ER66" s="1008"/>
      <c r="ES66" s="1008"/>
      <c r="ET66" s="1008"/>
      <c r="EU66" s="1008"/>
      <c r="EV66" s="1008"/>
      <c r="EW66" s="1008"/>
      <c r="EX66" s="1008"/>
      <c r="EY66" s="1008"/>
      <c r="EZ66" s="1008"/>
      <c r="FA66" s="1008"/>
      <c r="FB66" s="1008"/>
      <c r="FC66" s="1008"/>
      <c r="FD66" s="1008"/>
      <c r="FE66" s="1008"/>
      <c r="FF66" s="1008"/>
      <c r="FG66" s="1008"/>
      <c r="FH66" s="1008"/>
      <c r="FI66" s="1008"/>
      <c r="FJ66" s="1008"/>
      <c r="FK66" s="1008"/>
      <c r="FL66" s="1008"/>
      <c r="FM66" s="1008"/>
      <c r="FN66" s="1008"/>
      <c r="FO66" s="1008"/>
      <c r="FP66" s="1008"/>
      <c r="FQ66" s="1008"/>
      <c r="FR66" s="1008"/>
      <c r="FS66" s="1008"/>
      <c r="FT66" s="1008"/>
      <c r="FU66" s="1008"/>
      <c r="FV66" s="1008"/>
      <c r="FW66" s="1008"/>
      <c r="FX66" s="1008"/>
      <c r="FY66" s="1008"/>
      <c r="FZ66" s="1008"/>
      <c r="GA66" s="1008"/>
      <c r="GB66" s="1008"/>
      <c r="GC66" s="1008"/>
      <c r="GD66" s="1008"/>
      <c r="GE66" s="1008"/>
      <c r="GF66" s="1008"/>
      <c r="GG66" s="1008"/>
      <c r="GH66" s="1008"/>
      <c r="GI66" s="1008"/>
      <c r="GJ66" s="1008"/>
      <c r="GK66" s="1008"/>
      <c r="GL66" s="1008"/>
      <c r="GM66" s="1008"/>
      <c r="GN66" s="1008"/>
      <c r="GO66" s="1008"/>
      <c r="GP66" s="1008"/>
      <c r="GQ66" s="1008"/>
      <c r="GR66" s="1008"/>
      <c r="GS66" s="1008"/>
      <c r="GT66" s="1008"/>
      <c r="GU66" s="1008"/>
      <c r="GV66" s="1008"/>
      <c r="GW66" s="1008"/>
      <c r="GX66" s="1008"/>
      <c r="GY66" s="1008"/>
      <c r="GZ66" s="1008"/>
      <c r="HA66" s="1008"/>
      <c r="HB66" s="1008"/>
      <c r="HC66" s="1008"/>
      <c r="HD66" s="1008"/>
      <c r="HE66" s="1008"/>
      <c r="HF66" s="1008"/>
      <c r="HG66" s="1008"/>
      <c r="HH66" s="1008"/>
      <c r="HI66" s="1008"/>
      <c r="HJ66" s="1008"/>
      <c r="HK66" s="1008"/>
      <c r="HL66" s="1008"/>
      <c r="HM66" s="1008"/>
      <c r="HN66" s="1008"/>
      <c r="HO66" s="1008"/>
      <c r="HP66" s="1008"/>
      <c r="HQ66" s="1008"/>
      <c r="HR66" s="1008"/>
      <c r="HS66" s="1008"/>
      <c r="HT66" s="1008"/>
      <c r="HU66" s="1008"/>
      <c r="HV66" s="1008"/>
      <c r="HW66" s="1008"/>
      <c r="HX66" s="1008"/>
      <c r="HY66" s="1008"/>
      <c r="HZ66" s="1008"/>
      <c r="IA66" s="1008"/>
      <c r="IB66" s="1008"/>
      <c r="IC66" s="1008"/>
      <c r="ID66" s="1008"/>
      <c r="IE66" s="1008"/>
      <c r="IF66" s="1008"/>
      <c r="IG66" s="1008"/>
      <c r="IH66" s="1008"/>
      <c r="II66" s="1008"/>
      <c r="IJ66" s="1008"/>
      <c r="IK66" s="1008"/>
      <c r="IL66" s="1008"/>
      <c r="IM66" s="1008"/>
      <c r="IN66" s="1008"/>
      <c r="IO66" s="1008"/>
      <c r="IP66" s="1008"/>
      <c r="IQ66" s="1008"/>
      <c r="IR66" s="1008"/>
      <c r="IS66" s="1008"/>
      <c r="IT66" s="1008"/>
      <c r="IU66" s="1008"/>
      <c r="IV66" s="1008"/>
      <c r="IW66" s="1008"/>
      <c r="IX66" s="1008"/>
      <c r="IY66" s="1008"/>
      <c r="IZ66" s="1008"/>
      <c r="JA66" s="1008"/>
      <c r="JB66" s="1008"/>
      <c r="JC66" s="1008"/>
      <c r="JD66" s="1008"/>
      <c r="JE66" s="1008"/>
      <c r="JF66" s="1008"/>
      <c r="JG66" s="1008"/>
      <c r="JH66" s="1008"/>
      <c r="JI66" s="1008"/>
      <c r="JJ66" s="1008"/>
      <c r="JK66" s="1008"/>
      <c r="JL66" s="1008"/>
      <c r="JM66" s="1008"/>
      <c r="JN66" s="1008"/>
      <c r="JO66" s="1008"/>
      <c r="JP66" s="1008"/>
      <c r="JQ66" s="1008"/>
      <c r="JR66" s="1008"/>
      <c r="JS66" s="1008"/>
      <c r="JT66" s="1008"/>
      <c r="JU66" s="1008"/>
      <c r="JV66" s="1008"/>
      <c r="JW66" s="1008"/>
      <c r="JX66" s="1008"/>
      <c r="JY66" s="1008"/>
      <c r="JZ66" s="1008"/>
      <c r="KA66" s="1008"/>
      <c r="KB66" s="1008"/>
      <c r="KC66" s="1008"/>
      <c r="KD66" s="1008"/>
      <c r="KE66" s="1008"/>
      <c r="KF66" s="1008"/>
      <c r="KG66" s="1008"/>
      <c r="KH66" s="1008"/>
      <c r="KI66" s="1008"/>
      <c r="KJ66" s="1008"/>
      <c r="KK66" s="1008"/>
      <c r="KL66" s="1008"/>
      <c r="KM66" s="1008"/>
      <c r="KN66" s="1008"/>
      <c r="KO66" s="1008"/>
      <c r="KP66" s="1008"/>
      <c r="KQ66" s="1008"/>
      <c r="KR66" s="1008"/>
      <c r="KS66" s="1008"/>
      <c r="KT66" s="1008"/>
      <c r="KU66" s="1008"/>
      <c r="KV66" s="1008"/>
      <c r="KW66" s="1008"/>
      <c r="KX66" s="1008"/>
      <c r="KY66" s="1008"/>
      <c r="KZ66" s="1008"/>
      <c r="LA66" s="1008"/>
      <c r="LB66" s="1008"/>
      <c r="LC66" s="1008"/>
      <c r="LD66" s="1008"/>
      <c r="LE66" s="1008"/>
      <c r="LF66" s="1008"/>
      <c r="LG66" s="1008"/>
      <c r="LH66" s="1008"/>
      <c r="LI66" s="1008"/>
      <c r="LJ66" s="1008"/>
      <c r="LK66" s="1008"/>
      <c r="LL66" s="1008"/>
      <c r="LM66" s="1008"/>
      <c r="LN66" s="1008"/>
      <c r="LO66" s="1008"/>
      <c r="LP66" s="1008"/>
      <c r="LQ66" s="1008"/>
      <c r="LR66" s="1008"/>
      <c r="LS66" s="1008"/>
      <c r="LT66" s="1008"/>
      <c r="LU66" s="1008"/>
      <c r="LV66" s="1008"/>
      <c r="LW66" s="1008"/>
      <c r="LX66" s="1008"/>
      <c r="LY66" s="1008"/>
      <c r="LZ66" s="1008"/>
      <c r="MA66" s="1008"/>
      <c r="MB66" s="1008"/>
      <c r="MC66" s="1008"/>
      <c r="MD66" s="1008"/>
      <c r="ME66" s="1008"/>
      <c r="MF66" s="1008"/>
      <c r="MG66" s="1008"/>
      <c r="MH66" s="1008"/>
      <c r="MI66" s="1008"/>
      <c r="MJ66" s="1008"/>
      <c r="MK66" s="1008"/>
      <c r="ML66" s="1008"/>
      <c r="MM66" s="1008"/>
      <c r="MN66" s="1008"/>
      <c r="MO66" s="1008"/>
      <c r="MP66" s="1008"/>
      <c r="MQ66" s="1008"/>
      <c r="MR66" s="1008"/>
      <c r="MS66" s="1008"/>
      <c r="MT66" s="1008"/>
      <c r="MU66" s="1008"/>
      <c r="MV66" s="1008"/>
      <c r="MW66" s="1008"/>
      <c r="MX66" s="1008"/>
      <c r="MY66" s="1008"/>
      <c r="MZ66" s="1008"/>
      <c r="NA66" s="1008"/>
      <c r="NB66" s="1008"/>
      <c r="NC66" s="1008"/>
      <c r="ND66" s="1008"/>
      <c r="NE66" s="1008"/>
      <c r="NF66" s="1008"/>
      <c r="NG66" s="1008"/>
      <c r="NH66" s="1008"/>
      <c r="NI66" s="1008"/>
      <c r="NJ66" s="1008"/>
      <c r="NK66" s="1008"/>
      <c r="NL66" s="1008"/>
      <c r="NM66" s="1008"/>
      <c r="NN66" s="1008"/>
      <c r="NO66" s="1008"/>
      <c r="NP66" s="1008"/>
      <c r="NQ66" s="1008"/>
      <c r="NR66" s="1008"/>
      <c r="NS66" s="1008"/>
      <c r="NT66" s="1008"/>
      <c r="NU66" s="1008"/>
      <c r="NV66" s="1008"/>
      <c r="NW66" s="1008"/>
      <c r="NX66" s="1008"/>
      <c r="NY66" s="1008"/>
      <c r="NZ66" s="1008"/>
      <c r="OA66" s="1008"/>
      <c r="OB66" s="1008"/>
      <c r="OC66" s="1008"/>
      <c r="OD66" s="1008"/>
      <c r="OE66" s="1008"/>
      <c r="OF66" s="1008"/>
      <c r="OG66" s="1008"/>
      <c r="OH66" s="1008"/>
      <c r="OI66" s="1008"/>
      <c r="OJ66" s="1008"/>
      <c r="OK66" s="1008"/>
      <c r="OL66" s="1008"/>
      <c r="OM66" s="1008"/>
      <c r="ON66" s="1008"/>
      <c r="OO66" s="1008"/>
      <c r="OP66" s="1008"/>
      <c r="OQ66" s="1008"/>
      <c r="OR66" s="1008"/>
      <c r="OS66" s="1008"/>
      <c r="OT66" s="1008"/>
      <c r="OU66" s="1008"/>
      <c r="OV66" s="1008"/>
      <c r="OW66" s="1008"/>
      <c r="OX66" s="1008"/>
      <c r="OY66" s="1008"/>
      <c r="OZ66" s="1008"/>
      <c r="PA66" s="1008"/>
      <c r="PB66" s="1008"/>
      <c r="PC66" s="1008"/>
      <c r="PD66" s="1008"/>
      <c r="PE66" s="1008"/>
      <c r="PF66" s="1008"/>
      <c r="PG66" s="1008"/>
      <c r="PH66" s="1008"/>
      <c r="PI66" s="1008"/>
      <c r="PJ66" s="1008"/>
      <c r="PK66" s="1008"/>
      <c r="PL66" s="1008"/>
      <c r="PM66" s="1008"/>
      <c r="PN66" s="1008"/>
      <c r="PO66" s="1008"/>
      <c r="PP66" s="1008"/>
      <c r="PQ66" s="1008"/>
      <c r="PR66" s="1008"/>
      <c r="PS66" s="1008"/>
      <c r="PT66" s="1008"/>
      <c r="PU66" s="1008"/>
      <c r="PV66" s="1008"/>
      <c r="PW66" s="1008"/>
      <c r="PX66" s="1008"/>
      <c r="PY66" s="1008"/>
      <c r="PZ66" s="1008"/>
      <c r="QA66" s="1008"/>
      <c r="QB66" s="1008"/>
      <c r="QC66" s="1008"/>
      <c r="QD66" s="1008"/>
      <c r="QE66" s="1008"/>
      <c r="QF66" s="1008"/>
      <c r="QG66" s="1008"/>
      <c r="QH66" s="1008"/>
      <c r="QI66" s="1008"/>
      <c r="QJ66" s="1008"/>
      <c r="QK66" s="1008"/>
      <c r="QL66" s="1008"/>
      <c r="QM66" s="1008"/>
      <c r="QN66" s="1008"/>
      <c r="QO66" s="1008"/>
      <c r="QP66" s="1008"/>
      <c r="QQ66" s="1008"/>
      <c r="QR66" s="1008"/>
      <c r="QS66" s="1008"/>
      <c r="QT66" s="1008"/>
      <c r="QU66" s="1008"/>
      <c r="QV66" s="1008"/>
      <c r="QW66" s="1008"/>
      <c r="QX66" s="1008"/>
      <c r="QY66" s="1008"/>
      <c r="QZ66" s="1008"/>
      <c r="RA66" s="1008"/>
      <c r="RB66" s="1008"/>
      <c r="RC66" s="1008"/>
      <c r="RD66" s="1008"/>
      <c r="RE66" s="1008"/>
      <c r="RF66" s="1008"/>
      <c r="RG66" s="1008"/>
      <c r="RH66" s="1008"/>
      <c r="RI66" s="1008"/>
      <c r="RJ66" s="1008"/>
      <c r="RK66" s="1008"/>
      <c r="RL66" s="1008"/>
      <c r="RM66" s="1008"/>
      <c r="RN66" s="1008"/>
      <c r="RO66" s="1008"/>
      <c r="RP66" s="1008"/>
      <c r="RQ66" s="1008"/>
      <c r="RR66" s="1008"/>
      <c r="RS66" s="1008"/>
      <c r="RT66" s="1008"/>
      <c r="RU66" s="1008"/>
      <c r="RV66" s="1008"/>
      <c r="RW66" s="1008"/>
      <c r="RX66" s="1008"/>
      <c r="RY66" s="1008"/>
      <c r="RZ66" s="1008"/>
      <c r="SA66" s="1008"/>
      <c r="SB66" s="1008"/>
      <c r="SC66" s="1008"/>
      <c r="SD66" s="1008"/>
      <c r="SE66" s="1008"/>
      <c r="SF66" s="1008"/>
      <c r="SG66" s="1008"/>
      <c r="SH66" s="1008"/>
      <c r="SI66" s="1008"/>
      <c r="SJ66" s="1008"/>
      <c r="SK66" s="1008"/>
      <c r="SL66" s="1008"/>
      <c r="SM66" s="1008"/>
      <c r="SN66" s="1008"/>
      <c r="SO66" s="1008"/>
      <c r="SP66" s="1008"/>
      <c r="SQ66" s="1008"/>
      <c r="SR66" s="1008"/>
      <c r="SS66" s="1008"/>
      <c r="ST66" s="1008"/>
      <c r="SU66" s="1008"/>
      <c r="SV66" s="1008"/>
      <c r="SW66" s="1008"/>
      <c r="SX66" s="1008"/>
      <c r="SY66" s="1008"/>
      <c r="SZ66" s="1008"/>
      <c r="TA66" s="1008"/>
      <c r="TB66" s="1008"/>
      <c r="TC66" s="1008"/>
      <c r="TD66" s="1008"/>
      <c r="TE66" s="1008"/>
      <c r="TF66" s="1008"/>
      <c r="TG66" s="1008"/>
      <c r="TH66" s="1008"/>
      <c r="TI66" s="1008"/>
      <c r="TJ66" s="1008"/>
      <c r="TK66" s="1008"/>
      <c r="TL66" s="1008"/>
      <c r="TM66" s="1008"/>
      <c r="TN66" s="1008"/>
      <c r="TO66" s="1008"/>
      <c r="TP66" s="1008"/>
      <c r="TQ66" s="1008"/>
      <c r="TR66" s="1008"/>
      <c r="TS66" s="1008"/>
      <c r="TT66" s="1008"/>
      <c r="TU66" s="1008"/>
      <c r="TV66" s="1008"/>
      <c r="TW66" s="1008"/>
      <c r="TX66" s="1008"/>
      <c r="TY66" s="1008"/>
      <c r="TZ66" s="1008"/>
      <c r="UA66" s="1008"/>
      <c r="UB66" s="1008"/>
      <c r="UC66" s="1008"/>
      <c r="UD66" s="1008"/>
      <c r="UE66" s="1008"/>
      <c r="UF66" s="1008"/>
      <c r="UG66" s="1008"/>
      <c r="UH66" s="1008"/>
      <c r="UI66" s="1008"/>
      <c r="UJ66" s="1008"/>
      <c r="UK66" s="1008"/>
      <c r="UL66" s="1008"/>
      <c r="UM66" s="1008"/>
      <c r="UN66" s="1008"/>
      <c r="UO66" s="1008"/>
      <c r="UP66" s="1008"/>
      <c r="UQ66" s="1008"/>
      <c r="UR66" s="1008"/>
      <c r="US66" s="1008"/>
      <c r="UT66" s="1008"/>
      <c r="UU66" s="1008"/>
      <c r="UV66" s="1008"/>
      <c r="UW66" s="1008"/>
      <c r="UX66" s="1008"/>
      <c r="UY66" s="1008"/>
      <c r="UZ66" s="1008"/>
      <c r="VA66" s="1008"/>
      <c r="VB66" s="1008"/>
      <c r="VC66" s="1008"/>
      <c r="VD66" s="1008"/>
      <c r="VE66" s="1008"/>
      <c r="VF66" s="1008"/>
      <c r="VG66" s="1008"/>
      <c r="VH66" s="1008"/>
      <c r="VI66" s="1008"/>
      <c r="VJ66" s="1008"/>
      <c r="VK66" s="1008"/>
      <c r="VL66" s="1008"/>
      <c r="VM66" s="1008"/>
      <c r="VN66" s="1008"/>
      <c r="VO66" s="1008"/>
      <c r="VP66" s="1008"/>
      <c r="VQ66" s="1008"/>
      <c r="VR66" s="1008"/>
      <c r="VS66" s="1008"/>
      <c r="VT66" s="1008"/>
      <c r="VU66" s="1008"/>
      <c r="VV66" s="1008"/>
      <c r="VW66" s="1008"/>
      <c r="VX66" s="1008"/>
      <c r="VY66" s="1008"/>
      <c r="VZ66" s="1008"/>
      <c r="WA66" s="1008"/>
      <c r="WB66" s="1008"/>
      <c r="WC66" s="1008"/>
      <c r="WD66" s="1008"/>
      <c r="WE66" s="1008"/>
      <c r="WF66" s="1008"/>
      <c r="WG66" s="1008"/>
      <c r="WH66" s="1008"/>
      <c r="WI66" s="1008"/>
      <c r="WJ66" s="1008"/>
      <c r="WK66" s="1008"/>
      <c r="WL66" s="1008"/>
      <c r="WM66" s="1008"/>
      <c r="WN66" s="1008"/>
      <c r="WO66" s="1008"/>
      <c r="WP66" s="1008"/>
      <c r="WQ66" s="1008"/>
      <c r="WR66" s="1008"/>
      <c r="WS66" s="1008"/>
      <c r="WT66" s="1008"/>
      <c r="WU66" s="1008"/>
      <c r="WV66" s="1008"/>
      <c r="WW66" s="1008"/>
      <c r="WX66" s="1008"/>
      <c r="WY66" s="1008"/>
      <c r="WZ66" s="1008"/>
      <c r="XA66" s="1008"/>
      <c r="XB66" s="1008"/>
      <c r="XC66" s="1008"/>
      <c r="XD66" s="1008"/>
      <c r="XE66" s="1008"/>
      <c r="XF66" s="1008"/>
      <c r="XG66" s="1008"/>
      <c r="XH66" s="1008"/>
      <c r="XI66" s="1008"/>
      <c r="XJ66" s="1008"/>
      <c r="XK66" s="1008"/>
      <c r="XL66" s="1008"/>
      <c r="XM66" s="1008"/>
      <c r="XN66" s="1008"/>
      <c r="XO66" s="1008"/>
      <c r="XP66" s="1008"/>
      <c r="XQ66" s="1008"/>
      <c r="XR66" s="1008"/>
      <c r="XS66" s="1008"/>
      <c r="XT66" s="1008"/>
      <c r="XU66" s="1008"/>
      <c r="XV66" s="1008"/>
      <c r="XW66" s="1008"/>
      <c r="XX66" s="1008"/>
      <c r="XY66" s="1008"/>
      <c r="XZ66" s="1008"/>
      <c r="YA66" s="1008"/>
      <c r="YB66" s="1008"/>
      <c r="YC66" s="1008"/>
      <c r="YD66" s="1008"/>
      <c r="YE66" s="1008"/>
      <c r="YF66" s="1008"/>
      <c r="YG66" s="1008"/>
      <c r="YH66" s="1008"/>
      <c r="YI66" s="1008"/>
      <c r="YJ66" s="1008"/>
      <c r="YK66" s="1008"/>
      <c r="YL66" s="1008"/>
      <c r="YM66" s="1008"/>
      <c r="YN66" s="1008"/>
      <c r="YO66" s="1008"/>
      <c r="YP66" s="1008"/>
      <c r="YQ66" s="1008"/>
      <c r="YR66" s="1008"/>
      <c r="YS66" s="1008"/>
      <c r="YT66" s="1008"/>
      <c r="YU66" s="1008"/>
      <c r="YV66" s="1008"/>
      <c r="YW66" s="1008"/>
      <c r="YX66" s="1008"/>
      <c r="YY66" s="1008"/>
      <c r="YZ66" s="1008"/>
      <c r="ZA66" s="1008"/>
      <c r="ZB66" s="1008"/>
      <c r="ZC66" s="1008"/>
      <c r="ZD66" s="1008"/>
      <c r="ZE66" s="1008"/>
      <c r="ZF66" s="1008"/>
      <c r="ZG66" s="1008"/>
      <c r="ZH66" s="1008"/>
      <c r="ZI66" s="1008"/>
      <c r="ZJ66" s="1008"/>
      <c r="ZK66" s="1008"/>
      <c r="ZL66" s="1008"/>
      <c r="ZM66" s="1008"/>
      <c r="ZN66" s="1008"/>
      <c r="ZO66" s="1008"/>
      <c r="ZP66" s="1008"/>
      <c r="ZQ66" s="1008"/>
      <c r="ZR66" s="1008"/>
      <c r="ZS66" s="1008"/>
      <c r="ZT66" s="1008"/>
      <c r="ZU66" s="1008"/>
      <c r="ZV66" s="1008"/>
      <c r="ZW66" s="1008"/>
      <c r="ZX66" s="1008"/>
      <c r="ZY66" s="1008"/>
      <c r="ZZ66" s="1008"/>
      <c r="AAA66" s="1008"/>
      <c r="AAB66" s="1008"/>
      <c r="AAC66" s="1008"/>
      <c r="AAD66" s="1008"/>
      <c r="AAE66" s="1008"/>
      <c r="AAF66" s="1008"/>
      <c r="AAG66" s="1008"/>
      <c r="AAH66" s="1008"/>
      <c r="AAI66" s="1008"/>
      <c r="AAJ66" s="1008"/>
      <c r="AAK66" s="1008"/>
      <c r="AAL66" s="1008"/>
      <c r="AAM66" s="1008"/>
      <c r="AAN66" s="1008"/>
      <c r="AAO66" s="1008"/>
      <c r="AAP66" s="1008"/>
      <c r="AAQ66" s="1008"/>
      <c r="AAR66" s="1008"/>
      <c r="AAS66" s="1008"/>
      <c r="AAT66" s="1008"/>
      <c r="AAU66" s="1008"/>
      <c r="AAV66" s="1008"/>
      <c r="AAW66" s="1008"/>
      <c r="AAX66" s="1008"/>
      <c r="AAY66" s="1008"/>
      <c r="AAZ66" s="1008"/>
      <c r="ABA66" s="1008"/>
      <c r="ABB66" s="1008"/>
      <c r="ABC66" s="1008"/>
      <c r="ABD66" s="1008"/>
      <c r="ABE66" s="1008"/>
      <c r="ABF66" s="1008"/>
      <c r="ABG66" s="1008"/>
      <c r="ABH66" s="1008"/>
      <c r="ABI66" s="1008"/>
      <c r="ABJ66" s="1008"/>
      <c r="ABK66" s="1008"/>
      <c r="ABL66" s="1008"/>
      <c r="ABM66" s="1008"/>
      <c r="ABN66" s="1008"/>
      <c r="ABO66" s="1008"/>
      <c r="ABP66" s="1008"/>
      <c r="ABQ66" s="1008"/>
      <c r="ABR66" s="1008"/>
      <c r="ABS66" s="1008"/>
      <c r="ABT66" s="1008"/>
      <c r="ABU66" s="1008"/>
      <c r="ABV66" s="1008"/>
      <c r="ABW66" s="1008"/>
      <c r="ABX66" s="1008"/>
      <c r="ABY66" s="1008"/>
      <c r="ABZ66" s="1008"/>
      <c r="ACA66" s="1008"/>
      <c r="ACB66" s="1008"/>
      <c r="ACC66" s="1008"/>
      <c r="ACD66" s="1008"/>
      <c r="ACE66" s="1008"/>
      <c r="ACF66" s="1008"/>
      <c r="ACG66" s="1008"/>
      <c r="ACH66" s="1008"/>
      <c r="ACI66" s="1008"/>
      <c r="ACJ66" s="1008"/>
      <c r="ACK66" s="1008"/>
      <c r="ACL66" s="1008"/>
      <c r="ACM66" s="1008"/>
      <c r="ACN66" s="1008"/>
      <c r="ACO66" s="1008"/>
      <c r="ACP66" s="1008"/>
      <c r="ACQ66" s="1008"/>
      <c r="ACR66" s="1008"/>
      <c r="ACS66" s="1008"/>
      <c r="ACT66" s="1008"/>
      <c r="ACU66" s="1008"/>
      <c r="ACV66" s="1008"/>
      <c r="ACW66" s="1008"/>
      <c r="ACX66" s="1008"/>
      <c r="ACY66" s="1008"/>
      <c r="ACZ66" s="1008"/>
      <c r="ADA66" s="1008"/>
      <c r="ADB66" s="1008"/>
      <c r="ADC66" s="1008"/>
      <c r="ADD66" s="1008"/>
      <c r="ADE66" s="1008"/>
      <c r="ADF66" s="1008"/>
      <c r="ADG66" s="1008"/>
      <c r="ADH66" s="1008"/>
      <c r="ADI66" s="1008"/>
      <c r="ADJ66" s="1008"/>
      <c r="ADK66" s="1008"/>
      <c r="ADL66" s="1008"/>
      <c r="ADM66" s="1008"/>
      <c r="ADN66" s="1008"/>
      <c r="ADO66" s="1008"/>
      <c r="ADP66" s="1008"/>
      <c r="ADQ66" s="1008"/>
      <c r="ADR66" s="1008"/>
      <c r="ADS66" s="1008"/>
      <c r="ADT66" s="1008"/>
      <c r="ADU66" s="1008"/>
      <c r="ADV66" s="1008"/>
      <c r="ADW66" s="1008"/>
      <c r="ADX66" s="1008"/>
      <c r="ADY66" s="1008"/>
      <c r="ADZ66" s="1008"/>
      <c r="AEA66" s="1008"/>
      <c r="AEB66" s="1008"/>
      <c r="AEC66" s="1008"/>
      <c r="AED66" s="1008"/>
      <c r="AEE66" s="1008"/>
      <c r="AEF66" s="1008"/>
      <c r="AEG66" s="1008"/>
      <c r="AEH66" s="1008"/>
      <c r="AEI66" s="1008"/>
      <c r="AEJ66" s="1008"/>
      <c r="AEK66" s="1008"/>
      <c r="AEL66" s="1008"/>
      <c r="AEM66" s="1008"/>
      <c r="AEN66" s="1008"/>
      <c r="AEO66" s="1008"/>
      <c r="AEP66" s="1008"/>
      <c r="AEQ66" s="1008"/>
      <c r="AER66" s="1008"/>
      <c r="AES66" s="1008"/>
      <c r="AET66" s="1008"/>
      <c r="AEU66" s="1008"/>
      <c r="AEV66" s="1008"/>
      <c r="AEW66" s="1008"/>
      <c r="AEX66" s="1008"/>
      <c r="AEY66" s="1008"/>
      <c r="AEZ66" s="1008"/>
      <c r="AFA66" s="1008"/>
      <c r="AFB66" s="1008"/>
      <c r="AFC66" s="1008"/>
      <c r="AFD66" s="1008"/>
      <c r="AFE66" s="1008"/>
      <c r="AFF66" s="1008"/>
      <c r="AFG66" s="1008"/>
      <c r="AFH66" s="1008"/>
      <c r="AFI66" s="1008"/>
      <c r="AFJ66" s="1008"/>
      <c r="AFK66" s="1008"/>
      <c r="AFL66" s="1008"/>
      <c r="AFM66" s="1008"/>
      <c r="AFN66" s="1008"/>
      <c r="AFO66" s="1008"/>
      <c r="AFP66" s="1008"/>
      <c r="AFQ66" s="1008"/>
      <c r="AFR66" s="1008"/>
      <c r="AFS66" s="1008"/>
      <c r="AFT66" s="1008"/>
      <c r="AFU66" s="1008"/>
      <c r="AFV66" s="1008"/>
      <c r="AFW66" s="1008"/>
      <c r="AFX66" s="1008"/>
      <c r="AFY66" s="1008"/>
      <c r="AFZ66" s="1008"/>
      <c r="AGA66" s="1008"/>
      <c r="AGB66" s="1008"/>
      <c r="AGC66" s="1008"/>
      <c r="AGD66" s="1008"/>
      <c r="AGE66" s="1008"/>
      <c r="AGF66" s="1008"/>
      <c r="AGG66" s="1008"/>
      <c r="AGH66" s="1008"/>
      <c r="AGI66" s="1008"/>
      <c r="AGJ66" s="1008"/>
      <c r="AGK66" s="1008"/>
      <c r="AGL66" s="1008"/>
      <c r="AGM66" s="1008"/>
      <c r="AGN66" s="1008"/>
      <c r="AGO66" s="1008"/>
      <c r="AGP66" s="1008"/>
      <c r="AGQ66" s="1008"/>
      <c r="AGR66" s="1008"/>
      <c r="AGS66" s="1008"/>
      <c r="AGT66" s="1008"/>
      <c r="AGU66" s="1008"/>
      <c r="AGV66" s="1008"/>
      <c r="AGW66" s="1008"/>
      <c r="AGX66" s="1008"/>
      <c r="AGY66" s="1008"/>
      <c r="AGZ66" s="1008"/>
      <c r="AHA66" s="1008"/>
      <c r="AHB66" s="1008"/>
      <c r="AHC66" s="1008"/>
      <c r="AHD66" s="1008"/>
      <c r="AHE66" s="1008"/>
      <c r="AHF66" s="1008"/>
      <c r="AHG66" s="1008"/>
      <c r="AHH66" s="1008"/>
      <c r="AHI66" s="1008"/>
      <c r="AHJ66" s="1008"/>
      <c r="AHK66" s="1008"/>
      <c r="AHL66" s="1008"/>
      <c r="AHM66" s="1008"/>
      <c r="AHN66" s="1008"/>
      <c r="AHO66" s="1008"/>
      <c r="AHP66" s="1008"/>
      <c r="AHQ66" s="1008"/>
      <c r="AHR66" s="1008"/>
      <c r="AHS66" s="1008"/>
      <c r="AHT66" s="1008"/>
      <c r="AHU66" s="1008"/>
      <c r="AHV66" s="1008"/>
      <c r="AHW66" s="1008"/>
      <c r="AHX66" s="1008"/>
      <c r="AHY66" s="1008"/>
      <c r="AHZ66" s="1008"/>
      <c r="AIA66" s="1008"/>
      <c r="AIB66" s="1008"/>
      <c r="AIC66" s="1008"/>
      <c r="AID66" s="1008"/>
      <c r="AIE66" s="1008"/>
      <c r="AIF66" s="1008"/>
      <c r="AIG66" s="1008"/>
      <c r="AIH66" s="1008"/>
      <c r="AII66" s="1008"/>
      <c r="AIJ66" s="1008"/>
      <c r="AIK66" s="1008"/>
      <c r="AIL66" s="1008"/>
      <c r="AIM66" s="1008"/>
      <c r="AIN66" s="1008"/>
      <c r="AIO66" s="1008"/>
      <c r="AIP66" s="1008"/>
      <c r="AIQ66" s="1008"/>
      <c r="AIR66" s="1008"/>
      <c r="AIS66" s="1008"/>
      <c r="AIT66" s="1008"/>
      <c r="AIU66" s="1008"/>
      <c r="AIV66" s="1008"/>
      <c r="AIW66" s="1008"/>
      <c r="AIX66" s="1008"/>
      <c r="AIY66" s="1008"/>
      <c r="AIZ66" s="1008"/>
      <c r="AJA66" s="1008"/>
      <c r="AJB66" s="1008"/>
      <c r="AJC66" s="1008"/>
      <c r="AJD66" s="1008"/>
      <c r="AJE66" s="1008"/>
      <c r="AJF66" s="1008"/>
      <c r="AJG66" s="1008"/>
      <c r="AJH66" s="1008"/>
      <c r="AJI66" s="1008"/>
      <c r="AJJ66" s="1008"/>
      <c r="AJK66" s="1008"/>
      <c r="AJL66" s="1008"/>
      <c r="AJM66" s="1008"/>
      <c r="AJN66" s="1008"/>
      <c r="AJO66" s="1008"/>
      <c r="AJP66" s="1008"/>
      <c r="AJQ66" s="1008"/>
      <c r="AJR66" s="1008"/>
      <c r="AJS66" s="1008"/>
      <c r="AJT66" s="1008"/>
      <c r="AJU66" s="1008"/>
      <c r="AJV66" s="1008"/>
      <c r="AJW66" s="1008"/>
      <c r="AJX66" s="1008"/>
      <c r="AJY66" s="1008"/>
      <c r="AJZ66" s="1008"/>
      <c r="AKA66" s="1008"/>
      <c r="AKB66" s="1008"/>
      <c r="AKC66" s="1008"/>
      <c r="AKD66" s="1008"/>
      <c r="AKE66" s="1008"/>
      <c r="AKF66" s="1008"/>
      <c r="AKG66" s="1008"/>
      <c r="AKH66" s="1008"/>
      <c r="AKI66" s="1008"/>
      <c r="AKJ66" s="1008"/>
      <c r="AKK66" s="1008"/>
      <c r="AKL66" s="1008"/>
      <c r="AKM66" s="1008"/>
      <c r="AKN66" s="1008"/>
      <c r="AKO66" s="1008"/>
      <c r="AKP66" s="1008"/>
      <c r="AKQ66" s="1008"/>
      <c r="AKR66" s="1008"/>
      <c r="AKS66" s="1008"/>
      <c r="AKT66" s="1008"/>
      <c r="AKU66" s="1008"/>
      <c r="AKV66" s="1008"/>
      <c r="AKW66" s="1008"/>
      <c r="AKX66" s="1008"/>
      <c r="AKY66" s="1008"/>
      <c r="AKZ66" s="1008"/>
      <c r="ALA66" s="1008"/>
      <c r="ALB66" s="1008"/>
      <c r="ALC66" s="1008"/>
      <c r="ALD66" s="1008"/>
      <c r="ALE66" s="1008"/>
      <c r="ALF66" s="1008"/>
      <c r="ALG66" s="1008"/>
      <c r="ALH66" s="1008"/>
      <c r="ALI66" s="1008"/>
      <c r="ALJ66" s="1008"/>
      <c r="ALK66" s="1008"/>
      <c r="ALL66" s="1008"/>
      <c r="ALM66" s="1008"/>
      <c r="ALN66" s="1008"/>
      <c r="ALO66" s="1008"/>
      <c r="ALP66" s="1008"/>
      <c r="ALQ66" s="1008"/>
      <c r="ALR66" s="1008"/>
      <c r="ALS66" s="1008"/>
      <c r="ALT66" s="1008"/>
      <c r="ALU66" s="1008"/>
      <c r="ALV66" s="1008"/>
      <c r="ALW66" s="1008"/>
      <c r="ALX66" s="1008"/>
      <c r="ALY66" s="1008"/>
      <c r="ALZ66" s="1008"/>
      <c r="AMA66" s="1008"/>
      <c r="AMB66" s="1008"/>
      <c r="AMC66" s="1008"/>
      <c r="AMD66" s="1008"/>
      <c r="AME66" s="1008"/>
      <c r="AMF66" s="1008"/>
      <c r="AMG66" s="1008"/>
      <c r="AMH66" s="1008"/>
      <c r="AMI66" s="1008"/>
      <c r="AMJ66" s="1008"/>
      <c r="AMK66" s="1008"/>
    </row>
  </sheetData>
  <mergeCells count="7">
    <mergeCell ref="E5:H5"/>
    <mergeCell ref="B63:D63"/>
    <mergeCell ref="B64:D64"/>
    <mergeCell ref="B48:D48"/>
    <mergeCell ref="B54:D54"/>
    <mergeCell ref="B61:D61"/>
    <mergeCell ref="B62:D62"/>
  </mergeCells>
  <printOptions horizontalCentered="1"/>
  <pageMargins left="0.47244094488188981" right="0.47244094488188981" top="0.59055118110236227" bottom="0.39370078740157483" header="0.51181102362204722" footer="0.31496062992125984"/>
  <pageSetup paperSize="9" scale="80" firstPageNumber="0" orientation="portrait" r:id="rId1"/>
  <headerFooter>
    <oddFooter>&amp;C&amp;F&amp;R&amp;A</oddFooter>
  </headerFooter>
  <rowBreaks count="1" manualBreakCount="1">
    <brk id="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3"/>
  <sheetViews>
    <sheetView showGridLines="0" zoomScaleNormal="100" workbookViewId="0">
      <pane ySplit="1" topLeftCell="A14" activePane="bottomLeft" state="frozen"/>
      <selection activeCell="A56" sqref="A56:XFD56"/>
      <selection pane="bottomLeft" activeCell="C30" sqref="C30"/>
    </sheetView>
  </sheetViews>
  <sheetFormatPr baseColWidth="10" defaultColWidth="9.140625" defaultRowHeight="12.75" x14ac:dyDescent="0.2"/>
  <cols>
    <col min="1" max="1" width="11.42578125" style="2" customWidth="1"/>
    <col min="2" max="2" width="108.7109375" style="2" customWidth="1"/>
    <col min="3" max="3" width="5.5703125" style="1628" bestFit="1" customWidth="1"/>
    <col min="4" max="1025" width="11.42578125" style="2" customWidth="1"/>
  </cols>
  <sheetData>
    <row r="1" spans="1:1025" ht="20.25" x14ac:dyDescent="0.3">
      <c r="B1" s="1978" t="s">
        <v>1</v>
      </c>
      <c r="C1" s="1978"/>
    </row>
    <row r="2" spans="1:1025" s="129" customFormat="1" ht="20.100000000000001" customHeight="1" x14ac:dyDescent="0.2">
      <c r="A2" s="7"/>
      <c r="B2" s="1883" t="s">
        <v>2</v>
      </c>
      <c r="C2" s="1884"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c r="AHV2" s="7"/>
      <c r="AHW2" s="7"/>
      <c r="AHX2" s="7"/>
      <c r="AHY2" s="7"/>
      <c r="AHZ2" s="7"/>
      <c r="AIA2" s="7"/>
      <c r="AIB2" s="7"/>
      <c r="AIC2" s="7"/>
      <c r="AID2" s="7"/>
      <c r="AIE2" s="7"/>
      <c r="AIF2" s="7"/>
      <c r="AIG2" s="7"/>
      <c r="AIH2" s="7"/>
      <c r="AII2" s="7"/>
      <c r="AIJ2" s="7"/>
      <c r="AIK2" s="7"/>
      <c r="AIL2" s="7"/>
      <c r="AIM2" s="7"/>
      <c r="AIN2" s="7"/>
      <c r="AIO2" s="7"/>
      <c r="AIP2" s="7"/>
      <c r="AIQ2" s="7"/>
      <c r="AIR2" s="7"/>
      <c r="AIS2" s="7"/>
      <c r="AIT2" s="7"/>
      <c r="AIU2" s="7"/>
      <c r="AIV2" s="7"/>
      <c r="AIW2" s="7"/>
      <c r="AIX2" s="7"/>
      <c r="AIY2" s="7"/>
      <c r="AIZ2" s="7"/>
      <c r="AJA2" s="7"/>
      <c r="AJB2" s="7"/>
      <c r="AJC2" s="7"/>
      <c r="AJD2" s="7"/>
      <c r="AJE2" s="7"/>
      <c r="AJF2" s="7"/>
      <c r="AJG2" s="7"/>
      <c r="AJH2" s="7"/>
      <c r="AJI2" s="7"/>
      <c r="AJJ2" s="7"/>
      <c r="AJK2" s="7"/>
      <c r="AJL2" s="7"/>
      <c r="AJM2" s="7"/>
      <c r="AJN2" s="7"/>
      <c r="AJO2" s="7"/>
      <c r="AJP2" s="7"/>
      <c r="AJQ2" s="7"/>
      <c r="AJR2" s="7"/>
      <c r="AJS2" s="7"/>
      <c r="AJT2" s="7"/>
      <c r="AJU2" s="7"/>
      <c r="AJV2" s="7"/>
      <c r="AJW2" s="7"/>
      <c r="AJX2" s="7"/>
      <c r="AJY2" s="7"/>
      <c r="AJZ2" s="7"/>
      <c r="AKA2" s="7"/>
      <c r="AKB2" s="7"/>
      <c r="AKC2" s="7"/>
      <c r="AKD2" s="7"/>
      <c r="AKE2" s="7"/>
      <c r="AKF2" s="7"/>
      <c r="AKG2" s="7"/>
      <c r="AKH2" s="7"/>
      <c r="AKI2" s="7"/>
      <c r="AKJ2" s="7"/>
      <c r="AKK2" s="7"/>
      <c r="AKL2" s="7"/>
      <c r="AKM2" s="7"/>
      <c r="AKN2" s="7"/>
      <c r="AKO2" s="7"/>
      <c r="AKP2" s="7"/>
      <c r="AKQ2" s="7"/>
      <c r="AKR2" s="7"/>
      <c r="AKS2" s="7"/>
      <c r="AKT2" s="7"/>
      <c r="AKU2" s="7"/>
      <c r="AKV2" s="7"/>
      <c r="AKW2" s="7"/>
      <c r="AKX2" s="7"/>
      <c r="AKY2" s="7"/>
      <c r="AKZ2" s="7"/>
      <c r="ALA2" s="7"/>
      <c r="ALB2" s="7"/>
      <c r="ALC2" s="7"/>
      <c r="ALD2" s="7"/>
      <c r="ALE2" s="7"/>
      <c r="ALF2" s="7"/>
      <c r="ALG2" s="7"/>
      <c r="ALH2" s="7"/>
      <c r="ALI2" s="7"/>
      <c r="ALJ2" s="7"/>
      <c r="ALK2" s="7"/>
      <c r="ALL2" s="7"/>
      <c r="ALM2" s="7"/>
      <c r="ALN2" s="7"/>
      <c r="ALO2" s="7"/>
      <c r="ALP2" s="7"/>
      <c r="ALQ2" s="7"/>
      <c r="ALR2" s="7"/>
      <c r="ALS2" s="7"/>
      <c r="ALT2" s="7"/>
      <c r="ALU2" s="7"/>
      <c r="ALV2" s="7"/>
      <c r="ALW2" s="7"/>
      <c r="ALX2" s="7"/>
      <c r="ALY2" s="7"/>
      <c r="ALZ2" s="7"/>
      <c r="AMA2" s="7"/>
      <c r="AMB2" s="7"/>
      <c r="AMC2" s="7"/>
      <c r="AMD2" s="7"/>
      <c r="AME2" s="7"/>
      <c r="AMF2" s="7"/>
      <c r="AMG2" s="7"/>
      <c r="AMH2" s="7"/>
      <c r="AMI2" s="7"/>
      <c r="AMJ2" s="7"/>
      <c r="AMK2" s="7"/>
    </row>
    <row r="3" spans="1:1025" ht="8.25" customHeight="1" x14ac:dyDescent="0.2">
      <c r="B3" s="4"/>
      <c r="C3" s="1618"/>
    </row>
    <row r="4" spans="1:1025" ht="15.75" x14ac:dyDescent="0.2">
      <c r="B4" s="4" t="s">
        <v>4</v>
      </c>
      <c r="C4" s="1618"/>
    </row>
    <row r="5" spans="1:1025" ht="12.75" customHeight="1" x14ac:dyDescent="0.2">
      <c r="B5" s="1615" t="s">
        <v>5</v>
      </c>
      <c r="C5" s="1619">
        <v>6</v>
      </c>
    </row>
    <row r="6" spans="1:1025" x14ac:dyDescent="0.2">
      <c r="B6" s="1616" t="s">
        <v>6</v>
      </c>
      <c r="C6" s="1619">
        <v>7</v>
      </c>
    </row>
    <row r="7" spans="1:1025" x14ac:dyDescent="0.2">
      <c r="B7" s="1617" t="s">
        <v>7</v>
      </c>
      <c r="C7" s="1620">
        <v>8</v>
      </c>
    </row>
    <row r="8" spans="1:1025" s="129" customFormat="1" ht="24.95" customHeight="1" x14ac:dyDescent="0.2">
      <c r="A8" s="7"/>
      <c r="B8" s="1883" t="s">
        <v>805</v>
      </c>
      <c r="C8" s="1896">
        <v>9</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c r="QD8" s="7"/>
      <c r="QE8" s="7"/>
      <c r="QF8" s="7"/>
      <c r="QG8" s="7"/>
      <c r="QH8" s="7"/>
      <c r="QI8" s="7"/>
      <c r="QJ8" s="7"/>
      <c r="QK8" s="7"/>
      <c r="QL8" s="7"/>
      <c r="QM8" s="7"/>
      <c r="QN8" s="7"/>
      <c r="QO8" s="7"/>
      <c r="QP8" s="7"/>
      <c r="QQ8" s="7"/>
      <c r="QR8" s="7"/>
      <c r="QS8" s="7"/>
      <c r="QT8" s="7"/>
      <c r="QU8" s="7"/>
      <c r="QV8" s="7"/>
      <c r="QW8" s="7"/>
      <c r="QX8" s="7"/>
      <c r="QY8" s="7"/>
      <c r="QZ8" s="7"/>
      <c r="RA8" s="7"/>
      <c r="RB8" s="7"/>
      <c r="RC8" s="7"/>
      <c r="RD8" s="7"/>
      <c r="RE8" s="7"/>
      <c r="RF8" s="7"/>
      <c r="RG8" s="7"/>
      <c r="RH8" s="7"/>
      <c r="RI8" s="7"/>
      <c r="RJ8" s="7"/>
      <c r="RK8" s="7"/>
      <c r="RL8" s="7"/>
      <c r="RM8" s="7"/>
      <c r="RN8" s="7"/>
      <c r="RO8" s="7"/>
      <c r="RP8" s="7"/>
      <c r="RQ8" s="7"/>
      <c r="RR8" s="7"/>
      <c r="RS8" s="7"/>
      <c r="RT8" s="7"/>
      <c r="RU8" s="7"/>
      <c r="RV8" s="7"/>
      <c r="RW8" s="7"/>
      <c r="RX8" s="7"/>
      <c r="RY8" s="7"/>
      <c r="RZ8" s="7"/>
      <c r="SA8" s="7"/>
      <c r="SB8" s="7"/>
      <c r="SC8" s="7"/>
      <c r="SD8" s="7"/>
      <c r="SE8" s="7"/>
      <c r="SF8" s="7"/>
      <c r="SG8" s="7"/>
      <c r="SH8" s="7"/>
      <c r="SI8" s="7"/>
      <c r="SJ8" s="7"/>
      <c r="SK8" s="7"/>
      <c r="SL8" s="7"/>
      <c r="SM8" s="7"/>
      <c r="SN8" s="7"/>
      <c r="SO8" s="7"/>
      <c r="SP8" s="7"/>
      <c r="SQ8" s="7"/>
      <c r="SR8" s="7"/>
      <c r="SS8" s="7"/>
      <c r="ST8" s="7"/>
      <c r="SU8" s="7"/>
      <c r="SV8" s="7"/>
      <c r="SW8" s="7"/>
      <c r="SX8" s="7"/>
      <c r="SY8" s="7"/>
      <c r="SZ8" s="7"/>
      <c r="TA8" s="7"/>
      <c r="TB8" s="7"/>
      <c r="TC8" s="7"/>
      <c r="TD8" s="7"/>
      <c r="TE8" s="7"/>
      <c r="TF8" s="7"/>
      <c r="TG8" s="7"/>
      <c r="TH8" s="7"/>
      <c r="TI8" s="7"/>
      <c r="TJ8" s="7"/>
      <c r="TK8" s="7"/>
      <c r="TL8" s="7"/>
      <c r="TM8" s="7"/>
      <c r="TN8" s="7"/>
      <c r="TO8" s="7"/>
      <c r="TP8" s="7"/>
      <c r="TQ8" s="7"/>
      <c r="TR8" s="7"/>
      <c r="TS8" s="7"/>
      <c r="TT8" s="7"/>
      <c r="TU8" s="7"/>
      <c r="TV8" s="7"/>
      <c r="TW8" s="7"/>
      <c r="TX8" s="7"/>
      <c r="TY8" s="7"/>
      <c r="TZ8" s="7"/>
      <c r="UA8" s="7"/>
      <c r="UB8" s="7"/>
      <c r="UC8" s="7"/>
      <c r="UD8" s="7"/>
      <c r="UE8" s="7"/>
      <c r="UF8" s="7"/>
      <c r="UG8" s="7"/>
      <c r="UH8" s="7"/>
      <c r="UI8" s="7"/>
      <c r="UJ8" s="7"/>
      <c r="UK8" s="7"/>
      <c r="UL8" s="7"/>
      <c r="UM8" s="7"/>
      <c r="UN8" s="7"/>
      <c r="UO8" s="7"/>
      <c r="UP8" s="7"/>
      <c r="UQ8" s="7"/>
      <c r="UR8" s="7"/>
      <c r="US8" s="7"/>
      <c r="UT8" s="7"/>
      <c r="UU8" s="7"/>
      <c r="UV8" s="7"/>
      <c r="UW8" s="7"/>
      <c r="UX8" s="7"/>
      <c r="UY8" s="7"/>
      <c r="UZ8" s="7"/>
      <c r="VA8" s="7"/>
      <c r="VB8" s="7"/>
      <c r="VC8" s="7"/>
      <c r="VD8" s="7"/>
      <c r="VE8" s="7"/>
      <c r="VF8" s="7"/>
      <c r="VG8" s="7"/>
      <c r="VH8" s="7"/>
      <c r="VI8" s="7"/>
      <c r="VJ8" s="7"/>
      <c r="VK8" s="7"/>
      <c r="VL8" s="7"/>
      <c r="VM8" s="7"/>
      <c r="VN8" s="7"/>
      <c r="VO8" s="7"/>
      <c r="VP8" s="7"/>
      <c r="VQ8" s="7"/>
      <c r="VR8" s="7"/>
      <c r="VS8" s="7"/>
      <c r="VT8" s="7"/>
      <c r="VU8" s="7"/>
      <c r="VV8" s="7"/>
      <c r="VW8" s="7"/>
      <c r="VX8" s="7"/>
      <c r="VY8" s="7"/>
      <c r="VZ8" s="7"/>
      <c r="WA8" s="7"/>
      <c r="WB8" s="7"/>
      <c r="WC8" s="7"/>
      <c r="WD8" s="7"/>
      <c r="WE8" s="7"/>
      <c r="WF8" s="7"/>
      <c r="WG8" s="7"/>
      <c r="WH8" s="7"/>
      <c r="WI8" s="7"/>
      <c r="WJ8" s="7"/>
      <c r="WK8" s="7"/>
      <c r="WL8" s="7"/>
      <c r="WM8" s="7"/>
      <c r="WN8" s="7"/>
      <c r="WO8" s="7"/>
      <c r="WP8" s="7"/>
      <c r="WQ8" s="7"/>
      <c r="WR8" s="7"/>
      <c r="WS8" s="7"/>
      <c r="WT8" s="7"/>
      <c r="WU8" s="7"/>
      <c r="WV8" s="7"/>
      <c r="WW8" s="7"/>
      <c r="WX8" s="7"/>
      <c r="WY8" s="7"/>
      <c r="WZ8" s="7"/>
      <c r="XA8" s="7"/>
      <c r="XB8" s="7"/>
      <c r="XC8" s="7"/>
      <c r="XD8" s="7"/>
      <c r="XE8" s="7"/>
      <c r="XF8" s="7"/>
      <c r="XG8" s="7"/>
      <c r="XH8" s="7"/>
      <c r="XI8" s="7"/>
      <c r="XJ8" s="7"/>
      <c r="XK8" s="7"/>
      <c r="XL8" s="7"/>
      <c r="XM8" s="7"/>
      <c r="XN8" s="7"/>
      <c r="XO8" s="7"/>
      <c r="XP8" s="7"/>
      <c r="XQ8" s="7"/>
      <c r="XR8" s="7"/>
      <c r="XS8" s="7"/>
      <c r="XT8" s="7"/>
      <c r="XU8" s="7"/>
      <c r="XV8" s="7"/>
      <c r="XW8" s="7"/>
      <c r="XX8" s="7"/>
      <c r="XY8" s="7"/>
      <c r="XZ8" s="7"/>
      <c r="YA8" s="7"/>
      <c r="YB8" s="7"/>
      <c r="YC8" s="7"/>
      <c r="YD8" s="7"/>
      <c r="YE8" s="7"/>
      <c r="YF8" s="7"/>
      <c r="YG8" s="7"/>
      <c r="YH8" s="7"/>
      <c r="YI8" s="7"/>
      <c r="YJ8" s="7"/>
      <c r="YK8" s="7"/>
      <c r="YL8" s="7"/>
      <c r="YM8" s="7"/>
      <c r="YN8" s="7"/>
      <c r="YO8" s="7"/>
      <c r="YP8" s="7"/>
      <c r="YQ8" s="7"/>
      <c r="YR8" s="7"/>
      <c r="YS8" s="7"/>
      <c r="YT8" s="7"/>
      <c r="YU8" s="7"/>
      <c r="YV8" s="7"/>
      <c r="YW8" s="7"/>
      <c r="YX8" s="7"/>
      <c r="YY8" s="7"/>
      <c r="YZ8" s="7"/>
      <c r="ZA8" s="7"/>
      <c r="ZB8" s="7"/>
      <c r="ZC8" s="7"/>
      <c r="ZD8" s="7"/>
      <c r="ZE8" s="7"/>
      <c r="ZF8" s="7"/>
      <c r="ZG8" s="7"/>
      <c r="ZH8" s="7"/>
      <c r="ZI8" s="7"/>
      <c r="ZJ8" s="7"/>
      <c r="ZK8" s="7"/>
      <c r="ZL8" s="7"/>
      <c r="ZM8" s="7"/>
      <c r="ZN8" s="7"/>
      <c r="ZO8" s="7"/>
      <c r="ZP8" s="7"/>
      <c r="ZQ8" s="7"/>
      <c r="ZR8" s="7"/>
      <c r="ZS8" s="7"/>
      <c r="ZT8" s="7"/>
      <c r="ZU8" s="7"/>
      <c r="ZV8" s="7"/>
      <c r="ZW8" s="7"/>
      <c r="ZX8" s="7"/>
      <c r="ZY8" s="7"/>
      <c r="ZZ8" s="7"/>
      <c r="AAA8" s="7"/>
      <c r="AAB8" s="7"/>
      <c r="AAC8" s="7"/>
      <c r="AAD8" s="7"/>
      <c r="AAE8" s="7"/>
      <c r="AAF8" s="7"/>
      <c r="AAG8" s="7"/>
      <c r="AAH8" s="7"/>
      <c r="AAI8" s="7"/>
      <c r="AAJ8" s="7"/>
      <c r="AAK8" s="7"/>
      <c r="AAL8" s="7"/>
      <c r="AAM8" s="7"/>
      <c r="AAN8" s="7"/>
      <c r="AAO8" s="7"/>
      <c r="AAP8" s="7"/>
      <c r="AAQ8" s="7"/>
      <c r="AAR8" s="7"/>
      <c r="AAS8" s="7"/>
      <c r="AAT8" s="7"/>
      <c r="AAU8" s="7"/>
      <c r="AAV8" s="7"/>
      <c r="AAW8" s="7"/>
      <c r="AAX8" s="7"/>
      <c r="AAY8" s="7"/>
      <c r="AAZ8" s="7"/>
      <c r="ABA8" s="7"/>
      <c r="ABB8" s="7"/>
      <c r="ABC8" s="7"/>
      <c r="ABD8" s="7"/>
      <c r="ABE8" s="7"/>
      <c r="ABF8" s="7"/>
      <c r="ABG8" s="7"/>
      <c r="ABH8" s="7"/>
      <c r="ABI8" s="7"/>
      <c r="ABJ8" s="7"/>
      <c r="ABK8" s="7"/>
      <c r="ABL8" s="7"/>
      <c r="ABM8" s="7"/>
      <c r="ABN8" s="7"/>
      <c r="ABO8" s="7"/>
      <c r="ABP8" s="7"/>
      <c r="ABQ8" s="7"/>
      <c r="ABR8" s="7"/>
      <c r="ABS8" s="7"/>
      <c r="ABT8" s="7"/>
      <c r="ABU8" s="7"/>
      <c r="ABV8" s="7"/>
      <c r="ABW8" s="7"/>
      <c r="ABX8" s="7"/>
      <c r="ABY8" s="7"/>
      <c r="ABZ8" s="7"/>
      <c r="ACA8" s="7"/>
      <c r="ACB8" s="7"/>
      <c r="ACC8" s="7"/>
      <c r="ACD8" s="7"/>
      <c r="ACE8" s="7"/>
      <c r="ACF8" s="7"/>
      <c r="ACG8" s="7"/>
      <c r="ACH8" s="7"/>
      <c r="ACI8" s="7"/>
      <c r="ACJ8" s="7"/>
      <c r="ACK8" s="7"/>
      <c r="ACL8" s="7"/>
      <c r="ACM8" s="7"/>
      <c r="ACN8" s="7"/>
      <c r="ACO8" s="7"/>
      <c r="ACP8" s="7"/>
      <c r="ACQ8" s="7"/>
      <c r="ACR8" s="7"/>
      <c r="ACS8" s="7"/>
      <c r="ACT8" s="7"/>
      <c r="ACU8" s="7"/>
      <c r="ACV8" s="7"/>
      <c r="ACW8" s="7"/>
      <c r="ACX8" s="7"/>
      <c r="ACY8" s="7"/>
      <c r="ACZ8" s="7"/>
      <c r="ADA8" s="7"/>
      <c r="ADB8" s="7"/>
      <c r="ADC8" s="7"/>
      <c r="ADD8" s="7"/>
      <c r="ADE8" s="7"/>
      <c r="ADF8" s="7"/>
      <c r="ADG8" s="7"/>
      <c r="ADH8" s="7"/>
      <c r="ADI8" s="7"/>
      <c r="ADJ8" s="7"/>
      <c r="ADK8" s="7"/>
      <c r="ADL8" s="7"/>
      <c r="ADM8" s="7"/>
      <c r="ADN8" s="7"/>
      <c r="ADO8" s="7"/>
      <c r="ADP8" s="7"/>
      <c r="ADQ8" s="7"/>
      <c r="ADR8" s="7"/>
      <c r="ADS8" s="7"/>
      <c r="ADT8" s="7"/>
      <c r="ADU8" s="7"/>
      <c r="ADV8" s="7"/>
      <c r="ADW8" s="7"/>
      <c r="ADX8" s="7"/>
      <c r="ADY8" s="7"/>
      <c r="ADZ8" s="7"/>
      <c r="AEA8" s="7"/>
      <c r="AEB8" s="7"/>
      <c r="AEC8" s="7"/>
      <c r="AED8" s="7"/>
      <c r="AEE8" s="7"/>
      <c r="AEF8" s="7"/>
      <c r="AEG8" s="7"/>
      <c r="AEH8" s="7"/>
      <c r="AEI8" s="7"/>
      <c r="AEJ8" s="7"/>
      <c r="AEK8" s="7"/>
      <c r="AEL8" s="7"/>
      <c r="AEM8" s="7"/>
      <c r="AEN8" s="7"/>
      <c r="AEO8" s="7"/>
      <c r="AEP8" s="7"/>
      <c r="AEQ8" s="7"/>
      <c r="AER8" s="7"/>
      <c r="AES8" s="7"/>
      <c r="AET8" s="7"/>
      <c r="AEU8" s="7"/>
      <c r="AEV8" s="7"/>
      <c r="AEW8" s="7"/>
      <c r="AEX8" s="7"/>
      <c r="AEY8" s="7"/>
      <c r="AEZ8" s="7"/>
      <c r="AFA8" s="7"/>
      <c r="AFB8" s="7"/>
      <c r="AFC8" s="7"/>
      <c r="AFD8" s="7"/>
      <c r="AFE8" s="7"/>
      <c r="AFF8" s="7"/>
      <c r="AFG8" s="7"/>
      <c r="AFH8" s="7"/>
      <c r="AFI8" s="7"/>
      <c r="AFJ8" s="7"/>
      <c r="AFK8" s="7"/>
      <c r="AFL8" s="7"/>
      <c r="AFM8" s="7"/>
      <c r="AFN8" s="7"/>
      <c r="AFO8" s="7"/>
      <c r="AFP8" s="7"/>
      <c r="AFQ8" s="7"/>
      <c r="AFR8" s="7"/>
      <c r="AFS8" s="7"/>
      <c r="AFT8" s="7"/>
      <c r="AFU8" s="7"/>
      <c r="AFV8" s="7"/>
      <c r="AFW8" s="7"/>
      <c r="AFX8" s="7"/>
      <c r="AFY8" s="7"/>
      <c r="AFZ8" s="7"/>
      <c r="AGA8" s="7"/>
      <c r="AGB8" s="7"/>
      <c r="AGC8" s="7"/>
      <c r="AGD8" s="7"/>
      <c r="AGE8" s="7"/>
      <c r="AGF8" s="7"/>
      <c r="AGG8" s="7"/>
      <c r="AGH8" s="7"/>
      <c r="AGI8" s="7"/>
      <c r="AGJ8" s="7"/>
      <c r="AGK8" s="7"/>
      <c r="AGL8" s="7"/>
      <c r="AGM8" s="7"/>
      <c r="AGN8" s="7"/>
      <c r="AGO8" s="7"/>
      <c r="AGP8" s="7"/>
      <c r="AGQ8" s="7"/>
      <c r="AGR8" s="7"/>
      <c r="AGS8" s="7"/>
      <c r="AGT8" s="7"/>
      <c r="AGU8" s="7"/>
      <c r="AGV8" s="7"/>
      <c r="AGW8" s="7"/>
      <c r="AGX8" s="7"/>
      <c r="AGY8" s="7"/>
      <c r="AGZ8" s="7"/>
      <c r="AHA8" s="7"/>
      <c r="AHB8" s="7"/>
      <c r="AHC8" s="7"/>
      <c r="AHD8" s="7"/>
      <c r="AHE8" s="7"/>
      <c r="AHF8" s="7"/>
      <c r="AHG8" s="7"/>
      <c r="AHH8" s="7"/>
      <c r="AHI8" s="7"/>
      <c r="AHJ8" s="7"/>
      <c r="AHK8" s="7"/>
      <c r="AHL8" s="7"/>
      <c r="AHM8" s="7"/>
      <c r="AHN8" s="7"/>
      <c r="AHO8" s="7"/>
      <c r="AHP8" s="7"/>
      <c r="AHQ8" s="7"/>
      <c r="AHR8" s="7"/>
      <c r="AHS8" s="7"/>
      <c r="AHT8" s="7"/>
      <c r="AHU8" s="7"/>
      <c r="AHV8" s="7"/>
      <c r="AHW8" s="7"/>
      <c r="AHX8" s="7"/>
      <c r="AHY8" s="7"/>
      <c r="AHZ8" s="7"/>
      <c r="AIA8" s="7"/>
      <c r="AIB8" s="7"/>
      <c r="AIC8" s="7"/>
      <c r="AID8" s="7"/>
      <c r="AIE8" s="7"/>
      <c r="AIF8" s="7"/>
      <c r="AIG8" s="7"/>
      <c r="AIH8" s="7"/>
      <c r="AII8" s="7"/>
      <c r="AIJ8" s="7"/>
      <c r="AIK8" s="7"/>
      <c r="AIL8" s="7"/>
      <c r="AIM8" s="7"/>
      <c r="AIN8" s="7"/>
      <c r="AIO8" s="7"/>
      <c r="AIP8" s="7"/>
      <c r="AIQ8" s="7"/>
      <c r="AIR8" s="7"/>
      <c r="AIS8" s="7"/>
      <c r="AIT8" s="7"/>
      <c r="AIU8" s="7"/>
      <c r="AIV8" s="7"/>
      <c r="AIW8" s="7"/>
      <c r="AIX8" s="7"/>
      <c r="AIY8" s="7"/>
      <c r="AIZ8" s="7"/>
      <c r="AJA8" s="7"/>
      <c r="AJB8" s="7"/>
      <c r="AJC8" s="7"/>
      <c r="AJD8" s="7"/>
      <c r="AJE8" s="7"/>
      <c r="AJF8" s="7"/>
      <c r="AJG8" s="7"/>
      <c r="AJH8" s="7"/>
      <c r="AJI8" s="7"/>
      <c r="AJJ8" s="7"/>
      <c r="AJK8" s="7"/>
      <c r="AJL8" s="7"/>
      <c r="AJM8" s="7"/>
      <c r="AJN8" s="7"/>
      <c r="AJO8" s="7"/>
      <c r="AJP8" s="7"/>
      <c r="AJQ8" s="7"/>
      <c r="AJR8" s="7"/>
      <c r="AJS8" s="7"/>
      <c r="AJT8" s="7"/>
      <c r="AJU8" s="7"/>
      <c r="AJV8" s="7"/>
      <c r="AJW8" s="7"/>
      <c r="AJX8" s="7"/>
      <c r="AJY8" s="7"/>
      <c r="AJZ8" s="7"/>
      <c r="AKA8" s="7"/>
      <c r="AKB8" s="7"/>
      <c r="AKC8" s="7"/>
      <c r="AKD8" s="7"/>
      <c r="AKE8" s="7"/>
      <c r="AKF8" s="7"/>
      <c r="AKG8" s="7"/>
      <c r="AKH8" s="7"/>
      <c r="AKI8" s="7"/>
      <c r="AKJ8" s="7"/>
      <c r="AKK8" s="7"/>
      <c r="AKL8" s="7"/>
      <c r="AKM8" s="7"/>
      <c r="AKN8" s="7"/>
      <c r="AKO8" s="7"/>
      <c r="AKP8" s="7"/>
      <c r="AKQ8" s="7"/>
      <c r="AKR8" s="7"/>
      <c r="AKS8" s="7"/>
      <c r="AKT8" s="7"/>
      <c r="AKU8" s="7"/>
      <c r="AKV8" s="7"/>
      <c r="AKW8" s="7"/>
      <c r="AKX8" s="7"/>
      <c r="AKY8" s="7"/>
      <c r="AKZ8" s="7"/>
      <c r="ALA8" s="7"/>
      <c r="ALB8" s="7"/>
      <c r="ALC8" s="7"/>
      <c r="ALD8" s="7"/>
      <c r="ALE8" s="7"/>
      <c r="ALF8" s="7"/>
      <c r="ALG8" s="7"/>
      <c r="ALH8" s="7"/>
      <c r="ALI8" s="7"/>
      <c r="ALJ8" s="7"/>
      <c r="ALK8" s="7"/>
      <c r="ALL8" s="7"/>
      <c r="ALM8" s="7"/>
      <c r="ALN8" s="7"/>
      <c r="ALO8" s="7"/>
      <c r="ALP8" s="7"/>
      <c r="ALQ8" s="7"/>
      <c r="ALR8" s="7"/>
      <c r="ALS8" s="7"/>
      <c r="ALT8" s="7"/>
      <c r="ALU8" s="7"/>
      <c r="ALV8" s="7"/>
      <c r="ALW8" s="7"/>
      <c r="ALX8" s="7"/>
      <c r="ALY8" s="7"/>
      <c r="ALZ8" s="7"/>
      <c r="AMA8" s="7"/>
      <c r="AMB8" s="7"/>
      <c r="AMC8" s="7"/>
      <c r="AMD8" s="7"/>
      <c r="AME8" s="7"/>
      <c r="AMF8" s="7"/>
      <c r="AMG8" s="7"/>
      <c r="AMH8" s="7"/>
      <c r="AMI8" s="7"/>
      <c r="AMJ8" s="7"/>
      <c r="AMK8" s="7"/>
    </row>
    <row r="9" spans="1:1025" ht="24.95" customHeight="1" x14ac:dyDescent="0.25">
      <c r="B9" s="1882" t="s">
        <v>728</v>
      </c>
      <c r="C9" s="1625"/>
      <c r="D9" s="5"/>
    </row>
    <row r="10" spans="1:1025" ht="12.75" customHeight="1" x14ac:dyDescent="0.2">
      <c r="B10" s="1615" t="s">
        <v>8</v>
      </c>
      <c r="C10" s="1621" t="s">
        <v>9</v>
      </c>
    </row>
    <row r="11" spans="1:1025" x14ac:dyDescent="0.2">
      <c r="B11" s="1616" t="s">
        <v>729</v>
      </c>
      <c r="C11" s="1622">
        <v>12</v>
      </c>
      <c r="D11" s="5"/>
    </row>
    <row r="12" spans="1:1025" x14ac:dyDescent="0.2">
      <c r="B12" s="1615" t="s">
        <v>11</v>
      </c>
      <c r="C12" s="1623" t="s">
        <v>12</v>
      </c>
      <c r="D12" s="5"/>
    </row>
    <row r="13" spans="1:1025" x14ac:dyDescent="0.2">
      <c r="B13" s="1615" t="s">
        <v>804</v>
      </c>
      <c r="C13" s="1622">
        <v>19</v>
      </c>
      <c r="D13" s="5"/>
    </row>
    <row r="14" spans="1:1025" x14ac:dyDescent="0.2">
      <c r="B14" s="1615" t="s">
        <v>13</v>
      </c>
      <c r="C14" s="1623" t="s">
        <v>14</v>
      </c>
      <c r="D14" s="5"/>
    </row>
    <row r="15" spans="1:1025" x14ac:dyDescent="0.2">
      <c r="B15" s="1615" t="s">
        <v>730</v>
      </c>
      <c r="C15" s="1622">
        <v>25</v>
      </c>
      <c r="D15" s="5"/>
    </row>
    <row r="16" spans="1:1025" x14ac:dyDescent="0.2">
      <c r="B16" s="1617" t="s">
        <v>15</v>
      </c>
      <c r="C16" s="1624" t="s">
        <v>16</v>
      </c>
      <c r="D16" s="5"/>
    </row>
    <row r="17" spans="2:4" ht="24.95" customHeight="1" x14ac:dyDescent="0.25">
      <c r="B17" s="1882" t="s">
        <v>17</v>
      </c>
      <c r="C17" s="1625"/>
      <c r="D17" s="5"/>
    </row>
    <row r="18" spans="2:4" ht="12.75" customHeight="1" x14ac:dyDescent="0.2">
      <c r="B18" s="1615" t="s">
        <v>731</v>
      </c>
      <c r="C18" s="1626">
        <v>30</v>
      </c>
      <c r="D18" s="5"/>
    </row>
    <row r="19" spans="2:4" x14ac:dyDescent="0.2">
      <c r="B19" s="1615" t="s">
        <v>8</v>
      </c>
      <c r="C19" s="1626">
        <v>31</v>
      </c>
    </row>
    <row r="20" spans="2:4" x14ac:dyDescent="0.2">
      <c r="B20" s="1615" t="s">
        <v>6</v>
      </c>
      <c r="C20" s="1621" t="s">
        <v>19</v>
      </c>
    </row>
    <row r="21" spans="2:4" x14ac:dyDescent="0.2">
      <c r="B21" s="1615" t="s">
        <v>5</v>
      </c>
      <c r="C21" s="1621" t="s">
        <v>20</v>
      </c>
    </row>
    <row r="22" spans="2:4" x14ac:dyDescent="0.2">
      <c r="B22" s="1616" t="s">
        <v>7</v>
      </c>
      <c r="C22" s="1623" t="s">
        <v>952</v>
      </c>
    </row>
    <row r="23" spans="2:4" x14ac:dyDescent="0.2">
      <c r="B23" s="1616" t="s">
        <v>21</v>
      </c>
      <c r="C23" s="1849" t="s">
        <v>953</v>
      </c>
    </row>
    <row r="24" spans="2:4" x14ac:dyDescent="0.2">
      <c r="B24" s="1617" t="s">
        <v>22</v>
      </c>
      <c r="C24" s="1847" t="s">
        <v>954</v>
      </c>
    </row>
    <row r="25" spans="2:4" ht="24.95" customHeight="1" x14ac:dyDescent="0.25">
      <c r="B25" s="1882" t="s">
        <v>23</v>
      </c>
      <c r="C25" s="1625"/>
      <c r="D25" s="5"/>
    </row>
    <row r="26" spans="2:4" ht="12.75" customHeight="1" x14ac:dyDescent="0.2">
      <c r="B26" s="1615" t="s">
        <v>24</v>
      </c>
      <c r="C26" s="1626">
        <v>49</v>
      </c>
    </row>
    <row r="27" spans="2:4" x14ac:dyDescent="0.2">
      <c r="B27" s="1846" t="s">
        <v>969</v>
      </c>
      <c r="C27" s="1622">
        <v>50</v>
      </c>
    </row>
    <row r="28" spans="2:4" x14ac:dyDescent="0.2">
      <c r="B28" s="1616" t="s">
        <v>810</v>
      </c>
      <c r="C28" s="1627" t="s">
        <v>269</v>
      </c>
    </row>
    <row r="29" spans="2:4" x14ac:dyDescent="0.2">
      <c r="B29" s="1616" t="s">
        <v>967</v>
      </c>
      <c r="C29" s="1849">
        <v>52</v>
      </c>
    </row>
    <row r="30" spans="2:4" x14ac:dyDescent="0.2">
      <c r="B30" s="1616" t="s">
        <v>716</v>
      </c>
      <c r="C30" s="1849" t="s">
        <v>955</v>
      </c>
    </row>
    <row r="31" spans="2:4" x14ac:dyDescent="0.2">
      <c r="B31" s="1616" t="s">
        <v>25</v>
      </c>
      <c r="C31" s="1622">
        <v>56</v>
      </c>
    </row>
    <row r="32" spans="2:4" x14ac:dyDescent="0.2">
      <c r="B32" s="1616" t="s">
        <v>852</v>
      </c>
      <c r="C32" s="1622">
        <v>57</v>
      </c>
    </row>
    <row r="33" spans="2:4" x14ac:dyDescent="0.2">
      <c r="B33" s="1616" t="s">
        <v>26</v>
      </c>
      <c r="C33" s="1622">
        <v>58</v>
      </c>
    </row>
    <row r="34" spans="2:4" x14ac:dyDescent="0.2">
      <c r="B34" s="1616" t="s">
        <v>27</v>
      </c>
      <c r="C34" s="1622" t="s">
        <v>285</v>
      </c>
    </row>
    <row r="35" spans="2:4" x14ac:dyDescent="0.2">
      <c r="B35" s="1616" t="s">
        <v>28</v>
      </c>
      <c r="C35" s="1622" t="s">
        <v>287</v>
      </c>
    </row>
    <row r="36" spans="2:4" x14ac:dyDescent="0.2">
      <c r="B36" s="1617" t="s">
        <v>22</v>
      </c>
      <c r="C36" s="1847" t="s">
        <v>30</v>
      </c>
    </row>
    <row r="37" spans="2:4" ht="24.95" customHeight="1" x14ac:dyDescent="0.25">
      <c r="B37" s="1882" t="s">
        <v>927</v>
      </c>
      <c r="C37" s="1625"/>
    </row>
    <row r="38" spans="2:4" ht="12.75" customHeight="1" x14ac:dyDescent="0.2">
      <c r="B38" s="1615" t="s">
        <v>29</v>
      </c>
      <c r="C38" s="1621" t="s">
        <v>956</v>
      </c>
    </row>
    <row r="39" spans="2:4" x14ac:dyDescent="0.2">
      <c r="B39" s="1616" t="s">
        <v>31</v>
      </c>
      <c r="C39" s="1627" t="s">
        <v>297</v>
      </c>
    </row>
    <row r="40" spans="2:4" x14ac:dyDescent="0.2">
      <c r="B40" s="1616" t="s">
        <v>32</v>
      </c>
      <c r="C40" s="1622" t="s">
        <v>957</v>
      </c>
    </row>
    <row r="41" spans="2:4" x14ac:dyDescent="0.2">
      <c r="B41" s="1616" t="s">
        <v>961</v>
      </c>
      <c r="C41" s="1622">
        <v>68</v>
      </c>
    </row>
    <row r="42" spans="2:4" x14ac:dyDescent="0.2">
      <c r="B42" s="1616" t="s">
        <v>33</v>
      </c>
      <c r="C42" s="1622">
        <v>69</v>
      </c>
    </row>
    <row r="43" spans="2:4" x14ac:dyDescent="0.2">
      <c r="B43" s="1616" t="s">
        <v>34</v>
      </c>
      <c r="C43" s="1622">
        <v>70</v>
      </c>
      <c r="D43" s="6"/>
    </row>
    <row r="44" spans="2:4" x14ac:dyDescent="0.2">
      <c r="B44" s="1616" t="s">
        <v>35</v>
      </c>
      <c r="C44" s="1622">
        <v>71</v>
      </c>
    </row>
    <row r="45" spans="2:4" x14ac:dyDescent="0.2">
      <c r="B45" s="1616" t="s">
        <v>36</v>
      </c>
      <c r="C45" s="1622">
        <v>72</v>
      </c>
    </row>
    <row r="46" spans="2:4" x14ac:dyDescent="0.2">
      <c r="B46" s="1616" t="s">
        <v>37</v>
      </c>
      <c r="C46" s="1849">
        <v>73</v>
      </c>
    </row>
    <row r="47" spans="2:4" x14ac:dyDescent="0.2">
      <c r="B47" s="1616" t="s">
        <v>38</v>
      </c>
      <c r="C47" s="1622">
        <v>74</v>
      </c>
    </row>
    <row r="48" spans="2:4" x14ac:dyDescent="0.2">
      <c r="B48" s="1629" t="s">
        <v>39</v>
      </c>
      <c r="C48" s="1622">
        <v>75</v>
      </c>
    </row>
    <row r="49" spans="1:1025" x14ac:dyDescent="0.2">
      <c r="B49" s="1629" t="s">
        <v>40</v>
      </c>
      <c r="C49" s="1622" t="s">
        <v>319</v>
      </c>
    </row>
    <row r="50" spans="1:1025" x14ac:dyDescent="0.2">
      <c r="B50" s="1617" t="s">
        <v>717</v>
      </c>
      <c r="C50" s="1847">
        <v>77</v>
      </c>
    </row>
    <row r="51" spans="1:1025" s="152" customFormat="1" ht="24.95" customHeight="1" x14ac:dyDescent="0.25">
      <c r="A51" s="718"/>
      <c r="B51" s="1882" t="s">
        <v>41</v>
      </c>
      <c r="C51" s="1885"/>
      <c r="D51" s="718"/>
      <c r="E51" s="718"/>
      <c r="F51" s="718"/>
      <c r="G51" s="718"/>
      <c r="H51" s="718"/>
      <c r="I51" s="718"/>
      <c r="J51" s="718"/>
      <c r="K51" s="718"/>
      <c r="L51" s="718"/>
      <c r="M51" s="718"/>
      <c r="N51" s="718"/>
      <c r="O51" s="718"/>
      <c r="P51" s="718"/>
      <c r="Q51" s="718"/>
      <c r="R51" s="718"/>
      <c r="S51" s="718"/>
      <c r="T51" s="718"/>
      <c r="U51" s="718"/>
      <c r="V51" s="718"/>
      <c r="W51" s="718"/>
      <c r="X51" s="718"/>
      <c r="Y51" s="718"/>
      <c r="Z51" s="718"/>
      <c r="AA51" s="718"/>
      <c r="AB51" s="718"/>
      <c r="AC51" s="718"/>
      <c r="AD51" s="718"/>
      <c r="AE51" s="718"/>
      <c r="AF51" s="718"/>
      <c r="AG51" s="718"/>
      <c r="AH51" s="718"/>
      <c r="AI51" s="718"/>
      <c r="AJ51" s="718"/>
      <c r="AK51" s="718"/>
      <c r="AL51" s="718"/>
      <c r="AM51" s="718"/>
      <c r="AN51" s="718"/>
      <c r="AO51" s="718"/>
      <c r="AP51" s="718"/>
      <c r="AQ51" s="718"/>
      <c r="AR51" s="718"/>
      <c r="AS51" s="718"/>
      <c r="AT51" s="718"/>
      <c r="AU51" s="718"/>
      <c r="AV51" s="718"/>
      <c r="AW51" s="718"/>
      <c r="AX51" s="718"/>
      <c r="AY51" s="718"/>
      <c r="AZ51" s="718"/>
      <c r="BA51" s="718"/>
      <c r="BB51" s="718"/>
      <c r="BC51" s="718"/>
      <c r="BD51" s="718"/>
      <c r="BE51" s="718"/>
      <c r="BF51" s="718"/>
      <c r="BG51" s="718"/>
      <c r="BH51" s="718"/>
      <c r="BI51" s="718"/>
      <c r="BJ51" s="718"/>
      <c r="BK51" s="718"/>
      <c r="BL51" s="718"/>
      <c r="BM51" s="718"/>
      <c r="BN51" s="718"/>
      <c r="BO51" s="718"/>
      <c r="BP51" s="718"/>
      <c r="BQ51" s="718"/>
      <c r="BR51" s="718"/>
      <c r="BS51" s="718"/>
      <c r="BT51" s="718"/>
      <c r="BU51" s="718"/>
      <c r="BV51" s="718"/>
      <c r="BW51" s="718"/>
      <c r="BX51" s="718"/>
      <c r="BY51" s="718"/>
      <c r="BZ51" s="718"/>
      <c r="CA51" s="718"/>
      <c r="CB51" s="718"/>
      <c r="CC51" s="718"/>
      <c r="CD51" s="718"/>
      <c r="CE51" s="718"/>
      <c r="CF51" s="718"/>
      <c r="CG51" s="718"/>
      <c r="CH51" s="718"/>
      <c r="CI51" s="718"/>
      <c r="CJ51" s="718"/>
      <c r="CK51" s="718"/>
      <c r="CL51" s="718"/>
      <c r="CM51" s="718"/>
      <c r="CN51" s="718"/>
      <c r="CO51" s="718"/>
      <c r="CP51" s="718"/>
      <c r="CQ51" s="718"/>
      <c r="CR51" s="718"/>
      <c r="CS51" s="718"/>
      <c r="CT51" s="718"/>
      <c r="CU51" s="718"/>
      <c r="CV51" s="718"/>
      <c r="CW51" s="718"/>
      <c r="CX51" s="718"/>
      <c r="CY51" s="718"/>
      <c r="CZ51" s="718"/>
      <c r="DA51" s="718"/>
      <c r="DB51" s="718"/>
      <c r="DC51" s="718"/>
      <c r="DD51" s="718"/>
      <c r="DE51" s="718"/>
      <c r="DF51" s="718"/>
      <c r="DG51" s="718"/>
      <c r="DH51" s="718"/>
      <c r="DI51" s="718"/>
      <c r="DJ51" s="718"/>
      <c r="DK51" s="718"/>
      <c r="DL51" s="718"/>
      <c r="DM51" s="718"/>
      <c r="DN51" s="718"/>
      <c r="DO51" s="718"/>
      <c r="DP51" s="718"/>
      <c r="DQ51" s="718"/>
      <c r="DR51" s="718"/>
      <c r="DS51" s="718"/>
      <c r="DT51" s="718"/>
      <c r="DU51" s="718"/>
      <c r="DV51" s="718"/>
      <c r="DW51" s="718"/>
      <c r="DX51" s="718"/>
      <c r="DY51" s="718"/>
      <c r="DZ51" s="718"/>
      <c r="EA51" s="718"/>
      <c r="EB51" s="718"/>
      <c r="EC51" s="718"/>
      <c r="ED51" s="718"/>
      <c r="EE51" s="718"/>
      <c r="EF51" s="718"/>
      <c r="EG51" s="718"/>
      <c r="EH51" s="718"/>
      <c r="EI51" s="718"/>
      <c r="EJ51" s="718"/>
      <c r="EK51" s="718"/>
      <c r="EL51" s="718"/>
      <c r="EM51" s="718"/>
      <c r="EN51" s="718"/>
      <c r="EO51" s="718"/>
      <c r="EP51" s="718"/>
      <c r="EQ51" s="718"/>
      <c r="ER51" s="718"/>
      <c r="ES51" s="718"/>
      <c r="ET51" s="718"/>
      <c r="EU51" s="718"/>
      <c r="EV51" s="718"/>
      <c r="EW51" s="718"/>
      <c r="EX51" s="718"/>
      <c r="EY51" s="718"/>
      <c r="EZ51" s="718"/>
      <c r="FA51" s="718"/>
      <c r="FB51" s="718"/>
      <c r="FC51" s="718"/>
      <c r="FD51" s="718"/>
      <c r="FE51" s="718"/>
      <c r="FF51" s="718"/>
      <c r="FG51" s="718"/>
      <c r="FH51" s="718"/>
      <c r="FI51" s="718"/>
      <c r="FJ51" s="718"/>
      <c r="FK51" s="718"/>
      <c r="FL51" s="718"/>
      <c r="FM51" s="718"/>
      <c r="FN51" s="718"/>
      <c r="FO51" s="718"/>
      <c r="FP51" s="718"/>
      <c r="FQ51" s="718"/>
      <c r="FR51" s="718"/>
      <c r="FS51" s="718"/>
      <c r="FT51" s="718"/>
      <c r="FU51" s="718"/>
      <c r="FV51" s="718"/>
      <c r="FW51" s="718"/>
      <c r="FX51" s="718"/>
      <c r="FY51" s="718"/>
      <c r="FZ51" s="718"/>
      <c r="GA51" s="718"/>
      <c r="GB51" s="718"/>
      <c r="GC51" s="718"/>
      <c r="GD51" s="718"/>
      <c r="GE51" s="718"/>
      <c r="GF51" s="718"/>
      <c r="GG51" s="718"/>
      <c r="GH51" s="718"/>
      <c r="GI51" s="718"/>
      <c r="GJ51" s="718"/>
      <c r="GK51" s="718"/>
      <c r="GL51" s="718"/>
      <c r="GM51" s="718"/>
      <c r="GN51" s="718"/>
      <c r="GO51" s="718"/>
      <c r="GP51" s="718"/>
      <c r="GQ51" s="718"/>
      <c r="GR51" s="718"/>
      <c r="GS51" s="718"/>
      <c r="GT51" s="718"/>
      <c r="GU51" s="718"/>
      <c r="GV51" s="718"/>
      <c r="GW51" s="718"/>
      <c r="GX51" s="718"/>
      <c r="GY51" s="718"/>
      <c r="GZ51" s="718"/>
      <c r="HA51" s="718"/>
      <c r="HB51" s="718"/>
      <c r="HC51" s="718"/>
      <c r="HD51" s="718"/>
      <c r="HE51" s="718"/>
      <c r="HF51" s="718"/>
      <c r="HG51" s="718"/>
      <c r="HH51" s="718"/>
      <c r="HI51" s="718"/>
      <c r="HJ51" s="718"/>
      <c r="HK51" s="718"/>
      <c r="HL51" s="718"/>
      <c r="HM51" s="718"/>
      <c r="HN51" s="718"/>
      <c r="HO51" s="718"/>
      <c r="HP51" s="718"/>
      <c r="HQ51" s="718"/>
      <c r="HR51" s="718"/>
      <c r="HS51" s="718"/>
      <c r="HT51" s="718"/>
      <c r="HU51" s="718"/>
      <c r="HV51" s="718"/>
      <c r="HW51" s="718"/>
      <c r="HX51" s="718"/>
      <c r="HY51" s="718"/>
      <c r="HZ51" s="718"/>
      <c r="IA51" s="718"/>
      <c r="IB51" s="718"/>
      <c r="IC51" s="718"/>
      <c r="ID51" s="718"/>
      <c r="IE51" s="718"/>
      <c r="IF51" s="718"/>
      <c r="IG51" s="718"/>
      <c r="IH51" s="718"/>
      <c r="II51" s="718"/>
      <c r="IJ51" s="718"/>
      <c r="IK51" s="718"/>
      <c r="IL51" s="718"/>
      <c r="IM51" s="718"/>
      <c r="IN51" s="718"/>
      <c r="IO51" s="718"/>
      <c r="IP51" s="718"/>
      <c r="IQ51" s="718"/>
      <c r="IR51" s="718"/>
      <c r="IS51" s="718"/>
      <c r="IT51" s="718"/>
      <c r="IU51" s="718"/>
      <c r="IV51" s="718"/>
      <c r="IW51" s="718"/>
      <c r="IX51" s="718"/>
      <c r="IY51" s="718"/>
      <c r="IZ51" s="718"/>
      <c r="JA51" s="718"/>
      <c r="JB51" s="718"/>
      <c r="JC51" s="718"/>
      <c r="JD51" s="718"/>
      <c r="JE51" s="718"/>
      <c r="JF51" s="718"/>
      <c r="JG51" s="718"/>
      <c r="JH51" s="718"/>
      <c r="JI51" s="718"/>
      <c r="JJ51" s="718"/>
      <c r="JK51" s="718"/>
      <c r="JL51" s="718"/>
      <c r="JM51" s="718"/>
      <c r="JN51" s="718"/>
      <c r="JO51" s="718"/>
      <c r="JP51" s="718"/>
      <c r="JQ51" s="718"/>
      <c r="JR51" s="718"/>
      <c r="JS51" s="718"/>
      <c r="JT51" s="718"/>
      <c r="JU51" s="718"/>
      <c r="JV51" s="718"/>
      <c r="JW51" s="718"/>
      <c r="JX51" s="718"/>
      <c r="JY51" s="718"/>
      <c r="JZ51" s="718"/>
      <c r="KA51" s="718"/>
      <c r="KB51" s="718"/>
      <c r="KC51" s="718"/>
      <c r="KD51" s="718"/>
      <c r="KE51" s="718"/>
      <c r="KF51" s="718"/>
      <c r="KG51" s="718"/>
      <c r="KH51" s="718"/>
      <c r="KI51" s="718"/>
      <c r="KJ51" s="718"/>
      <c r="KK51" s="718"/>
      <c r="KL51" s="718"/>
      <c r="KM51" s="718"/>
      <c r="KN51" s="718"/>
      <c r="KO51" s="718"/>
      <c r="KP51" s="718"/>
      <c r="KQ51" s="718"/>
      <c r="KR51" s="718"/>
      <c r="KS51" s="718"/>
      <c r="KT51" s="718"/>
      <c r="KU51" s="718"/>
      <c r="KV51" s="718"/>
      <c r="KW51" s="718"/>
      <c r="KX51" s="718"/>
      <c r="KY51" s="718"/>
      <c r="KZ51" s="718"/>
      <c r="LA51" s="718"/>
      <c r="LB51" s="718"/>
      <c r="LC51" s="718"/>
      <c r="LD51" s="718"/>
      <c r="LE51" s="718"/>
      <c r="LF51" s="718"/>
      <c r="LG51" s="718"/>
      <c r="LH51" s="718"/>
      <c r="LI51" s="718"/>
      <c r="LJ51" s="718"/>
      <c r="LK51" s="718"/>
      <c r="LL51" s="718"/>
      <c r="LM51" s="718"/>
      <c r="LN51" s="718"/>
      <c r="LO51" s="718"/>
      <c r="LP51" s="718"/>
      <c r="LQ51" s="718"/>
      <c r="LR51" s="718"/>
      <c r="LS51" s="718"/>
      <c r="LT51" s="718"/>
      <c r="LU51" s="718"/>
      <c r="LV51" s="718"/>
      <c r="LW51" s="718"/>
      <c r="LX51" s="718"/>
      <c r="LY51" s="718"/>
      <c r="LZ51" s="718"/>
      <c r="MA51" s="718"/>
      <c r="MB51" s="718"/>
      <c r="MC51" s="718"/>
      <c r="MD51" s="718"/>
      <c r="ME51" s="718"/>
      <c r="MF51" s="718"/>
      <c r="MG51" s="718"/>
      <c r="MH51" s="718"/>
      <c r="MI51" s="718"/>
      <c r="MJ51" s="718"/>
      <c r="MK51" s="718"/>
      <c r="ML51" s="718"/>
      <c r="MM51" s="718"/>
      <c r="MN51" s="718"/>
      <c r="MO51" s="718"/>
      <c r="MP51" s="718"/>
      <c r="MQ51" s="718"/>
      <c r="MR51" s="718"/>
      <c r="MS51" s="718"/>
      <c r="MT51" s="718"/>
      <c r="MU51" s="718"/>
      <c r="MV51" s="718"/>
      <c r="MW51" s="718"/>
      <c r="MX51" s="718"/>
      <c r="MY51" s="718"/>
      <c r="MZ51" s="718"/>
      <c r="NA51" s="718"/>
      <c r="NB51" s="718"/>
      <c r="NC51" s="718"/>
      <c r="ND51" s="718"/>
      <c r="NE51" s="718"/>
      <c r="NF51" s="718"/>
      <c r="NG51" s="718"/>
      <c r="NH51" s="718"/>
      <c r="NI51" s="718"/>
      <c r="NJ51" s="718"/>
      <c r="NK51" s="718"/>
      <c r="NL51" s="718"/>
      <c r="NM51" s="718"/>
      <c r="NN51" s="718"/>
      <c r="NO51" s="718"/>
      <c r="NP51" s="718"/>
      <c r="NQ51" s="718"/>
      <c r="NR51" s="718"/>
      <c r="NS51" s="718"/>
      <c r="NT51" s="718"/>
      <c r="NU51" s="718"/>
      <c r="NV51" s="718"/>
      <c r="NW51" s="718"/>
      <c r="NX51" s="718"/>
      <c r="NY51" s="718"/>
      <c r="NZ51" s="718"/>
      <c r="OA51" s="718"/>
      <c r="OB51" s="718"/>
      <c r="OC51" s="718"/>
      <c r="OD51" s="718"/>
      <c r="OE51" s="718"/>
      <c r="OF51" s="718"/>
      <c r="OG51" s="718"/>
      <c r="OH51" s="718"/>
      <c r="OI51" s="718"/>
      <c r="OJ51" s="718"/>
      <c r="OK51" s="718"/>
      <c r="OL51" s="718"/>
      <c r="OM51" s="718"/>
      <c r="ON51" s="718"/>
      <c r="OO51" s="718"/>
      <c r="OP51" s="718"/>
      <c r="OQ51" s="718"/>
      <c r="OR51" s="718"/>
      <c r="OS51" s="718"/>
      <c r="OT51" s="718"/>
      <c r="OU51" s="718"/>
      <c r="OV51" s="718"/>
      <c r="OW51" s="718"/>
      <c r="OX51" s="718"/>
      <c r="OY51" s="718"/>
      <c r="OZ51" s="718"/>
      <c r="PA51" s="718"/>
      <c r="PB51" s="718"/>
      <c r="PC51" s="718"/>
      <c r="PD51" s="718"/>
      <c r="PE51" s="718"/>
      <c r="PF51" s="718"/>
      <c r="PG51" s="718"/>
      <c r="PH51" s="718"/>
      <c r="PI51" s="718"/>
      <c r="PJ51" s="718"/>
      <c r="PK51" s="718"/>
      <c r="PL51" s="718"/>
      <c r="PM51" s="718"/>
      <c r="PN51" s="718"/>
      <c r="PO51" s="718"/>
      <c r="PP51" s="718"/>
      <c r="PQ51" s="718"/>
      <c r="PR51" s="718"/>
      <c r="PS51" s="718"/>
      <c r="PT51" s="718"/>
      <c r="PU51" s="718"/>
      <c r="PV51" s="718"/>
      <c r="PW51" s="718"/>
      <c r="PX51" s="718"/>
      <c r="PY51" s="718"/>
      <c r="PZ51" s="718"/>
      <c r="QA51" s="718"/>
      <c r="QB51" s="718"/>
      <c r="QC51" s="718"/>
      <c r="QD51" s="718"/>
      <c r="QE51" s="718"/>
      <c r="QF51" s="718"/>
      <c r="QG51" s="718"/>
      <c r="QH51" s="718"/>
      <c r="QI51" s="718"/>
      <c r="QJ51" s="718"/>
      <c r="QK51" s="718"/>
      <c r="QL51" s="718"/>
      <c r="QM51" s="718"/>
      <c r="QN51" s="718"/>
      <c r="QO51" s="718"/>
      <c r="QP51" s="718"/>
      <c r="QQ51" s="718"/>
      <c r="QR51" s="718"/>
      <c r="QS51" s="718"/>
      <c r="QT51" s="718"/>
      <c r="QU51" s="718"/>
      <c r="QV51" s="718"/>
      <c r="QW51" s="718"/>
      <c r="QX51" s="718"/>
      <c r="QY51" s="718"/>
      <c r="QZ51" s="718"/>
      <c r="RA51" s="718"/>
      <c r="RB51" s="718"/>
      <c r="RC51" s="718"/>
      <c r="RD51" s="718"/>
      <c r="RE51" s="718"/>
      <c r="RF51" s="718"/>
      <c r="RG51" s="718"/>
      <c r="RH51" s="718"/>
      <c r="RI51" s="718"/>
      <c r="RJ51" s="718"/>
      <c r="RK51" s="718"/>
      <c r="RL51" s="718"/>
      <c r="RM51" s="718"/>
      <c r="RN51" s="718"/>
      <c r="RO51" s="718"/>
      <c r="RP51" s="718"/>
      <c r="RQ51" s="718"/>
      <c r="RR51" s="718"/>
      <c r="RS51" s="718"/>
      <c r="RT51" s="718"/>
      <c r="RU51" s="718"/>
      <c r="RV51" s="718"/>
      <c r="RW51" s="718"/>
      <c r="RX51" s="718"/>
      <c r="RY51" s="718"/>
      <c r="RZ51" s="718"/>
      <c r="SA51" s="718"/>
      <c r="SB51" s="718"/>
      <c r="SC51" s="718"/>
      <c r="SD51" s="718"/>
      <c r="SE51" s="718"/>
      <c r="SF51" s="718"/>
      <c r="SG51" s="718"/>
      <c r="SH51" s="718"/>
      <c r="SI51" s="718"/>
      <c r="SJ51" s="718"/>
      <c r="SK51" s="718"/>
      <c r="SL51" s="718"/>
      <c r="SM51" s="718"/>
      <c r="SN51" s="718"/>
      <c r="SO51" s="718"/>
      <c r="SP51" s="718"/>
      <c r="SQ51" s="718"/>
      <c r="SR51" s="718"/>
      <c r="SS51" s="718"/>
      <c r="ST51" s="718"/>
      <c r="SU51" s="718"/>
      <c r="SV51" s="718"/>
      <c r="SW51" s="718"/>
      <c r="SX51" s="718"/>
      <c r="SY51" s="718"/>
      <c r="SZ51" s="718"/>
      <c r="TA51" s="718"/>
      <c r="TB51" s="718"/>
      <c r="TC51" s="718"/>
      <c r="TD51" s="718"/>
      <c r="TE51" s="718"/>
      <c r="TF51" s="718"/>
      <c r="TG51" s="718"/>
      <c r="TH51" s="718"/>
      <c r="TI51" s="718"/>
      <c r="TJ51" s="718"/>
      <c r="TK51" s="718"/>
      <c r="TL51" s="718"/>
      <c r="TM51" s="718"/>
      <c r="TN51" s="718"/>
      <c r="TO51" s="718"/>
      <c r="TP51" s="718"/>
      <c r="TQ51" s="718"/>
      <c r="TR51" s="718"/>
      <c r="TS51" s="718"/>
      <c r="TT51" s="718"/>
      <c r="TU51" s="718"/>
      <c r="TV51" s="718"/>
      <c r="TW51" s="718"/>
      <c r="TX51" s="718"/>
      <c r="TY51" s="718"/>
      <c r="TZ51" s="718"/>
      <c r="UA51" s="718"/>
      <c r="UB51" s="718"/>
      <c r="UC51" s="718"/>
      <c r="UD51" s="718"/>
      <c r="UE51" s="718"/>
      <c r="UF51" s="718"/>
      <c r="UG51" s="718"/>
      <c r="UH51" s="718"/>
      <c r="UI51" s="718"/>
      <c r="UJ51" s="718"/>
      <c r="UK51" s="718"/>
      <c r="UL51" s="718"/>
      <c r="UM51" s="718"/>
      <c r="UN51" s="718"/>
      <c r="UO51" s="718"/>
      <c r="UP51" s="718"/>
      <c r="UQ51" s="718"/>
      <c r="UR51" s="718"/>
      <c r="US51" s="718"/>
      <c r="UT51" s="718"/>
      <c r="UU51" s="718"/>
      <c r="UV51" s="718"/>
      <c r="UW51" s="718"/>
      <c r="UX51" s="718"/>
      <c r="UY51" s="718"/>
      <c r="UZ51" s="718"/>
      <c r="VA51" s="718"/>
      <c r="VB51" s="718"/>
      <c r="VC51" s="718"/>
      <c r="VD51" s="718"/>
      <c r="VE51" s="718"/>
      <c r="VF51" s="718"/>
      <c r="VG51" s="718"/>
      <c r="VH51" s="718"/>
      <c r="VI51" s="718"/>
      <c r="VJ51" s="718"/>
      <c r="VK51" s="718"/>
      <c r="VL51" s="718"/>
      <c r="VM51" s="718"/>
      <c r="VN51" s="718"/>
      <c r="VO51" s="718"/>
      <c r="VP51" s="718"/>
      <c r="VQ51" s="718"/>
      <c r="VR51" s="718"/>
      <c r="VS51" s="718"/>
      <c r="VT51" s="718"/>
      <c r="VU51" s="718"/>
      <c r="VV51" s="718"/>
      <c r="VW51" s="718"/>
      <c r="VX51" s="718"/>
      <c r="VY51" s="718"/>
      <c r="VZ51" s="718"/>
      <c r="WA51" s="718"/>
      <c r="WB51" s="718"/>
      <c r="WC51" s="718"/>
      <c r="WD51" s="718"/>
      <c r="WE51" s="718"/>
      <c r="WF51" s="718"/>
      <c r="WG51" s="718"/>
      <c r="WH51" s="718"/>
      <c r="WI51" s="718"/>
      <c r="WJ51" s="718"/>
      <c r="WK51" s="718"/>
      <c r="WL51" s="718"/>
      <c r="WM51" s="718"/>
      <c r="WN51" s="718"/>
      <c r="WO51" s="718"/>
      <c r="WP51" s="718"/>
      <c r="WQ51" s="718"/>
      <c r="WR51" s="718"/>
      <c r="WS51" s="718"/>
      <c r="WT51" s="718"/>
      <c r="WU51" s="718"/>
      <c r="WV51" s="718"/>
      <c r="WW51" s="718"/>
      <c r="WX51" s="718"/>
      <c r="WY51" s="718"/>
      <c r="WZ51" s="718"/>
      <c r="XA51" s="718"/>
      <c r="XB51" s="718"/>
      <c r="XC51" s="718"/>
      <c r="XD51" s="718"/>
      <c r="XE51" s="718"/>
      <c r="XF51" s="718"/>
      <c r="XG51" s="718"/>
      <c r="XH51" s="718"/>
      <c r="XI51" s="718"/>
      <c r="XJ51" s="718"/>
      <c r="XK51" s="718"/>
      <c r="XL51" s="718"/>
      <c r="XM51" s="718"/>
      <c r="XN51" s="718"/>
      <c r="XO51" s="718"/>
      <c r="XP51" s="718"/>
      <c r="XQ51" s="718"/>
      <c r="XR51" s="718"/>
      <c r="XS51" s="718"/>
      <c r="XT51" s="718"/>
      <c r="XU51" s="718"/>
      <c r="XV51" s="718"/>
      <c r="XW51" s="718"/>
      <c r="XX51" s="718"/>
      <c r="XY51" s="718"/>
      <c r="XZ51" s="718"/>
      <c r="YA51" s="718"/>
      <c r="YB51" s="718"/>
      <c r="YC51" s="718"/>
      <c r="YD51" s="718"/>
      <c r="YE51" s="718"/>
      <c r="YF51" s="718"/>
      <c r="YG51" s="718"/>
      <c r="YH51" s="718"/>
      <c r="YI51" s="718"/>
      <c r="YJ51" s="718"/>
      <c r="YK51" s="718"/>
      <c r="YL51" s="718"/>
      <c r="YM51" s="718"/>
      <c r="YN51" s="718"/>
      <c r="YO51" s="718"/>
      <c r="YP51" s="718"/>
      <c r="YQ51" s="718"/>
      <c r="YR51" s="718"/>
      <c r="YS51" s="718"/>
      <c r="YT51" s="718"/>
      <c r="YU51" s="718"/>
      <c r="YV51" s="718"/>
      <c r="YW51" s="718"/>
      <c r="YX51" s="718"/>
      <c r="YY51" s="718"/>
      <c r="YZ51" s="718"/>
      <c r="ZA51" s="718"/>
      <c r="ZB51" s="718"/>
      <c r="ZC51" s="718"/>
      <c r="ZD51" s="718"/>
      <c r="ZE51" s="718"/>
      <c r="ZF51" s="718"/>
      <c r="ZG51" s="718"/>
      <c r="ZH51" s="718"/>
      <c r="ZI51" s="718"/>
      <c r="ZJ51" s="718"/>
      <c r="ZK51" s="718"/>
      <c r="ZL51" s="718"/>
      <c r="ZM51" s="718"/>
      <c r="ZN51" s="718"/>
      <c r="ZO51" s="718"/>
      <c r="ZP51" s="718"/>
      <c r="ZQ51" s="718"/>
      <c r="ZR51" s="718"/>
      <c r="ZS51" s="718"/>
      <c r="ZT51" s="718"/>
      <c r="ZU51" s="718"/>
      <c r="ZV51" s="718"/>
      <c r="ZW51" s="718"/>
      <c r="ZX51" s="718"/>
      <c r="ZY51" s="718"/>
      <c r="ZZ51" s="718"/>
      <c r="AAA51" s="718"/>
      <c r="AAB51" s="718"/>
      <c r="AAC51" s="718"/>
      <c r="AAD51" s="718"/>
      <c r="AAE51" s="718"/>
      <c r="AAF51" s="718"/>
      <c r="AAG51" s="718"/>
      <c r="AAH51" s="718"/>
      <c r="AAI51" s="718"/>
      <c r="AAJ51" s="718"/>
      <c r="AAK51" s="718"/>
      <c r="AAL51" s="718"/>
      <c r="AAM51" s="718"/>
      <c r="AAN51" s="718"/>
      <c r="AAO51" s="718"/>
      <c r="AAP51" s="718"/>
      <c r="AAQ51" s="718"/>
      <c r="AAR51" s="718"/>
      <c r="AAS51" s="718"/>
      <c r="AAT51" s="718"/>
      <c r="AAU51" s="718"/>
      <c r="AAV51" s="718"/>
      <c r="AAW51" s="718"/>
      <c r="AAX51" s="718"/>
      <c r="AAY51" s="718"/>
      <c r="AAZ51" s="718"/>
      <c r="ABA51" s="718"/>
      <c r="ABB51" s="718"/>
      <c r="ABC51" s="718"/>
      <c r="ABD51" s="718"/>
      <c r="ABE51" s="718"/>
      <c r="ABF51" s="718"/>
      <c r="ABG51" s="718"/>
      <c r="ABH51" s="718"/>
      <c r="ABI51" s="718"/>
      <c r="ABJ51" s="718"/>
      <c r="ABK51" s="718"/>
      <c r="ABL51" s="718"/>
      <c r="ABM51" s="718"/>
      <c r="ABN51" s="718"/>
      <c r="ABO51" s="718"/>
      <c r="ABP51" s="718"/>
      <c r="ABQ51" s="718"/>
      <c r="ABR51" s="718"/>
      <c r="ABS51" s="718"/>
      <c r="ABT51" s="718"/>
      <c r="ABU51" s="718"/>
      <c r="ABV51" s="718"/>
      <c r="ABW51" s="718"/>
      <c r="ABX51" s="718"/>
      <c r="ABY51" s="718"/>
      <c r="ABZ51" s="718"/>
      <c r="ACA51" s="718"/>
      <c r="ACB51" s="718"/>
      <c r="ACC51" s="718"/>
      <c r="ACD51" s="718"/>
      <c r="ACE51" s="718"/>
      <c r="ACF51" s="718"/>
      <c r="ACG51" s="718"/>
      <c r="ACH51" s="718"/>
      <c r="ACI51" s="718"/>
      <c r="ACJ51" s="718"/>
      <c r="ACK51" s="718"/>
      <c r="ACL51" s="718"/>
      <c r="ACM51" s="718"/>
      <c r="ACN51" s="718"/>
      <c r="ACO51" s="718"/>
      <c r="ACP51" s="718"/>
      <c r="ACQ51" s="718"/>
      <c r="ACR51" s="718"/>
      <c r="ACS51" s="718"/>
      <c r="ACT51" s="718"/>
      <c r="ACU51" s="718"/>
      <c r="ACV51" s="718"/>
      <c r="ACW51" s="718"/>
      <c r="ACX51" s="718"/>
      <c r="ACY51" s="718"/>
      <c r="ACZ51" s="718"/>
      <c r="ADA51" s="718"/>
      <c r="ADB51" s="718"/>
      <c r="ADC51" s="718"/>
      <c r="ADD51" s="718"/>
      <c r="ADE51" s="718"/>
      <c r="ADF51" s="718"/>
      <c r="ADG51" s="718"/>
      <c r="ADH51" s="718"/>
      <c r="ADI51" s="718"/>
      <c r="ADJ51" s="718"/>
      <c r="ADK51" s="718"/>
      <c r="ADL51" s="718"/>
      <c r="ADM51" s="718"/>
      <c r="ADN51" s="718"/>
      <c r="ADO51" s="718"/>
      <c r="ADP51" s="718"/>
      <c r="ADQ51" s="718"/>
      <c r="ADR51" s="718"/>
      <c r="ADS51" s="718"/>
      <c r="ADT51" s="718"/>
      <c r="ADU51" s="718"/>
      <c r="ADV51" s="718"/>
      <c r="ADW51" s="718"/>
      <c r="ADX51" s="718"/>
      <c r="ADY51" s="718"/>
      <c r="ADZ51" s="718"/>
      <c r="AEA51" s="718"/>
      <c r="AEB51" s="718"/>
      <c r="AEC51" s="718"/>
      <c r="AED51" s="718"/>
      <c r="AEE51" s="718"/>
      <c r="AEF51" s="718"/>
      <c r="AEG51" s="718"/>
      <c r="AEH51" s="718"/>
      <c r="AEI51" s="718"/>
      <c r="AEJ51" s="718"/>
      <c r="AEK51" s="718"/>
      <c r="AEL51" s="718"/>
      <c r="AEM51" s="718"/>
      <c r="AEN51" s="718"/>
      <c r="AEO51" s="718"/>
      <c r="AEP51" s="718"/>
      <c r="AEQ51" s="718"/>
      <c r="AER51" s="718"/>
      <c r="AES51" s="718"/>
      <c r="AET51" s="718"/>
      <c r="AEU51" s="718"/>
      <c r="AEV51" s="718"/>
      <c r="AEW51" s="718"/>
      <c r="AEX51" s="718"/>
      <c r="AEY51" s="718"/>
      <c r="AEZ51" s="718"/>
      <c r="AFA51" s="718"/>
      <c r="AFB51" s="718"/>
      <c r="AFC51" s="718"/>
      <c r="AFD51" s="718"/>
      <c r="AFE51" s="718"/>
      <c r="AFF51" s="718"/>
      <c r="AFG51" s="718"/>
      <c r="AFH51" s="718"/>
      <c r="AFI51" s="718"/>
      <c r="AFJ51" s="718"/>
      <c r="AFK51" s="718"/>
      <c r="AFL51" s="718"/>
      <c r="AFM51" s="718"/>
      <c r="AFN51" s="718"/>
      <c r="AFO51" s="718"/>
      <c r="AFP51" s="718"/>
      <c r="AFQ51" s="718"/>
      <c r="AFR51" s="718"/>
      <c r="AFS51" s="718"/>
      <c r="AFT51" s="718"/>
      <c r="AFU51" s="718"/>
      <c r="AFV51" s="718"/>
      <c r="AFW51" s="718"/>
      <c r="AFX51" s="718"/>
      <c r="AFY51" s="718"/>
      <c r="AFZ51" s="718"/>
      <c r="AGA51" s="718"/>
      <c r="AGB51" s="718"/>
      <c r="AGC51" s="718"/>
      <c r="AGD51" s="718"/>
      <c r="AGE51" s="718"/>
      <c r="AGF51" s="718"/>
      <c r="AGG51" s="718"/>
      <c r="AGH51" s="718"/>
      <c r="AGI51" s="718"/>
      <c r="AGJ51" s="718"/>
      <c r="AGK51" s="718"/>
      <c r="AGL51" s="718"/>
      <c r="AGM51" s="718"/>
      <c r="AGN51" s="718"/>
      <c r="AGO51" s="718"/>
      <c r="AGP51" s="718"/>
      <c r="AGQ51" s="718"/>
      <c r="AGR51" s="718"/>
      <c r="AGS51" s="718"/>
      <c r="AGT51" s="718"/>
      <c r="AGU51" s="718"/>
      <c r="AGV51" s="718"/>
      <c r="AGW51" s="718"/>
      <c r="AGX51" s="718"/>
      <c r="AGY51" s="718"/>
      <c r="AGZ51" s="718"/>
      <c r="AHA51" s="718"/>
      <c r="AHB51" s="718"/>
      <c r="AHC51" s="718"/>
      <c r="AHD51" s="718"/>
      <c r="AHE51" s="718"/>
      <c r="AHF51" s="718"/>
      <c r="AHG51" s="718"/>
      <c r="AHH51" s="718"/>
      <c r="AHI51" s="718"/>
      <c r="AHJ51" s="718"/>
      <c r="AHK51" s="718"/>
      <c r="AHL51" s="718"/>
      <c r="AHM51" s="718"/>
      <c r="AHN51" s="718"/>
      <c r="AHO51" s="718"/>
      <c r="AHP51" s="718"/>
      <c r="AHQ51" s="718"/>
      <c r="AHR51" s="718"/>
      <c r="AHS51" s="718"/>
      <c r="AHT51" s="718"/>
      <c r="AHU51" s="718"/>
      <c r="AHV51" s="718"/>
      <c r="AHW51" s="718"/>
      <c r="AHX51" s="718"/>
      <c r="AHY51" s="718"/>
      <c r="AHZ51" s="718"/>
      <c r="AIA51" s="718"/>
      <c r="AIB51" s="718"/>
      <c r="AIC51" s="718"/>
      <c r="AID51" s="718"/>
      <c r="AIE51" s="718"/>
      <c r="AIF51" s="718"/>
      <c r="AIG51" s="718"/>
      <c r="AIH51" s="718"/>
      <c r="AII51" s="718"/>
      <c r="AIJ51" s="718"/>
      <c r="AIK51" s="718"/>
      <c r="AIL51" s="718"/>
      <c r="AIM51" s="718"/>
      <c r="AIN51" s="718"/>
      <c r="AIO51" s="718"/>
      <c r="AIP51" s="718"/>
      <c r="AIQ51" s="718"/>
      <c r="AIR51" s="718"/>
      <c r="AIS51" s="718"/>
      <c r="AIT51" s="718"/>
      <c r="AIU51" s="718"/>
      <c r="AIV51" s="718"/>
      <c r="AIW51" s="718"/>
      <c r="AIX51" s="718"/>
      <c r="AIY51" s="718"/>
      <c r="AIZ51" s="718"/>
      <c r="AJA51" s="718"/>
      <c r="AJB51" s="718"/>
      <c r="AJC51" s="718"/>
      <c r="AJD51" s="718"/>
      <c r="AJE51" s="718"/>
      <c r="AJF51" s="718"/>
      <c r="AJG51" s="718"/>
      <c r="AJH51" s="718"/>
      <c r="AJI51" s="718"/>
      <c r="AJJ51" s="718"/>
      <c r="AJK51" s="718"/>
      <c r="AJL51" s="718"/>
      <c r="AJM51" s="718"/>
      <c r="AJN51" s="718"/>
      <c r="AJO51" s="718"/>
      <c r="AJP51" s="718"/>
      <c r="AJQ51" s="718"/>
      <c r="AJR51" s="718"/>
      <c r="AJS51" s="718"/>
      <c r="AJT51" s="718"/>
      <c r="AJU51" s="718"/>
      <c r="AJV51" s="718"/>
      <c r="AJW51" s="718"/>
      <c r="AJX51" s="718"/>
      <c r="AJY51" s="718"/>
      <c r="AJZ51" s="718"/>
      <c r="AKA51" s="718"/>
      <c r="AKB51" s="718"/>
      <c r="AKC51" s="718"/>
      <c r="AKD51" s="718"/>
      <c r="AKE51" s="718"/>
      <c r="AKF51" s="718"/>
      <c r="AKG51" s="718"/>
      <c r="AKH51" s="718"/>
      <c r="AKI51" s="718"/>
      <c r="AKJ51" s="718"/>
      <c r="AKK51" s="718"/>
      <c r="AKL51" s="718"/>
      <c r="AKM51" s="718"/>
      <c r="AKN51" s="718"/>
      <c r="AKO51" s="718"/>
      <c r="AKP51" s="718"/>
      <c r="AKQ51" s="718"/>
      <c r="AKR51" s="718"/>
      <c r="AKS51" s="718"/>
      <c r="AKT51" s="718"/>
      <c r="AKU51" s="718"/>
      <c r="AKV51" s="718"/>
      <c r="AKW51" s="718"/>
      <c r="AKX51" s="718"/>
      <c r="AKY51" s="718"/>
      <c r="AKZ51" s="718"/>
      <c r="ALA51" s="718"/>
      <c r="ALB51" s="718"/>
      <c r="ALC51" s="718"/>
      <c r="ALD51" s="718"/>
      <c r="ALE51" s="718"/>
      <c r="ALF51" s="718"/>
      <c r="ALG51" s="718"/>
      <c r="ALH51" s="718"/>
      <c r="ALI51" s="718"/>
      <c r="ALJ51" s="718"/>
      <c r="ALK51" s="718"/>
      <c r="ALL51" s="718"/>
      <c r="ALM51" s="718"/>
      <c r="ALN51" s="718"/>
      <c r="ALO51" s="718"/>
      <c r="ALP51" s="718"/>
      <c r="ALQ51" s="718"/>
      <c r="ALR51" s="718"/>
      <c r="ALS51" s="718"/>
      <c r="ALT51" s="718"/>
      <c r="ALU51" s="718"/>
      <c r="ALV51" s="718"/>
      <c r="ALW51" s="718"/>
      <c r="ALX51" s="718"/>
      <c r="ALY51" s="718"/>
      <c r="ALZ51" s="718"/>
      <c r="AMA51" s="718"/>
      <c r="AMB51" s="718"/>
      <c r="AMC51" s="718"/>
      <c r="AMD51" s="718"/>
      <c r="AME51" s="718"/>
      <c r="AMF51" s="718"/>
      <c r="AMG51" s="718"/>
      <c r="AMH51" s="718"/>
      <c r="AMI51" s="718"/>
      <c r="AMJ51" s="718"/>
      <c r="AMK51" s="718"/>
    </row>
    <row r="52" spans="1:1025" ht="12.75" customHeight="1" x14ac:dyDescent="0.2">
      <c r="B52" s="1615" t="s">
        <v>923</v>
      </c>
      <c r="C52" s="1848" t="s">
        <v>958</v>
      </c>
    </row>
    <row r="53" spans="1:1025" x14ac:dyDescent="0.2">
      <c r="B53" s="1615" t="s">
        <v>924</v>
      </c>
      <c r="C53" s="1848" t="s">
        <v>959</v>
      </c>
    </row>
    <row r="54" spans="1:1025" x14ac:dyDescent="0.2">
      <c r="B54" s="1615" t="s">
        <v>806</v>
      </c>
      <c r="C54" s="1848">
        <v>84</v>
      </c>
    </row>
    <row r="55" spans="1:1025" x14ac:dyDescent="0.2">
      <c r="B55" s="1616" t="s">
        <v>968</v>
      </c>
      <c r="C55" s="1849">
        <v>85</v>
      </c>
    </row>
    <row r="56" spans="1:1025" x14ac:dyDescent="0.2">
      <c r="B56" s="1616" t="s">
        <v>42</v>
      </c>
      <c r="C56" s="1849">
        <v>86</v>
      </c>
    </row>
    <row r="57" spans="1:1025" x14ac:dyDescent="0.2">
      <c r="B57" s="1616" t="s">
        <v>43</v>
      </c>
      <c r="C57" s="1849">
        <v>87</v>
      </c>
    </row>
    <row r="58" spans="1:1025" x14ac:dyDescent="0.2">
      <c r="B58" s="1617" t="s">
        <v>44</v>
      </c>
      <c r="C58" s="1847">
        <v>88</v>
      </c>
    </row>
    <row r="59" spans="1:1025" s="152" customFormat="1" ht="24.95" customHeight="1" x14ac:dyDescent="0.25">
      <c r="A59" s="718"/>
      <c r="B59" s="1882" t="s">
        <v>45</v>
      </c>
      <c r="C59" s="1885"/>
      <c r="D59" s="718"/>
      <c r="E59" s="718"/>
      <c r="F59" s="718"/>
      <c r="G59" s="718"/>
      <c r="H59" s="718"/>
      <c r="I59" s="718"/>
      <c r="J59" s="718"/>
      <c r="K59" s="718"/>
      <c r="L59" s="718"/>
      <c r="M59" s="718"/>
      <c r="N59" s="718"/>
      <c r="O59" s="718"/>
      <c r="P59" s="718"/>
      <c r="Q59" s="718"/>
      <c r="R59" s="718"/>
      <c r="S59" s="718"/>
      <c r="T59" s="718"/>
      <c r="U59" s="718"/>
      <c r="V59" s="718"/>
      <c r="W59" s="718"/>
      <c r="X59" s="718"/>
      <c r="Y59" s="718"/>
      <c r="Z59" s="718"/>
      <c r="AA59" s="718"/>
      <c r="AB59" s="718"/>
      <c r="AC59" s="718"/>
      <c r="AD59" s="718"/>
      <c r="AE59" s="718"/>
      <c r="AF59" s="718"/>
      <c r="AG59" s="718"/>
      <c r="AH59" s="718"/>
      <c r="AI59" s="718"/>
      <c r="AJ59" s="718"/>
      <c r="AK59" s="718"/>
      <c r="AL59" s="718"/>
      <c r="AM59" s="718"/>
      <c r="AN59" s="718"/>
      <c r="AO59" s="718"/>
      <c r="AP59" s="718"/>
      <c r="AQ59" s="718"/>
      <c r="AR59" s="718"/>
      <c r="AS59" s="718"/>
      <c r="AT59" s="718"/>
      <c r="AU59" s="718"/>
      <c r="AV59" s="718"/>
      <c r="AW59" s="718"/>
      <c r="AX59" s="718"/>
      <c r="AY59" s="718"/>
      <c r="AZ59" s="718"/>
      <c r="BA59" s="718"/>
      <c r="BB59" s="718"/>
      <c r="BC59" s="718"/>
      <c r="BD59" s="718"/>
      <c r="BE59" s="718"/>
      <c r="BF59" s="718"/>
      <c r="BG59" s="718"/>
      <c r="BH59" s="718"/>
      <c r="BI59" s="718"/>
      <c r="BJ59" s="718"/>
      <c r="BK59" s="718"/>
      <c r="BL59" s="718"/>
      <c r="BM59" s="718"/>
      <c r="BN59" s="718"/>
      <c r="BO59" s="718"/>
      <c r="BP59" s="718"/>
      <c r="BQ59" s="718"/>
      <c r="BR59" s="718"/>
      <c r="BS59" s="718"/>
      <c r="BT59" s="718"/>
      <c r="BU59" s="718"/>
      <c r="BV59" s="718"/>
      <c r="BW59" s="718"/>
      <c r="BX59" s="718"/>
      <c r="BY59" s="718"/>
      <c r="BZ59" s="718"/>
      <c r="CA59" s="718"/>
      <c r="CB59" s="718"/>
      <c r="CC59" s="718"/>
      <c r="CD59" s="718"/>
      <c r="CE59" s="718"/>
      <c r="CF59" s="718"/>
      <c r="CG59" s="718"/>
      <c r="CH59" s="718"/>
      <c r="CI59" s="718"/>
      <c r="CJ59" s="718"/>
      <c r="CK59" s="718"/>
      <c r="CL59" s="718"/>
      <c r="CM59" s="718"/>
      <c r="CN59" s="718"/>
      <c r="CO59" s="718"/>
      <c r="CP59" s="718"/>
      <c r="CQ59" s="718"/>
      <c r="CR59" s="718"/>
      <c r="CS59" s="718"/>
      <c r="CT59" s="718"/>
      <c r="CU59" s="718"/>
      <c r="CV59" s="718"/>
      <c r="CW59" s="718"/>
      <c r="CX59" s="718"/>
      <c r="CY59" s="718"/>
      <c r="CZ59" s="718"/>
      <c r="DA59" s="718"/>
      <c r="DB59" s="718"/>
      <c r="DC59" s="718"/>
      <c r="DD59" s="718"/>
      <c r="DE59" s="718"/>
      <c r="DF59" s="718"/>
      <c r="DG59" s="718"/>
      <c r="DH59" s="718"/>
      <c r="DI59" s="718"/>
      <c r="DJ59" s="718"/>
      <c r="DK59" s="718"/>
      <c r="DL59" s="718"/>
      <c r="DM59" s="718"/>
      <c r="DN59" s="718"/>
      <c r="DO59" s="718"/>
      <c r="DP59" s="718"/>
      <c r="DQ59" s="718"/>
      <c r="DR59" s="718"/>
      <c r="DS59" s="718"/>
      <c r="DT59" s="718"/>
      <c r="DU59" s="718"/>
      <c r="DV59" s="718"/>
      <c r="DW59" s="718"/>
      <c r="DX59" s="718"/>
      <c r="DY59" s="718"/>
      <c r="DZ59" s="718"/>
      <c r="EA59" s="718"/>
      <c r="EB59" s="718"/>
      <c r="EC59" s="718"/>
      <c r="ED59" s="718"/>
      <c r="EE59" s="718"/>
      <c r="EF59" s="718"/>
      <c r="EG59" s="718"/>
      <c r="EH59" s="718"/>
      <c r="EI59" s="718"/>
      <c r="EJ59" s="718"/>
      <c r="EK59" s="718"/>
      <c r="EL59" s="718"/>
      <c r="EM59" s="718"/>
      <c r="EN59" s="718"/>
      <c r="EO59" s="718"/>
      <c r="EP59" s="718"/>
      <c r="EQ59" s="718"/>
      <c r="ER59" s="718"/>
      <c r="ES59" s="718"/>
      <c r="ET59" s="718"/>
      <c r="EU59" s="718"/>
      <c r="EV59" s="718"/>
      <c r="EW59" s="718"/>
      <c r="EX59" s="718"/>
      <c r="EY59" s="718"/>
      <c r="EZ59" s="718"/>
      <c r="FA59" s="718"/>
      <c r="FB59" s="718"/>
      <c r="FC59" s="718"/>
      <c r="FD59" s="718"/>
      <c r="FE59" s="718"/>
      <c r="FF59" s="718"/>
      <c r="FG59" s="718"/>
      <c r="FH59" s="718"/>
      <c r="FI59" s="718"/>
      <c r="FJ59" s="718"/>
      <c r="FK59" s="718"/>
      <c r="FL59" s="718"/>
      <c r="FM59" s="718"/>
      <c r="FN59" s="718"/>
      <c r="FO59" s="718"/>
      <c r="FP59" s="718"/>
      <c r="FQ59" s="718"/>
      <c r="FR59" s="718"/>
      <c r="FS59" s="718"/>
      <c r="FT59" s="718"/>
      <c r="FU59" s="718"/>
      <c r="FV59" s="718"/>
      <c r="FW59" s="718"/>
      <c r="FX59" s="718"/>
      <c r="FY59" s="718"/>
      <c r="FZ59" s="718"/>
      <c r="GA59" s="718"/>
      <c r="GB59" s="718"/>
      <c r="GC59" s="718"/>
      <c r="GD59" s="718"/>
      <c r="GE59" s="718"/>
      <c r="GF59" s="718"/>
      <c r="GG59" s="718"/>
      <c r="GH59" s="718"/>
      <c r="GI59" s="718"/>
      <c r="GJ59" s="718"/>
      <c r="GK59" s="718"/>
      <c r="GL59" s="718"/>
      <c r="GM59" s="718"/>
      <c r="GN59" s="718"/>
      <c r="GO59" s="718"/>
      <c r="GP59" s="718"/>
      <c r="GQ59" s="718"/>
      <c r="GR59" s="718"/>
      <c r="GS59" s="718"/>
      <c r="GT59" s="718"/>
      <c r="GU59" s="718"/>
      <c r="GV59" s="718"/>
      <c r="GW59" s="718"/>
      <c r="GX59" s="718"/>
      <c r="GY59" s="718"/>
      <c r="GZ59" s="718"/>
      <c r="HA59" s="718"/>
      <c r="HB59" s="718"/>
      <c r="HC59" s="718"/>
      <c r="HD59" s="718"/>
      <c r="HE59" s="718"/>
      <c r="HF59" s="718"/>
      <c r="HG59" s="718"/>
      <c r="HH59" s="718"/>
      <c r="HI59" s="718"/>
      <c r="HJ59" s="718"/>
      <c r="HK59" s="718"/>
      <c r="HL59" s="718"/>
      <c r="HM59" s="718"/>
      <c r="HN59" s="718"/>
      <c r="HO59" s="718"/>
      <c r="HP59" s="718"/>
      <c r="HQ59" s="718"/>
      <c r="HR59" s="718"/>
      <c r="HS59" s="718"/>
      <c r="HT59" s="718"/>
      <c r="HU59" s="718"/>
      <c r="HV59" s="718"/>
      <c r="HW59" s="718"/>
      <c r="HX59" s="718"/>
      <c r="HY59" s="718"/>
      <c r="HZ59" s="718"/>
      <c r="IA59" s="718"/>
      <c r="IB59" s="718"/>
      <c r="IC59" s="718"/>
      <c r="ID59" s="718"/>
      <c r="IE59" s="718"/>
      <c r="IF59" s="718"/>
      <c r="IG59" s="718"/>
      <c r="IH59" s="718"/>
      <c r="II59" s="718"/>
      <c r="IJ59" s="718"/>
      <c r="IK59" s="718"/>
      <c r="IL59" s="718"/>
      <c r="IM59" s="718"/>
      <c r="IN59" s="718"/>
      <c r="IO59" s="718"/>
      <c r="IP59" s="718"/>
      <c r="IQ59" s="718"/>
      <c r="IR59" s="718"/>
      <c r="IS59" s="718"/>
      <c r="IT59" s="718"/>
      <c r="IU59" s="718"/>
      <c r="IV59" s="718"/>
      <c r="IW59" s="718"/>
      <c r="IX59" s="718"/>
      <c r="IY59" s="718"/>
      <c r="IZ59" s="718"/>
      <c r="JA59" s="718"/>
      <c r="JB59" s="718"/>
      <c r="JC59" s="718"/>
      <c r="JD59" s="718"/>
      <c r="JE59" s="718"/>
      <c r="JF59" s="718"/>
      <c r="JG59" s="718"/>
      <c r="JH59" s="718"/>
      <c r="JI59" s="718"/>
      <c r="JJ59" s="718"/>
      <c r="JK59" s="718"/>
      <c r="JL59" s="718"/>
      <c r="JM59" s="718"/>
      <c r="JN59" s="718"/>
      <c r="JO59" s="718"/>
      <c r="JP59" s="718"/>
      <c r="JQ59" s="718"/>
      <c r="JR59" s="718"/>
      <c r="JS59" s="718"/>
      <c r="JT59" s="718"/>
      <c r="JU59" s="718"/>
      <c r="JV59" s="718"/>
      <c r="JW59" s="718"/>
      <c r="JX59" s="718"/>
      <c r="JY59" s="718"/>
      <c r="JZ59" s="718"/>
      <c r="KA59" s="718"/>
      <c r="KB59" s="718"/>
      <c r="KC59" s="718"/>
      <c r="KD59" s="718"/>
      <c r="KE59" s="718"/>
      <c r="KF59" s="718"/>
      <c r="KG59" s="718"/>
      <c r="KH59" s="718"/>
      <c r="KI59" s="718"/>
      <c r="KJ59" s="718"/>
      <c r="KK59" s="718"/>
      <c r="KL59" s="718"/>
      <c r="KM59" s="718"/>
      <c r="KN59" s="718"/>
      <c r="KO59" s="718"/>
      <c r="KP59" s="718"/>
      <c r="KQ59" s="718"/>
      <c r="KR59" s="718"/>
      <c r="KS59" s="718"/>
      <c r="KT59" s="718"/>
      <c r="KU59" s="718"/>
      <c r="KV59" s="718"/>
      <c r="KW59" s="718"/>
      <c r="KX59" s="718"/>
      <c r="KY59" s="718"/>
      <c r="KZ59" s="718"/>
      <c r="LA59" s="718"/>
      <c r="LB59" s="718"/>
      <c r="LC59" s="718"/>
      <c r="LD59" s="718"/>
      <c r="LE59" s="718"/>
      <c r="LF59" s="718"/>
      <c r="LG59" s="718"/>
      <c r="LH59" s="718"/>
      <c r="LI59" s="718"/>
      <c r="LJ59" s="718"/>
      <c r="LK59" s="718"/>
      <c r="LL59" s="718"/>
      <c r="LM59" s="718"/>
      <c r="LN59" s="718"/>
      <c r="LO59" s="718"/>
      <c r="LP59" s="718"/>
      <c r="LQ59" s="718"/>
      <c r="LR59" s="718"/>
      <c r="LS59" s="718"/>
      <c r="LT59" s="718"/>
      <c r="LU59" s="718"/>
      <c r="LV59" s="718"/>
      <c r="LW59" s="718"/>
      <c r="LX59" s="718"/>
      <c r="LY59" s="718"/>
      <c r="LZ59" s="718"/>
      <c r="MA59" s="718"/>
      <c r="MB59" s="718"/>
      <c r="MC59" s="718"/>
      <c r="MD59" s="718"/>
      <c r="ME59" s="718"/>
      <c r="MF59" s="718"/>
      <c r="MG59" s="718"/>
      <c r="MH59" s="718"/>
      <c r="MI59" s="718"/>
      <c r="MJ59" s="718"/>
      <c r="MK59" s="718"/>
      <c r="ML59" s="718"/>
      <c r="MM59" s="718"/>
      <c r="MN59" s="718"/>
      <c r="MO59" s="718"/>
      <c r="MP59" s="718"/>
      <c r="MQ59" s="718"/>
      <c r="MR59" s="718"/>
      <c r="MS59" s="718"/>
      <c r="MT59" s="718"/>
      <c r="MU59" s="718"/>
      <c r="MV59" s="718"/>
      <c r="MW59" s="718"/>
      <c r="MX59" s="718"/>
      <c r="MY59" s="718"/>
      <c r="MZ59" s="718"/>
      <c r="NA59" s="718"/>
      <c r="NB59" s="718"/>
      <c r="NC59" s="718"/>
      <c r="ND59" s="718"/>
      <c r="NE59" s="718"/>
      <c r="NF59" s="718"/>
      <c r="NG59" s="718"/>
      <c r="NH59" s="718"/>
      <c r="NI59" s="718"/>
      <c r="NJ59" s="718"/>
      <c r="NK59" s="718"/>
      <c r="NL59" s="718"/>
      <c r="NM59" s="718"/>
      <c r="NN59" s="718"/>
      <c r="NO59" s="718"/>
      <c r="NP59" s="718"/>
      <c r="NQ59" s="718"/>
      <c r="NR59" s="718"/>
      <c r="NS59" s="718"/>
      <c r="NT59" s="718"/>
      <c r="NU59" s="718"/>
      <c r="NV59" s="718"/>
      <c r="NW59" s="718"/>
      <c r="NX59" s="718"/>
      <c r="NY59" s="718"/>
      <c r="NZ59" s="718"/>
      <c r="OA59" s="718"/>
      <c r="OB59" s="718"/>
      <c r="OC59" s="718"/>
      <c r="OD59" s="718"/>
      <c r="OE59" s="718"/>
      <c r="OF59" s="718"/>
      <c r="OG59" s="718"/>
      <c r="OH59" s="718"/>
      <c r="OI59" s="718"/>
      <c r="OJ59" s="718"/>
      <c r="OK59" s="718"/>
      <c r="OL59" s="718"/>
      <c r="OM59" s="718"/>
      <c r="ON59" s="718"/>
      <c r="OO59" s="718"/>
      <c r="OP59" s="718"/>
      <c r="OQ59" s="718"/>
      <c r="OR59" s="718"/>
      <c r="OS59" s="718"/>
      <c r="OT59" s="718"/>
      <c r="OU59" s="718"/>
      <c r="OV59" s="718"/>
      <c r="OW59" s="718"/>
      <c r="OX59" s="718"/>
      <c r="OY59" s="718"/>
      <c r="OZ59" s="718"/>
      <c r="PA59" s="718"/>
      <c r="PB59" s="718"/>
      <c r="PC59" s="718"/>
      <c r="PD59" s="718"/>
      <c r="PE59" s="718"/>
      <c r="PF59" s="718"/>
      <c r="PG59" s="718"/>
      <c r="PH59" s="718"/>
      <c r="PI59" s="718"/>
      <c r="PJ59" s="718"/>
      <c r="PK59" s="718"/>
      <c r="PL59" s="718"/>
      <c r="PM59" s="718"/>
      <c r="PN59" s="718"/>
      <c r="PO59" s="718"/>
      <c r="PP59" s="718"/>
      <c r="PQ59" s="718"/>
      <c r="PR59" s="718"/>
      <c r="PS59" s="718"/>
      <c r="PT59" s="718"/>
      <c r="PU59" s="718"/>
      <c r="PV59" s="718"/>
      <c r="PW59" s="718"/>
      <c r="PX59" s="718"/>
      <c r="PY59" s="718"/>
      <c r="PZ59" s="718"/>
      <c r="QA59" s="718"/>
      <c r="QB59" s="718"/>
      <c r="QC59" s="718"/>
      <c r="QD59" s="718"/>
      <c r="QE59" s="718"/>
      <c r="QF59" s="718"/>
      <c r="QG59" s="718"/>
      <c r="QH59" s="718"/>
      <c r="QI59" s="718"/>
      <c r="QJ59" s="718"/>
      <c r="QK59" s="718"/>
      <c r="QL59" s="718"/>
      <c r="QM59" s="718"/>
      <c r="QN59" s="718"/>
      <c r="QO59" s="718"/>
      <c r="QP59" s="718"/>
      <c r="QQ59" s="718"/>
      <c r="QR59" s="718"/>
      <c r="QS59" s="718"/>
      <c r="QT59" s="718"/>
      <c r="QU59" s="718"/>
      <c r="QV59" s="718"/>
      <c r="QW59" s="718"/>
      <c r="QX59" s="718"/>
      <c r="QY59" s="718"/>
      <c r="QZ59" s="718"/>
      <c r="RA59" s="718"/>
      <c r="RB59" s="718"/>
      <c r="RC59" s="718"/>
      <c r="RD59" s="718"/>
      <c r="RE59" s="718"/>
      <c r="RF59" s="718"/>
      <c r="RG59" s="718"/>
      <c r="RH59" s="718"/>
      <c r="RI59" s="718"/>
      <c r="RJ59" s="718"/>
      <c r="RK59" s="718"/>
      <c r="RL59" s="718"/>
      <c r="RM59" s="718"/>
      <c r="RN59" s="718"/>
      <c r="RO59" s="718"/>
      <c r="RP59" s="718"/>
      <c r="RQ59" s="718"/>
      <c r="RR59" s="718"/>
      <c r="RS59" s="718"/>
      <c r="RT59" s="718"/>
      <c r="RU59" s="718"/>
      <c r="RV59" s="718"/>
      <c r="RW59" s="718"/>
      <c r="RX59" s="718"/>
      <c r="RY59" s="718"/>
      <c r="RZ59" s="718"/>
      <c r="SA59" s="718"/>
      <c r="SB59" s="718"/>
      <c r="SC59" s="718"/>
      <c r="SD59" s="718"/>
      <c r="SE59" s="718"/>
      <c r="SF59" s="718"/>
      <c r="SG59" s="718"/>
      <c r="SH59" s="718"/>
      <c r="SI59" s="718"/>
      <c r="SJ59" s="718"/>
      <c r="SK59" s="718"/>
      <c r="SL59" s="718"/>
      <c r="SM59" s="718"/>
      <c r="SN59" s="718"/>
      <c r="SO59" s="718"/>
      <c r="SP59" s="718"/>
      <c r="SQ59" s="718"/>
      <c r="SR59" s="718"/>
      <c r="SS59" s="718"/>
      <c r="ST59" s="718"/>
      <c r="SU59" s="718"/>
      <c r="SV59" s="718"/>
      <c r="SW59" s="718"/>
      <c r="SX59" s="718"/>
      <c r="SY59" s="718"/>
      <c r="SZ59" s="718"/>
      <c r="TA59" s="718"/>
      <c r="TB59" s="718"/>
      <c r="TC59" s="718"/>
      <c r="TD59" s="718"/>
      <c r="TE59" s="718"/>
      <c r="TF59" s="718"/>
      <c r="TG59" s="718"/>
      <c r="TH59" s="718"/>
      <c r="TI59" s="718"/>
      <c r="TJ59" s="718"/>
      <c r="TK59" s="718"/>
      <c r="TL59" s="718"/>
      <c r="TM59" s="718"/>
      <c r="TN59" s="718"/>
      <c r="TO59" s="718"/>
      <c r="TP59" s="718"/>
      <c r="TQ59" s="718"/>
      <c r="TR59" s="718"/>
      <c r="TS59" s="718"/>
      <c r="TT59" s="718"/>
      <c r="TU59" s="718"/>
      <c r="TV59" s="718"/>
      <c r="TW59" s="718"/>
      <c r="TX59" s="718"/>
      <c r="TY59" s="718"/>
      <c r="TZ59" s="718"/>
      <c r="UA59" s="718"/>
      <c r="UB59" s="718"/>
      <c r="UC59" s="718"/>
      <c r="UD59" s="718"/>
      <c r="UE59" s="718"/>
      <c r="UF59" s="718"/>
      <c r="UG59" s="718"/>
      <c r="UH59" s="718"/>
      <c r="UI59" s="718"/>
      <c r="UJ59" s="718"/>
      <c r="UK59" s="718"/>
      <c r="UL59" s="718"/>
      <c r="UM59" s="718"/>
      <c r="UN59" s="718"/>
      <c r="UO59" s="718"/>
      <c r="UP59" s="718"/>
      <c r="UQ59" s="718"/>
      <c r="UR59" s="718"/>
      <c r="US59" s="718"/>
      <c r="UT59" s="718"/>
      <c r="UU59" s="718"/>
      <c r="UV59" s="718"/>
      <c r="UW59" s="718"/>
      <c r="UX59" s="718"/>
      <c r="UY59" s="718"/>
      <c r="UZ59" s="718"/>
      <c r="VA59" s="718"/>
      <c r="VB59" s="718"/>
      <c r="VC59" s="718"/>
      <c r="VD59" s="718"/>
      <c r="VE59" s="718"/>
      <c r="VF59" s="718"/>
      <c r="VG59" s="718"/>
      <c r="VH59" s="718"/>
      <c r="VI59" s="718"/>
      <c r="VJ59" s="718"/>
      <c r="VK59" s="718"/>
      <c r="VL59" s="718"/>
      <c r="VM59" s="718"/>
      <c r="VN59" s="718"/>
      <c r="VO59" s="718"/>
      <c r="VP59" s="718"/>
      <c r="VQ59" s="718"/>
      <c r="VR59" s="718"/>
      <c r="VS59" s="718"/>
      <c r="VT59" s="718"/>
      <c r="VU59" s="718"/>
      <c r="VV59" s="718"/>
      <c r="VW59" s="718"/>
      <c r="VX59" s="718"/>
      <c r="VY59" s="718"/>
      <c r="VZ59" s="718"/>
      <c r="WA59" s="718"/>
      <c r="WB59" s="718"/>
      <c r="WC59" s="718"/>
      <c r="WD59" s="718"/>
      <c r="WE59" s="718"/>
      <c r="WF59" s="718"/>
      <c r="WG59" s="718"/>
      <c r="WH59" s="718"/>
      <c r="WI59" s="718"/>
      <c r="WJ59" s="718"/>
      <c r="WK59" s="718"/>
      <c r="WL59" s="718"/>
      <c r="WM59" s="718"/>
      <c r="WN59" s="718"/>
      <c r="WO59" s="718"/>
      <c r="WP59" s="718"/>
      <c r="WQ59" s="718"/>
      <c r="WR59" s="718"/>
      <c r="WS59" s="718"/>
      <c r="WT59" s="718"/>
      <c r="WU59" s="718"/>
      <c r="WV59" s="718"/>
      <c r="WW59" s="718"/>
      <c r="WX59" s="718"/>
      <c r="WY59" s="718"/>
      <c r="WZ59" s="718"/>
      <c r="XA59" s="718"/>
      <c r="XB59" s="718"/>
      <c r="XC59" s="718"/>
      <c r="XD59" s="718"/>
      <c r="XE59" s="718"/>
      <c r="XF59" s="718"/>
      <c r="XG59" s="718"/>
      <c r="XH59" s="718"/>
      <c r="XI59" s="718"/>
      <c r="XJ59" s="718"/>
      <c r="XK59" s="718"/>
      <c r="XL59" s="718"/>
      <c r="XM59" s="718"/>
      <c r="XN59" s="718"/>
      <c r="XO59" s="718"/>
      <c r="XP59" s="718"/>
      <c r="XQ59" s="718"/>
      <c r="XR59" s="718"/>
      <c r="XS59" s="718"/>
      <c r="XT59" s="718"/>
      <c r="XU59" s="718"/>
      <c r="XV59" s="718"/>
      <c r="XW59" s="718"/>
      <c r="XX59" s="718"/>
      <c r="XY59" s="718"/>
      <c r="XZ59" s="718"/>
      <c r="YA59" s="718"/>
      <c r="YB59" s="718"/>
      <c r="YC59" s="718"/>
      <c r="YD59" s="718"/>
      <c r="YE59" s="718"/>
      <c r="YF59" s="718"/>
      <c r="YG59" s="718"/>
      <c r="YH59" s="718"/>
      <c r="YI59" s="718"/>
      <c r="YJ59" s="718"/>
      <c r="YK59" s="718"/>
      <c r="YL59" s="718"/>
      <c r="YM59" s="718"/>
      <c r="YN59" s="718"/>
      <c r="YO59" s="718"/>
      <c r="YP59" s="718"/>
      <c r="YQ59" s="718"/>
      <c r="YR59" s="718"/>
      <c r="YS59" s="718"/>
      <c r="YT59" s="718"/>
      <c r="YU59" s="718"/>
      <c r="YV59" s="718"/>
      <c r="YW59" s="718"/>
      <c r="YX59" s="718"/>
      <c r="YY59" s="718"/>
      <c r="YZ59" s="718"/>
      <c r="ZA59" s="718"/>
      <c r="ZB59" s="718"/>
      <c r="ZC59" s="718"/>
      <c r="ZD59" s="718"/>
      <c r="ZE59" s="718"/>
      <c r="ZF59" s="718"/>
      <c r="ZG59" s="718"/>
      <c r="ZH59" s="718"/>
      <c r="ZI59" s="718"/>
      <c r="ZJ59" s="718"/>
      <c r="ZK59" s="718"/>
      <c r="ZL59" s="718"/>
      <c r="ZM59" s="718"/>
      <c r="ZN59" s="718"/>
      <c r="ZO59" s="718"/>
      <c r="ZP59" s="718"/>
      <c r="ZQ59" s="718"/>
      <c r="ZR59" s="718"/>
      <c r="ZS59" s="718"/>
      <c r="ZT59" s="718"/>
      <c r="ZU59" s="718"/>
      <c r="ZV59" s="718"/>
      <c r="ZW59" s="718"/>
      <c r="ZX59" s="718"/>
      <c r="ZY59" s="718"/>
      <c r="ZZ59" s="718"/>
      <c r="AAA59" s="718"/>
      <c r="AAB59" s="718"/>
      <c r="AAC59" s="718"/>
      <c r="AAD59" s="718"/>
      <c r="AAE59" s="718"/>
      <c r="AAF59" s="718"/>
      <c r="AAG59" s="718"/>
      <c r="AAH59" s="718"/>
      <c r="AAI59" s="718"/>
      <c r="AAJ59" s="718"/>
      <c r="AAK59" s="718"/>
      <c r="AAL59" s="718"/>
      <c r="AAM59" s="718"/>
      <c r="AAN59" s="718"/>
      <c r="AAO59" s="718"/>
      <c r="AAP59" s="718"/>
      <c r="AAQ59" s="718"/>
      <c r="AAR59" s="718"/>
      <c r="AAS59" s="718"/>
      <c r="AAT59" s="718"/>
      <c r="AAU59" s="718"/>
      <c r="AAV59" s="718"/>
      <c r="AAW59" s="718"/>
      <c r="AAX59" s="718"/>
      <c r="AAY59" s="718"/>
      <c r="AAZ59" s="718"/>
      <c r="ABA59" s="718"/>
      <c r="ABB59" s="718"/>
      <c r="ABC59" s="718"/>
      <c r="ABD59" s="718"/>
      <c r="ABE59" s="718"/>
      <c r="ABF59" s="718"/>
      <c r="ABG59" s="718"/>
      <c r="ABH59" s="718"/>
      <c r="ABI59" s="718"/>
      <c r="ABJ59" s="718"/>
      <c r="ABK59" s="718"/>
      <c r="ABL59" s="718"/>
      <c r="ABM59" s="718"/>
      <c r="ABN59" s="718"/>
      <c r="ABO59" s="718"/>
      <c r="ABP59" s="718"/>
      <c r="ABQ59" s="718"/>
      <c r="ABR59" s="718"/>
      <c r="ABS59" s="718"/>
      <c r="ABT59" s="718"/>
      <c r="ABU59" s="718"/>
      <c r="ABV59" s="718"/>
      <c r="ABW59" s="718"/>
      <c r="ABX59" s="718"/>
      <c r="ABY59" s="718"/>
      <c r="ABZ59" s="718"/>
      <c r="ACA59" s="718"/>
      <c r="ACB59" s="718"/>
      <c r="ACC59" s="718"/>
      <c r="ACD59" s="718"/>
      <c r="ACE59" s="718"/>
      <c r="ACF59" s="718"/>
      <c r="ACG59" s="718"/>
      <c r="ACH59" s="718"/>
      <c r="ACI59" s="718"/>
      <c r="ACJ59" s="718"/>
      <c r="ACK59" s="718"/>
      <c r="ACL59" s="718"/>
      <c r="ACM59" s="718"/>
      <c r="ACN59" s="718"/>
      <c r="ACO59" s="718"/>
      <c r="ACP59" s="718"/>
      <c r="ACQ59" s="718"/>
      <c r="ACR59" s="718"/>
      <c r="ACS59" s="718"/>
      <c r="ACT59" s="718"/>
      <c r="ACU59" s="718"/>
      <c r="ACV59" s="718"/>
      <c r="ACW59" s="718"/>
      <c r="ACX59" s="718"/>
      <c r="ACY59" s="718"/>
      <c r="ACZ59" s="718"/>
      <c r="ADA59" s="718"/>
      <c r="ADB59" s="718"/>
      <c r="ADC59" s="718"/>
      <c r="ADD59" s="718"/>
      <c r="ADE59" s="718"/>
      <c r="ADF59" s="718"/>
      <c r="ADG59" s="718"/>
      <c r="ADH59" s="718"/>
      <c r="ADI59" s="718"/>
      <c r="ADJ59" s="718"/>
      <c r="ADK59" s="718"/>
      <c r="ADL59" s="718"/>
      <c r="ADM59" s="718"/>
      <c r="ADN59" s="718"/>
      <c r="ADO59" s="718"/>
      <c r="ADP59" s="718"/>
      <c r="ADQ59" s="718"/>
      <c r="ADR59" s="718"/>
      <c r="ADS59" s="718"/>
      <c r="ADT59" s="718"/>
      <c r="ADU59" s="718"/>
      <c r="ADV59" s="718"/>
      <c r="ADW59" s="718"/>
      <c r="ADX59" s="718"/>
      <c r="ADY59" s="718"/>
      <c r="ADZ59" s="718"/>
      <c r="AEA59" s="718"/>
      <c r="AEB59" s="718"/>
      <c r="AEC59" s="718"/>
      <c r="AED59" s="718"/>
      <c r="AEE59" s="718"/>
      <c r="AEF59" s="718"/>
      <c r="AEG59" s="718"/>
      <c r="AEH59" s="718"/>
      <c r="AEI59" s="718"/>
      <c r="AEJ59" s="718"/>
      <c r="AEK59" s="718"/>
      <c r="AEL59" s="718"/>
      <c r="AEM59" s="718"/>
      <c r="AEN59" s="718"/>
      <c r="AEO59" s="718"/>
      <c r="AEP59" s="718"/>
      <c r="AEQ59" s="718"/>
      <c r="AER59" s="718"/>
      <c r="AES59" s="718"/>
      <c r="AET59" s="718"/>
      <c r="AEU59" s="718"/>
      <c r="AEV59" s="718"/>
      <c r="AEW59" s="718"/>
      <c r="AEX59" s="718"/>
      <c r="AEY59" s="718"/>
      <c r="AEZ59" s="718"/>
      <c r="AFA59" s="718"/>
      <c r="AFB59" s="718"/>
      <c r="AFC59" s="718"/>
      <c r="AFD59" s="718"/>
      <c r="AFE59" s="718"/>
      <c r="AFF59" s="718"/>
      <c r="AFG59" s="718"/>
      <c r="AFH59" s="718"/>
      <c r="AFI59" s="718"/>
      <c r="AFJ59" s="718"/>
      <c r="AFK59" s="718"/>
      <c r="AFL59" s="718"/>
      <c r="AFM59" s="718"/>
      <c r="AFN59" s="718"/>
      <c r="AFO59" s="718"/>
      <c r="AFP59" s="718"/>
      <c r="AFQ59" s="718"/>
      <c r="AFR59" s="718"/>
      <c r="AFS59" s="718"/>
      <c r="AFT59" s="718"/>
      <c r="AFU59" s="718"/>
      <c r="AFV59" s="718"/>
      <c r="AFW59" s="718"/>
      <c r="AFX59" s="718"/>
      <c r="AFY59" s="718"/>
      <c r="AFZ59" s="718"/>
      <c r="AGA59" s="718"/>
      <c r="AGB59" s="718"/>
      <c r="AGC59" s="718"/>
      <c r="AGD59" s="718"/>
      <c r="AGE59" s="718"/>
      <c r="AGF59" s="718"/>
      <c r="AGG59" s="718"/>
      <c r="AGH59" s="718"/>
      <c r="AGI59" s="718"/>
      <c r="AGJ59" s="718"/>
      <c r="AGK59" s="718"/>
      <c r="AGL59" s="718"/>
      <c r="AGM59" s="718"/>
      <c r="AGN59" s="718"/>
      <c r="AGO59" s="718"/>
      <c r="AGP59" s="718"/>
      <c r="AGQ59" s="718"/>
      <c r="AGR59" s="718"/>
      <c r="AGS59" s="718"/>
      <c r="AGT59" s="718"/>
      <c r="AGU59" s="718"/>
      <c r="AGV59" s="718"/>
      <c r="AGW59" s="718"/>
      <c r="AGX59" s="718"/>
      <c r="AGY59" s="718"/>
      <c r="AGZ59" s="718"/>
      <c r="AHA59" s="718"/>
      <c r="AHB59" s="718"/>
      <c r="AHC59" s="718"/>
      <c r="AHD59" s="718"/>
      <c r="AHE59" s="718"/>
      <c r="AHF59" s="718"/>
      <c r="AHG59" s="718"/>
      <c r="AHH59" s="718"/>
      <c r="AHI59" s="718"/>
      <c r="AHJ59" s="718"/>
      <c r="AHK59" s="718"/>
      <c r="AHL59" s="718"/>
      <c r="AHM59" s="718"/>
      <c r="AHN59" s="718"/>
      <c r="AHO59" s="718"/>
      <c r="AHP59" s="718"/>
      <c r="AHQ59" s="718"/>
      <c r="AHR59" s="718"/>
      <c r="AHS59" s="718"/>
      <c r="AHT59" s="718"/>
      <c r="AHU59" s="718"/>
      <c r="AHV59" s="718"/>
      <c r="AHW59" s="718"/>
      <c r="AHX59" s="718"/>
      <c r="AHY59" s="718"/>
      <c r="AHZ59" s="718"/>
      <c r="AIA59" s="718"/>
      <c r="AIB59" s="718"/>
      <c r="AIC59" s="718"/>
      <c r="AID59" s="718"/>
      <c r="AIE59" s="718"/>
      <c r="AIF59" s="718"/>
      <c r="AIG59" s="718"/>
      <c r="AIH59" s="718"/>
      <c r="AII59" s="718"/>
      <c r="AIJ59" s="718"/>
      <c r="AIK59" s="718"/>
      <c r="AIL59" s="718"/>
      <c r="AIM59" s="718"/>
      <c r="AIN59" s="718"/>
      <c r="AIO59" s="718"/>
      <c r="AIP59" s="718"/>
      <c r="AIQ59" s="718"/>
      <c r="AIR59" s="718"/>
      <c r="AIS59" s="718"/>
      <c r="AIT59" s="718"/>
      <c r="AIU59" s="718"/>
      <c r="AIV59" s="718"/>
      <c r="AIW59" s="718"/>
      <c r="AIX59" s="718"/>
      <c r="AIY59" s="718"/>
      <c r="AIZ59" s="718"/>
      <c r="AJA59" s="718"/>
      <c r="AJB59" s="718"/>
      <c r="AJC59" s="718"/>
      <c r="AJD59" s="718"/>
      <c r="AJE59" s="718"/>
      <c r="AJF59" s="718"/>
      <c r="AJG59" s="718"/>
      <c r="AJH59" s="718"/>
      <c r="AJI59" s="718"/>
      <c r="AJJ59" s="718"/>
      <c r="AJK59" s="718"/>
      <c r="AJL59" s="718"/>
      <c r="AJM59" s="718"/>
      <c r="AJN59" s="718"/>
      <c r="AJO59" s="718"/>
      <c r="AJP59" s="718"/>
      <c r="AJQ59" s="718"/>
      <c r="AJR59" s="718"/>
      <c r="AJS59" s="718"/>
      <c r="AJT59" s="718"/>
      <c r="AJU59" s="718"/>
      <c r="AJV59" s="718"/>
      <c r="AJW59" s="718"/>
      <c r="AJX59" s="718"/>
      <c r="AJY59" s="718"/>
      <c r="AJZ59" s="718"/>
      <c r="AKA59" s="718"/>
      <c r="AKB59" s="718"/>
      <c r="AKC59" s="718"/>
      <c r="AKD59" s="718"/>
      <c r="AKE59" s="718"/>
      <c r="AKF59" s="718"/>
      <c r="AKG59" s="718"/>
      <c r="AKH59" s="718"/>
      <c r="AKI59" s="718"/>
      <c r="AKJ59" s="718"/>
      <c r="AKK59" s="718"/>
      <c r="AKL59" s="718"/>
      <c r="AKM59" s="718"/>
      <c r="AKN59" s="718"/>
      <c r="AKO59" s="718"/>
      <c r="AKP59" s="718"/>
      <c r="AKQ59" s="718"/>
      <c r="AKR59" s="718"/>
      <c r="AKS59" s="718"/>
      <c r="AKT59" s="718"/>
      <c r="AKU59" s="718"/>
      <c r="AKV59" s="718"/>
      <c r="AKW59" s="718"/>
      <c r="AKX59" s="718"/>
      <c r="AKY59" s="718"/>
      <c r="AKZ59" s="718"/>
      <c r="ALA59" s="718"/>
      <c r="ALB59" s="718"/>
      <c r="ALC59" s="718"/>
      <c r="ALD59" s="718"/>
      <c r="ALE59" s="718"/>
      <c r="ALF59" s="718"/>
      <c r="ALG59" s="718"/>
      <c r="ALH59" s="718"/>
      <c r="ALI59" s="718"/>
      <c r="ALJ59" s="718"/>
      <c r="ALK59" s="718"/>
      <c r="ALL59" s="718"/>
      <c r="ALM59" s="718"/>
      <c r="ALN59" s="718"/>
      <c r="ALO59" s="718"/>
      <c r="ALP59" s="718"/>
      <c r="ALQ59" s="718"/>
      <c r="ALR59" s="718"/>
      <c r="ALS59" s="718"/>
      <c r="ALT59" s="718"/>
      <c r="ALU59" s="718"/>
      <c r="ALV59" s="718"/>
      <c r="ALW59" s="718"/>
      <c r="ALX59" s="718"/>
      <c r="ALY59" s="718"/>
      <c r="ALZ59" s="718"/>
      <c r="AMA59" s="718"/>
      <c r="AMB59" s="718"/>
      <c r="AMC59" s="718"/>
      <c r="AMD59" s="718"/>
      <c r="AME59" s="718"/>
      <c r="AMF59" s="718"/>
      <c r="AMG59" s="718"/>
      <c r="AMH59" s="718"/>
      <c r="AMI59" s="718"/>
      <c r="AMJ59" s="718"/>
      <c r="AMK59" s="718"/>
    </row>
    <row r="60" spans="1:1025" ht="12.75" customHeight="1" x14ac:dyDescent="0.2">
      <c r="B60" s="1615" t="s">
        <v>925</v>
      </c>
      <c r="C60" s="1848">
        <v>89</v>
      </c>
    </row>
    <row r="61" spans="1:1025" x14ac:dyDescent="0.2">
      <c r="B61" s="1617" t="s">
        <v>996</v>
      </c>
      <c r="C61" s="1847">
        <v>90</v>
      </c>
    </row>
    <row r="62" spans="1:1025" s="129" customFormat="1" ht="24.95" customHeight="1" x14ac:dyDescent="0.2">
      <c r="A62" s="7"/>
      <c r="B62" s="1883" t="s">
        <v>926</v>
      </c>
      <c r="C62" s="1886">
        <v>91</v>
      </c>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c r="IX62" s="7"/>
      <c r="IY62" s="7"/>
      <c r="IZ62" s="7"/>
      <c r="JA62" s="7"/>
      <c r="JB62" s="7"/>
      <c r="JC62" s="7"/>
      <c r="JD62" s="7"/>
      <c r="JE62" s="7"/>
      <c r="JF62" s="7"/>
      <c r="JG62" s="7"/>
      <c r="JH62" s="7"/>
      <c r="JI62" s="7"/>
      <c r="JJ62" s="7"/>
      <c r="JK62" s="7"/>
      <c r="JL62" s="7"/>
      <c r="JM62" s="7"/>
      <c r="JN62" s="7"/>
      <c r="JO62" s="7"/>
      <c r="JP62" s="7"/>
      <c r="JQ62" s="7"/>
      <c r="JR62" s="7"/>
      <c r="JS62" s="7"/>
      <c r="JT62" s="7"/>
      <c r="JU62" s="7"/>
      <c r="JV62" s="7"/>
      <c r="JW62" s="7"/>
      <c r="JX62" s="7"/>
      <c r="JY62" s="7"/>
      <c r="JZ62" s="7"/>
      <c r="KA62" s="7"/>
      <c r="KB62" s="7"/>
      <c r="KC62" s="7"/>
      <c r="KD62" s="7"/>
      <c r="KE62" s="7"/>
      <c r="KF62" s="7"/>
      <c r="KG62" s="7"/>
      <c r="KH62" s="7"/>
      <c r="KI62" s="7"/>
      <c r="KJ62" s="7"/>
      <c r="KK62" s="7"/>
      <c r="KL62" s="7"/>
      <c r="KM62" s="7"/>
      <c r="KN62" s="7"/>
      <c r="KO62" s="7"/>
      <c r="KP62" s="7"/>
      <c r="KQ62" s="7"/>
      <c r="KR62" s="7"/>
      <c r="KS62" s="7"/>
      <c r="KT62" s="7"/>
      <c r="KU62" s="7"/>
      <c r="KV62" s="7"/>
      <c r="KW62" s="7"/>
      <c r="KX62" s="7"/>
      <c r="KY62" s="7"/>
      <c r="KZ62" s="7"/>
      <c r="LA62" s="7"/>
      <c r="LB62" s="7"/>
      <c r="LC62" s="7"/>
      <c r="LD62" s="7"/>
      <c r="LE62" s="7"/>
      <c r="LF62" s="7"/>
      <c r="LG62" s="7"/>
      <c r="LH62" s="7"/>
      <c r="LI62" s="7"/>
      <c r="LJ62" s="7"/>
      <c r="LK62" s="7"/>
      <c r="LL62" s="7"/>
      <c r="LM62" s="7"/>
      <c r="LN62" s="7"/>
      <c r="LO62" s="7"/>
      <c r="LP62" s="7"/>
      <c r="LQ62" s="7"/>
      <c r="LR62" s="7"/>
      <c r="LS62" s="7"/>
      <c r="LT62" s="7"/>
      <c r="LU62" s="7"/>
      <c r="LV62" s="7"/>
      <c r="LW62" s="7"/>
      <c r="LX62" s="7"/>
      <c r="LY62" s="7"/>
      <c r="LZ62" s="7"/>
      <c r="MA62" s="7"/>
      <c r="MB62" s="7"/>
      <c r="MC62" s="7"/>
      <c r="MD62" s="7"/>
      <c r="ME62" s="7"/>
      <c r="MF62" s="7"/>
      <c r="MG62" s="7"/>
      <c r="MH62" s="7"/>
      <c r="MI62" s="7"/>
      <c r="MJ62" s="7"/>
      <c r="MK62" s="7"/>
      <c r="ML62" s="7"/>
      <c r="MM62" s="7"/>
      <c r="MN62" s="7"/>
      <c r="MO62" s="7"/>
      <c r="MP62" s="7"/>
      <c r="MQ62" s="7"/>
      <c r="MR62" s="7"/>
      <c r="MS62" s="7"/>
      <c r="MT62" s="7"/>
      <c r="MU62" s="7"/>
      <c r="MV62" s="7"/>
      <c r="MW62" s="7"/>
      <c r="MX62" s="7"/>
      <c r="MY62" s="7"/>
      <c r="MZ62" s="7"/>
      <c r="NA62" s="7"/>
      <c r="NB62" s="7"/>
      <c r="NC62" s="7"/>
      <c r="ND62" s="7"/>
      <c r="NE62" s="7"/>
      <c r="NF62" s="7"/>
      <c r="NG62" s="7"/>
      <c r="NH62" s="7"/>
      <c r="NI62" s="7"/>
      <c r="NJ62" s="7"/>
      <c r="NK62" s="7"/>
      <c r="NL62" s="7"/>
      <c r="NM62" s="7"/>
      <c r="NN62" s="7"/>
      <c r="NO62" s="7"/>
      <c r="NP62" s="7"/>
      <c r="NQ62" s="7"/>
      <c r="NR62" s="7"/>
      <c r="NS62" s="7"/>
      <c r="NT62" s="7"/>
      <c r="NU62" s="7"/>
      <c r="NV62" s="7"/>
      <c r="NW62" s="7"/>
      <c r="NX62" s="7"/>
      <c r="NY62" s="7"/>
      <c r="NZ62" s="7"/>
      <c r="OA62" s="7"/>
      <c r="OB62" s="7"/>
      <c r="OC62" s="7"/>
      <c r="OD62" s="7"/>
      <c r="OE62" s="7"/>
      <c r="OF62" s="7"/>
      <c r="OG62" s="7"/>
      <c r="OH62" s="7"/>
      <c r="OI62" s="7"/>
      <c r="OJ62" s="7"/>
      <c r="OK62" s="7"/>
      <c r="OL62" s="7"/>
      <c r="OM62" s="7"/>
      <c r="ON62" s="7"/>
      <c r="OO62" s="7"/>
      <c r="OP62" s="7"/>
      <c r="OQ62" s="7"/>
      <c r="OR62" s="7"/>
      <c r="OS62" s="7"/>
      <c r="OT62" s="7"/>
      <c r="OU62" s="7"/>
      <c r="OV62" s="7"/>
      <c r="OW62" s="7"/>
      <c r="OX62" s="7"/>
      <c r="OY62" s="7"/>
      <c r="OZ62" s="7"/>
      <c r="PA62" s="7"/>
      <c r="PB62" s="7"/>
      <c r="PC62" s="7"/>
      <c r="PD62" s="7"/>
      <c r="PE62" s="7"/>
      <c r="PF62" s="7"/>
      <c r="PG62" s="7"/>
      <c r="PH62" s="7"/>
      <c r="PI62" s="7"/>
      <c r="PJ62" s="7"/>
      <c r="PK62" s="7"/>
      <c r="PL62" s="7"/>
      <c r="PM62" s="7"/>
      <c r="PN62" s="7"/>
      <c r="PO62" s="7"/>
      <c r="PP62" s="7"/>
      <c r="PQ62" s="7"/>
      <c r="PR62" s="7"/>
      <c r="PS62" s="7"/>
      <c r="PT62" s="7"/>
      <c r="PU62" s="7"/>
      <c r="PV62" s="7"/>
      <c r="PW62" s="7"/>
      <c r="PX62" s="7"/>
      <c r="PY62" s="7"/>
      <c r="PZ62" s="7"/>
      <c r="QA62" s="7"/>
      <c r="QB62" s="7"/>
      <c r="QC62" s="7"/>
      <c r="QD62" s="7"/>
      <c r="QE62" s="7"/>
      <c r="QF62" s="7"/>
      <c r="QG62" s="7"/>
      <c r="QH62" s="7"/>
      <c r="QI62" s="7"/>
      <c r="QJ62" s="7"/>
      <c r="QK62" s="7"/>
      <c r="QL62" s="7"/>
      <c r="QM62" s="7"/>
      <c r="QN62" s="7"/>
      <c r="QO62" s="7"/>
      <c r="QP62" s="7"/>
      <c r="QQ62" s="7"/>
      <c r="QR62" s="7"/>
      <c r="QS62" s="7"/>
      <c r="QT62" s="7"/>
      <c r="QU62" s="7"/>
      <c r="QV62" s="7"/>
      <c r="QW62" s="7"/>
      <c r="QX62" s="7"/>
      <c r="QY62" s="7"/>
      <c r="QZ62" s="7"/>
      <c r="RA62" s="7"/>
      <c r="RB62" s="7"/>
      <c r="RC62" s="7"/>
      <c r="RD62" s="7"/>
      <c r="RE62" s="7"/>
      <c r="RF62" s="7"/>
      <c r="RG62" s="7"/>
      <c r="RH62" s="7"/>
      <c r="RI62" s="7"/>
      <c r="RJ62" s="7"/>
      <c r="RK62" s="7"/>
      <c r="RL62" s="7"/>
      <c r="RM62" s="7"/>
      <c r="RN62" s="7"/>
      <c r="RO62" s="7"/>
      <c r="RP62" s="7"/>
      <c r="RQ62" s="7"/>
      <c r="RR62" s="7"/>
      <c r="RS62" s="7"/>
      <c r="RT62" s="7"/>
      <c r="RU62" s="7"/>
      <c r="RV62" s="7"/>
      <c r="RW62" s="7"/>
      <c r="RX62" s="7"/>
      <c r="RY62" s="7"/>
      <c r="RZ62" s="7"/>
      <c r="SA62" s="7"/>
      <c r="SB62" s="7"/>
      <c r="SC62" s="7"/>
      <c r="SD62" s="7"/>
      <c r="SE62" s="7"/>
      <c r="SF62" s="7"/>
      <c r="SG62" s="7"/>
      <c r="SH62" s="7"/>
      <c r="SI62" s="7"/>
      <c r="SJ62" s="7"/>
      <c r="SK62" s="7"/>
      <c r="SL62" s="7"/>
      <c r="SM62" s="7"/>
      <c r="SN62" s="7"/>
      <c r="SO62" s="7"/>
      <c r="SP62" s="7"/>
      <c r="SQ62" s="7"/>
      <c r="SR62" s="7"/>
      <c r="SS62" s="7"/>
      <c r="ST62" s="7"/>
      <c r="SU62" s="7"/>
      <c r="SV62" s="7"/>
      <c r="SW62" s="7"/>
      <c r="SX62" s="7"/>
      <c r="SY62" s="7"/>
      <c r="SZ62" s="7"/>
      <c r="TA62" s="7"/>
      <c r="TB62" s="7"/>
      <c r="TC62" s="7"/>
      <c r="TD62" s="7"/>
      <c r="TE62" s="7"/>
      <c r="TF62" s="7"/>
      <c r="TG62" s="7"/>
      <c r="TH62" s="7"/>
      <c r="TI62" s="7"/>
      <c r="TJ62" s="7"/>
      <c r="TK62" s="7"/>
      <c r="TL62" s="7"/>
      <c r="TM62" s="7"/>
      <c r="TN62" s="7"/>
      <c r="TO62" s="7"/>
      <c r="TP62" s="7"/>
      <c r="TQ62" s="7"/>
      <c r="TR62" s="7"/>
      <c r="TS62" s="7"/>
      <c r="TT62" s="7"/>
      <c r="TU62" s="7"/>
      <c r="TV62" s="7"/>
      <c r="TW62" s="7"/>
      <c r="TX62" s="7"/>
      <c r="TY62" s="7"/>
      <c r="TZ62" s="7"/>
      <c r="UA62" s="7"/>
      <c r="UB62" s="7"/>
      <c r="UC62" s="7"/>
      <c r="UD62" s="7"/>
      <c r="UE62" s="7"/>
      <c r="UF62" s="7"/>
      <c r="UG62" s="7"/>
      <c r="UH62" s="7"/>
      <c r="UI62" s="7"/>
      <c r="UJ62" s="7"/>
      <c r="UK62" s="7"/>
      <c r="UL62" s="7"/>
      <c r="UM62" s="7"/>
      <c r="UN62" s="7"/>
      <c r="UO62" s="7"/>
      <c r="UP62" s="7"/>
      <c r="UQ62" s="7"/>
      <c r="UR62" s="7"/>
      <c r="US62" s="7"/>
      <c r="UT62" s="7"/>
      <c r="UU62" s="7"/>
      <c r="UV62" s="7"/>
      <c r="UW62" s="7"/>
      <c r="UX62" s="7"/>
      <c r="UY62" s="7"/>
      <c r="UZ62" s="7"/>
      <c r="VA62" s="7"/>
      <c r="VB62" s="7"/>
      <c r="VC62" s="7"/>
      <c r="VD62" s="7"/>
      <c r="VE62" s="7"/>
      <c r="VF62" s="7"/>
      <c r="VG62" s="7"/>
      <c r="VH62" s="7"/>
      <c r="VI62" s="7"/>
      <c r="VJ62" s="7"/>
      <c r="VK62" s="7"/>
      <c r="VL62" s="7"/>
      <c r="VM62" s="7"/>
      <c r="VN62" s="7"/>
      <c r="VO62" s="7"/>
      <c r="VP62" s="7"/>
      <c r="VQ62" s="7"/>
      <c r="VR62" s="7"/>
      <c r="VS62" s="7"/>
      <c r="VT62" s="7"/>
      <c r="VU62" s="7"/>
      <c r="VV62" s="7"/>
      <c r="VW62" s="7"/>
      <c r="VX62" s="7"/>
      <c r="VY62" s="7"/>
      <c r="VZ62" s="7"/>
      <c r="WA62" s="7"/>
      <c r="WB62" s="7"/>
      <c r="WC62" s="7"/>
      <c r="WD62" s="7"/>
      <c r="WE62" s="7"/>
      <c r="WF62" s="7"/>
      <c r="WG62" s="7"/>
      <c r="WH62" s="7"/>
      <c r="WI62" s="7"/>
      <c r="WJ62" s="7"/>
      <c r="WK62" s="7"/>
      <c r="WL62" s="7"/>
      <c r="WM62" s="7"/>
      <c r="WN62" s="7"/>
      <c r="WO62" s="7"/>
      <c r="WP62" s="7"/>
      <c r="WQ62" s="7"/>
      <c r="WR62" s="7"/>
      <c r="WS62" s="7"/>
      <c r="WT62" s="7"/>
      <c r="WU62" s="7"/>
      <c r="WV62" s="7"/>
      <c r="WW62" s="7"/>
      <c r="WX62" s="7"/>
      <c r="WY62" s="7"/>
      <c r="WZ62" s="7"/>
      <c r="XA62" s="7"/>
      <c r="XB62" s="7"/>
      <c r="XC62" s="7"/>
      <c r="XD62" s="7"/>
      <c r="XE62" s="7"/>
      <c r="XF62" s="7"/>
      <c r="XG62" s="7"/>
      <c r="XH62" s="7"/>
      <c r="XI62" s="7"/>
      <c r="XJ62" s="7"/>
      <c r="XK62" s="7"/>
      <c r="XL62" s="7"/>
      <c r="XM62" s="7"/>
      <c r="XN62" s="7"/>
      <c r="XO62" s="7"/>
      <c r="XP62" s="7"/>
      <c r="XQ62" s="7"/>
      <c r="XR62" s="7"/>
      <c r="XS62" s="7"/>
      <c r="XT62" s="7"/>
      <c r="XU62" s="7"/>
      <c r="XV62" s="7"/>
      <c r="XW62" s="7"/>
      <c r="XX62" s="7"/>
      <c r="XY62" s="7"/>
      <c r="XZ62" s="7"/>
      <c r="YA62" s="7"/>
      <c r="YB62" s="7"/>
      <c r="YC62" s="7"/>
      <c r="YD62" s="7"/>
      <c r="YE62" s="7"/>
      <c r="YF62" s="7"/>
      <c r="YG62" s="7"/>
      <c r="YH62" s="7"/>
      <c r="YI62" s="7"/>
      <c r="YJ62" s="7"/>
      <c r="YK62" s="7"/>
      <c r="YL62" s="7"/>
      <c r="YM62" s="7"/>
      <c r="YN62" s="7"/>
      <c r="YO62" s="7"/>
      <c r="YP62" s="7"/>
      <c r="YQ62" s="7"/>
      <c r="YR62" s="7"/>
      <c r="YS62" s="7"/>
      <c r="YT62" s="7"/>
      <c r="YU62" s="7"/>
      <c r="YV62" s="7"/>
      <c r="YW62" s="7"/>
      <c r="YX62" s="7"/>
      <c r="YY62" s="7"/>
      <c r="YZ62" s="7"/>
      <c r="ZA62" s="7"/>
      <c r="ZB62" s="7"/>
      <c r="ZC62" s="7"/>
      <c r="ZD62" s="7"/>
      <c r="ZE62" s="7"/>
      <c r="ZF62" s="7"/>
      <c r="ZG62" s="7"/>
      <c r="ZH62" s="7"/>
      <c r="ZI62" s="7"/>
      <c r="ZJ62" s="7"/>
      <c r="ZK62" s="7"/>
      <c r="ZL62" s="7"/>
      <c r="ZM62" s="7"/>
      <c r="ZN62" s="7"/>
      <c r="ZO62" s="7"/>
      <c r="ZP62" s="7"/>
      <c r="ZQ62" s="7"/>
      <c r="ZR62" s="7"/>
      <c r="ZS62" s="7"/>
      <c r="ZT62" s="7"/>
      <c r="ZU62" s="7"/>
      <c r="ZV62" s="7"/>
      <c r="ZW62" s="7"/>
      <c r="ZX62" s="7"/>
      <c r="ZY62" s="7"/>
      <c r="ZZ62" s="7"/>
      <c r="AAA62" s="7"/>
      <c r="AAB62" s="7"/>
      <c r="AAC62" s="7"/>
      <c r="AAD62" s="7"/>
      <c r="AAE62" s="7"/>
      <c r="AAF62" s="7"/>
      <c r="AAG62" s="7"/>
      <c r="AAH62" s="7"/>
      <c r="AAI62" s="7"/>
      <c r="AAJ62" s="7"/>
      <c r="AAK62" s="7"/>
      <c r="AAL62" s="7"/>
      <c r="AAM62" s="7"/>
      <c r="AAN62" s="7"/>
      <c r="AAO62" s="7"/>
      <c r="AAP62" s="7"/>
      <c r="AAQ62" s="7"/>
      <c r="AAR62" s="7"/>
      <c r="AAS62" s="7"/>
      <c r="AAT62" s="7"/>
      <c r="AAU62" s="7"/>
      <c r="AAV62" s="7"/>
      <c r="AAW62" s="7"/>
      <c r="AAX62" s="7"/>
      <c r="AAY62" s="7"/>
      <c r="AAZ62" s="7"/>
      <c r="ABA62" s="7"/>
      <c r="ABB62" s="7"/>
      <c r="ABC62" s="7"/>
      <c r="ABD62" s="7"/>
      <c r="ABE62" s="7"/>
      <c r="ABF62" s="7"/>
      <c r="ABG62" s="7"/>
      <c r="ABH62" s="7"/>
      <c r="ABI62" s="7"/>
      <c r="ABJ62" s="7"/>
      <c r="ABK62" s="7"/>
      <c r="ABL62" s="7"/>
      <c r="ABM62" s="7"/>
      <c r="ABN62" s="7"/>
      <c r="ABO62" s="7"/>
      <c r="ABP62" s="7"/>
      <c r="ABQ62" s="7"/>
      <c r="ABR62" s="7"/>
      <c r="ABS62" s="7"/>
      <c r="ABT62" s="7"/>
      <c r="ABU62" s="7"/>
      <c r="ABV62" s="7"/>
      <c r="ABW62" s="7"/>
      <c r="ABX62" s="7"/>
      <c r="ABY62" s="7"/>
      <c r="ABZ62" s="7"/>
      <c r="ACA62" s="7"/>
      <c r="ACB62" s="7"/>
      <c r="ACC62" s="7"/>
      <c r="ACD62" s="7"/>
      <c r="ACE62" s="7"/>
      <c r="ACF62" s="7"/>
      <c r="ACG62" s="7"/>
      <c r="ACH62" s="7"/>
      <c r="ACI62" s="7"/>
      <c r="ACJ62" s="7"/>
      <c r="ACK62" s="7"/>
      <c r="ACL62" s="7"/>
      <c r="ACM62" s="7"/>
      <c r="ACN62" s="7"/>
      <c r="ACO62" s="7"/>
      <c r="ACP62" s="7"/>
      <c r="ACQ62" s="7"/>
      <c r="ACR62" s="7"/>
      <c r="ACS62" s="7"/>
      <c r="ACT62" s="7"/>
      <c r="ACU62" s="7"/>
      <c r="ACV62" s="7"/>
      <c r="ACW62" s="7"/>
      <c r="ACX62" s="7"/>
      <c r="ACY62" s="7"/>
      <c r="ACZ62" s="7"/>
      <c r="ADA62" s="7"/>
      <c r="ADB62" s="7"/>
      <c r="ADC62" s="7"/>
      <c r="ADD62" s="7"/>
      <c r="ADE62" s="7"/>
      <c r="ADF62" s="7"/>
      <c r="ADG62" s="7"/>
      <c r="ADH62" s="7"/>
      <c r="ADI62" s="7"/>
      <c r="ADJ62" s="7"/>
      <c r="ADK62" s="7"/>
      <c r="ADL62" s="7"/>
      <c r="ADM62" s="7"/>
      <c r="ADN62" s="7"/>
      <c r="ADO62" s="7"/>
      <c r="ADP62" s="7"/>
      <c r="ADQ62" s="7"/>
      <c r="ADR62" s="7"/>
      <c r="ADS62" s="7"/>
      <c r="ADT62" s="7"/>
      <c r="ADU62" s="7"/>
      <c r="ADV62" s="7"/>
      <c r="ADW62" s="7"/>
      <c r="ADX62" s="7"/>
      <c r="ADY62" s="7"/>
      <c r="ADZ62" s="7"/>
      <c r="AEA62" s="7"/>
      <c r="AEB62" s="7"/>
      <c r="AEC62" s="7"/>
      <c r="AED62" s="7"/>
      <c r="AEE62" s="7"/>
      <c r="AEF62" s="7"/>
      <c r="AEG62" s="7"/>
      <c r="AEH62" s="7"/>
      <c r="AEI62" s="7"/>
      <c r="AEJ62" s="7"/>
      <c r="AEK62" s="7"/>
      <c r="AEL62" s="7"/>
      <c r="AEM62" s="7"/>
      <c r="AEN62" s="7"/>
      <c r="AEO62" s="7"/>
      <c r="AEP62" s="7"/>
      <c r="AEQ62" s="7"/>
      <c r="AER62" s="7"/>
      <c r="AES62" s="7"/>
      <c r="AET62" s="7"/>
      <c r="AEU62" s="7"/>
      <c r="AEV62" s="7"/>
      <c r="AEW62" s="7"/>
      <c r="AEX62" s="7"/>
      <c r="AEY62" s="7"/>
      <c r="AEZ62" s="7"/>
      <c r="AFA62" s="7"/>
      <c r="AFB62" s="7"/>
      <c r="AFC62" s="7"/>
      <c r="AFD62" s="7"/>
      <c r="AFE62" s="7"/>
      <c r="AFF62" s="7"/>
      <c r="AFG62" s="7"/>
      <c r="AFH62" s="7"/>
      <c r="AFI62" s="7"/>
      <c r="AFJ62" s="7"/>
      <c r="AFK62" s="7"/>
      <c r="AFL62" s="7"/>
      <c r="AFM62" s="7"/>
      <c r="AFN62" s="7"/>
      <c r="AFO62" s="7"/>
      <c r="AFP62" s="7"/>
      <c r="AFQ62" s="7"/>
      <c r="AFR62" s="7"/>
      <c r="AFS62" s="7"/>
      <c r="AFT62" s="7"/>
      <c r="AFU62" s="7"/>
      <c r="AFV62" s="7"/>
      <c r="AFW62" s="7"/>
      <c r="AFX62" s="7"/>
      <c r="AFY62" s="7"/>
      <c r="AFZ62" s="7"/>
      <c r="AGA62" s="7"/>
      <c r="AGB62" s="7"/>
      <c r="AGC62" s="7"/>
      <c r="AGD62" s="7"/>
      <c r="AGE62" s="7"/>
      <c r="AGF62" s="7"/>
      <c r="AGG62" s="7"/>
      <c r="AGH62" s="7"/>
      <c r="AGI62" s="7"/>
      <c r="AGJ62" s="7"/>
      <c r="AGK62" s="7"/>
      <c r="AGL62" s="7"/>
      <c r="AGM62" s="7"/>
      <c r="AGN62" s="7"/>
      <c r="AGO62" s="7"/>
      <c r="AGP62" s="7"/>
      <c r="AGQ62" s="7"/>
      <c r="AGR62" s="7"/>
      <c r="AGS62" s="7"/>
      <c r="AGT62" s="7"/>
      <c r="AGU62" s="7"/>
      <c r="AGV62" s="7"/>
      <c r="AGW62" s="7"/>
      <c r="AGX62" s="7"/>
      <c r="AGY62" s="7"/>
      <c r="AGZ62" s="7"/>
      <c r="AHA62" s="7"/>
      <c r="AHB62" s="7"/>
      <c r="AHC62" s="7"/>
      <c r="AHD62" s="7"/>
      <c r="AHE62" s="7"/>
      <c r="AHF62" s="7"/>
      <c r="AHG62" s="7"/>
      <c r="AHH62" s="7"/>
      <c r="AHI62" s="7"/>
      <c r="AHJ62" s="7"/>
      <c r="AHK62" s="7"/>
      <c r="AHL62" s="7"/>
      <c r="AHM62" s="7"/>
      <c r="AHN62" s="7"/>
      <c r="AHO62" s="7"/>
      <c r="AHP62" s="7"/>
      <c r="AHQ62" s="7"/>
      <c r="AHR62" s="7"/>
      <c r="AHS62" s="7"/>
      <c r="AHT62" s="7"/>
      <c r="AHU62" s="7"/>
      <c r="AHV62" s="7"/>
      <c r="AHW62" s="7"/>
      <c r="AHX62" s="7"/>
      <c r="AHY62" s="7"/>
      <c r="AHZ62" s="7"/>
      <c r="AIA62" s="7"/>
      <c r="AIB62" s="7"/>
      <c r="AIC62" s="7"/>
      <c r="AID62" s="7"/>
      <c r="AIE62" s="7"/>
      <c r="AIF62" s="7"/>
      <c r="AIG62" s="7"/>
      <c r="AIH62" s="7"/>
      <c r="AII62" s="7"/>
      <c r="AIJ62" s="7"/>
      <c r="AIK62" s="7"/>
      <c r="AIL62" s="7"/>
      <c r="AIM62" s="7"/>
      <c r="AIN62" s="7"/>
      <c r="AIO62" s="7"/>
      <c r="AIP62" s="7"/>
      <c r="AIQ62" s="7"/>
      <c r="AIR62" s="7"/>
      <c r="AIS62" s="7"/>
      <c r="AIT62" s="7"/>
      <c r="AIU62" s="7"/>
      <c r="AIV62" s="7"/>
      <c r="AIW62" s="7"/>
      <c r="AIX62" s="7"/>
      <c r="AIY62" s="7"/>
      <c r="AIZ62" s="7"/>
      <c r="AJA62" s="7"/>
      <c r="AJB62" s="7"/>
      <c r="AJC62" s="7"/>
      <c r="AJD62" s="7"/>
      <c r="AJE62" s="7"/>
      <c r="AJF62" s="7"/>
      <c r="AJG62" s="7"/>
      <c r="AJH62" s="7"/>
      <c r="AJI62" s="7"/>
      <c r="AJJ62" s="7"/>
      <c r="AJK62" s="7"/>
      <c r="AJL62" s="7"/>
      <c r="AJM62" s="7"/>
      <c r="AJN62" s="7"/>
      <c r="AJO62" s="7"/>
      <c r="AJP62" s="7"/>
      <c r="AJQ62" s="7"/>
      <c r="AJR62" s="7"/>
      <c r="AJS62" s="7"/>
      <c r="AJT62" s="7"/>
      <c r="AJU62" s="7"/>
      <c r="AJV62" s="7"/>
      <c r="AJW62" s="7"/>
      <c r="AJX62" s="7"/>
      <c r="AJY62" s="7"/>
      <c r="AJZ62" s="7"/>
      <c r="AKA62" s="7"/>
      <c r="AKB62" s="7"/>
      <c r="AKC62" s="7"/>
      <c r="AKD62" s="7"/>
      <c r="AKE62" s="7"/>
      <c r="AKF62" s="7"/>
      <c r="AKG62" s="7"/>
      <c r="AKH62" s="7"/>
      <c r="AKI62" s="7"/>
      <c r="AKJ62" s="7"/>
      <c r="AKK62" s="7"/>
      <c r="AKL62" s="7"/>
      <c r="AKM62" s="7"/>
      <c r="AKN62" s="7"/>
      <c r="AKO62" s="7"/>
      <c r="AKP62" s="7"/>
      <c r="AKQ62" s="7"/>
      <c r="AKR62" s="7"/>
      <c r="AKS62" s="7"/>
      <c r="AKT62" s="7"/>
      <c r="AKU62" s="7"/>
      <c r="AKV62" s="7"/>
      <c r="AKW62" s="7"/>
      <c r="AKX62" s="7"/>
      <c r="AKY62" s="7"/>
      <c r="AKZ62" s="7"/>
      <c r="ALA62" s="7"/>
      <c r="ALB62" s="7"/>
      <c r="ALC62" s="7"/>
      <c r="ALD62" s="7"/>
      <c r="ALE62" s="7"/>
      <c r="ALF62" s="7"/>
      <c r="ALG62" s="7"/>
      <c r="ALH62" s="7"/>
      <c r="ALI62" s="7"/>
      <c r="ALJ62" s="7"/>
      <c r="ALK62" s="7"/>
      <c r="ALL62" s="7"/>
      <c r="ALM62" s="7"/>
      <c r="ALN62" s="7"/>
      <c r="ALO62" s="7"/>
      <c r="ALP62" s="7"/>
      <c r="ALQ62" s="7"/>
      <c r="ALR62" s="7"/>
      <c r="ALS62" s="7"/>
      <c r="ALT62" s="7"/>
      <c r="ALU62" s="7"/>
      <c r="ALV62" s="7"/>
      <c r="ALW62" s="7"/>
      <c r="ALX62" s="7"/>
      <c r="ALY62" s="7"/>
      <c r="ALZ62" s="7"/>
      <c r="AMA62" s="7"/>
      <c r="AMB62" s="7"/>
      <c r="AMC62" s="7"/>
      <c r="AMD62" s="7"/>
      <c r="AME62" s="7"/>
      <c r="AMF62" s="7"/>
      <c r="AMG62" s="7"/>
      <c r="AMH62" s="7"/>
      <c r="AMI62" s="7"/>
      <c r="AMJ62" s="7"/>
      <c r="AMK62" s="7"/>
    </row>
    <row r="63" spans="1:1025" s="129" customFormat="1" ht="24.95" customHeight="1" x14ac:dyDescent="0.2">
      <c r="A63" s="7"/>
      <c r="B63" s="1887" t="s">
        <v>871</v>
      </c>
      <c r="C63" s="1886" t="s">
        <v>960</v>
      </c>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c r="IV63" s="7"/>
      <c r="IW63" s="7"/>
      <c r="IX63" s="7"/>
      <c r="IY63" s="7"/>
      <c r="IZ63" s="7"/>
      <c r="JA63" s="7"/>
      <c r="JB63" s="7"/>
      <c r="JC63" s="7"/>
      <c r="JD63" s="7"/>
      <c r="JE63" s="7"/>
      <c r="JF63" s="7"/>
      <c r="JG63" s="7"/>
      <c r="JH63" s="7"/>
      <c r="JI63" s="7"/>
      <c r="JJ63" s="7"/>
      <c r="JK63" s="7"/>
      <c r="JL63" s="7"/>
      <c r="JM63" s="7"/>
      <c r="JN63" s="7"/>
      <c r="JO63" s="7"/>
      <c r="JP63" s="7"/>
      <c r="JQ63" s="7"/>
      <c r="JR63" s="7"/>
      <c r="JS63" s="7"/>
      <c r="JT63" s="7"/>
      <c r="JU63" s="7"/>
      <c r="JV63" s="7"/>
      <c r="JW63" s="7"/>
      <c r="JX63" s="7"/>
      <c r="JY63" s="7"/>
      <c r="JZ63" s="7"/>
      <c r="KA63" s="7"/>
      <c r="KB63" s="7"/>
      <c r="KC63" s="7"/>
      <c r="KD63" s="7"/>
      <c r="KE63" s="7"/>
      <c r="KF63" s="7"/>
      <c r="KG63" s="7"/>
      <c r="KH63" s="7"/>
      <c r="KI63" s="7"/>
      <c r="KJ63" s="7"/>
      <c r="KK63" s="7"/>
      <c r="KL63" s="7"/>
      <c r="KM63" s="7"/>
      <c r="KN63" s="7"/>
      <c r="KO63" s="7"/>
      <c r="KP63" s="7"/>
      <c r="KQ63" s="7"/>
      <c r="KR63" s="7"/>
      <c r="KS63" s="7"/>
      <c r="KT63" s="7"/>
      <c r="KU63" s="7"/>
      <c r="KV63" s="7"/>
      <c r="KW63" s="7"/>
      <c r="KX63" s="7"/>
      <c r="KY63" s="7"/>
      <c r="KZ63" s="7"/>
      <c r="LA63" s="7"/>
      <c r="LB63" s="7"/>
      <c r="LC63" s="7"/>
      <c r="LD63" s="7"/>
      <c r="LE63" s="7"/>
      <c r="LF63" s="7"/>
      <c r="LG63" s="7"/>
      <c r="LH63" s="7"/>
      <c r="LI63" s="7"/>
      <c r="LJ63" s="7"/>
      <c r="LK63" s="7"/>
      <c r="LL63" s="7"/>
      <c r="LM63" s="7"/>
      <c r="LN63" s="7"/>
      <c r="LO63" s="7"/>
      <c r="LP63" s="7"/>
      <c r="LQ63" s="7"/>
      <c r="LR63" s="7"/>
      <c r="LS63" s="7"/>
      <c r="LT63" s="7"/>
      <c r="LU63" s="7"/>
      <c r="LV63" s="7"/>
      <c r="LW63" s="7"/>
      <c r="LX63" s="7"/>
      <c r="LY63" s="7"/>
      <c r="LZ63" s="7"/>
      <c r="MA63" s="7"/>
      <c r="MB63" s="7"/>
      <c r="MC63" s="7"/>
      <c r="MD63" s="7"/>
      <c r="ME63" s="7"/>
      <c r="MF63" s="7"/>
      <c r="MG63" s="7"/>
      <c r="MH63" s="7"/>
      <c r="MI63" s="7"/>
      <c r="MJ63" s="7"/>
      <c r="MK63" s="7"/>
      <c r="ML63" s="7"/>
      <c r="MM63" s="7"/>
      <c r="MN63" s="7"/>
      <c r="MO63" s="7"/>
      <c r="MP63" s="7"/>
      <c r="MQ63" s="7"/>
      <c r="MR63" s="7"/>
      <c r="MS63" s="7"/>
      <c r="MT63" s="7"/>
      <c r="MU63" s="7"/>
      <c r="MV63" s="7"/>
      <c r="MW63" s="7"/>
      <c r="MX63" s="7"/>
      <c r="MY63" s="7"/>
      <c r="MZ63" s="7"/>
      <c r="NA63" s="7"/>
      <c r="NB63" s="7"/>
      <c r="NC63" s="7"/>
      <c r="ND63" s="7"/>
      <c r="NE63" s="7"/>
      <c r="NF63" s="7"/>
      <c r="NG63" s="7"/>
      <c r="NH63" s="7"/>
      <c r="NI63" s="7"/>
      <c r="NJ63" s="7"/>
      <c r="NK63" s="7"/>
      <c r="NL63" s="7"/>
      <c r="NM63" s="7"/>
      <c r="NN63" s="7"/>
      <c r="NO63" s="7"/>
      <c r="NP63" s="7"/>
      <c r="NQ63" s="7"/>
      <c r="NR63" s="7"/>
      <c r="NS63" s="7"/>
      <c r="NT63" s="7"/>
      <c r="NU63" s="7"/>
      <c r="NV63" s="7"/>
      <c r="NW63" s="7"/>
      <c r="NX63" s="7"/>
      <c r="NY63" s="7"/>
      <c r="NZ63" s="7"/>
      <c r="OA63" s="7"/>
      <c r="OB63" s="7"/>
      <c r="OC63" s="7"/>
      <c r="OD63" s="7"/>
      <c r="OE63" s="7"/>
      <c r="OF63" s="7"/>
      <c r="OG63" s="7"/>
      <c r="OH63" s="7"/>
      <c r="OI63" s="7"/>
      <c r="OJ63" s="7"/>
      <c r="OK63" s="7"/>
      <c r="OL63" s="7"/>
      <c r="OM63" s="7"/>
      <c r="ON63" s="7"/>
      <c r="OO63" s="7"/>
      <c r="OP63" s="7"/>
      <c r="OQ63" s="7"/>
      <c r="OR63" s="7"/>
      <c r="OS63" s="7"/>
      <c r="OT63" s="7"/>
      <c r="OU63" s="7"/>
      <c r="OV63" s="7"/>
      <c r="OW63" s="7"/>
      <c r="OX63" s="7"/>
      <c r="OY63" s="7"/>
      <c r="OZ63" s="7"/>
      <c r="PA63" s="7"/>
      <c r="PB63" s="7"/>
      <c r="PC63" s="7"/>
      <c r="PD63" s="7"/>
      <c r="PE63" s="7"/>
      <c r="PF63" s="7"/>
      <c r="PG63" s="7"/>
      <c r="PH63" s="7"/>
      <c r="PI63" s="7"/>
      <c r="PJ63" s="7"/>
      <c r="PK63" s="7"/>
      <c r="PL63" s="7"/>
      <c r="PM63" s="7"/>
      <c r="PN63" s="7"/>
      <c r="PO63" s="7"/>
      <c r="PP63" s="7"/>
      <c r="PQ63" s="7"/>
      <c r="PR63" s="7"/>
      <c r="PS63" s="7"/>
      <c r="PT63" s="7"/>
      <c r="PU63" s="7"/>
      <c r="PV63" s="7"/>
      <c r="PW63" s="7"/>
      <c r="PX63" s="7"/>
      <c r="PY63" s="7"/>
      <c r="PZ63" s="7"/>
      <c r="QA63" s="7"/>
      <c r="QB63" s="7"/>
      <c r="QC63" s="7"/>
      <c r="QD63" s="7"/>
      <c r="QE63" s="7"/>
      <c r="QF63" s="7"/>
      <c r="QG63" s="7"/>
      <c r="QH63" s="7"/>
      <c r="QI63" s="7"/>
      <c r="QJ63" s="7"/>
      <c r="QK63" s="7"/>
      <c r="QL63" s="7"/>
      <c r="QM63" s="7"/>
      <c r="QN63" s="7"/>
      <c r="QO63" s="7"/>
      <c r="QP63" s="7"/>
      <c r="QQ63" s="7"/>
      <c r="QR63" s="7"/>
      <c r="QS63" s="7"/>
      <c r="QT63" s="7"/>
      <c r="QU63" s="7"/>
      <c r="QV63" s="7"/>
      <c r="QW63" s="7"/>
      <c r="QX63" s="7"/>
      <c r="QY63" s="7"/>
      <c r="QZ63" s="7"/>
      <c r="RA63" s="7"/>
      <c r="RB63" s="7"/>
      <c r="RC63" s="7"/>
      <c r="RD63" s="7"/>
      <c r="RE63" s="7"/>
      <c r="RF63" s="7"/>
      <c r="RG63" s="7"/>
      <c r="RH63" s="7"/>
      <c r="RI63" s="7"/>
      <c r="RJ63" s="7"/>
      <c r="RK63" s="7"/>
      <c r="RL63" s="7"/>
      <c r="RM63" s="7"/>
      <c r="RN63" s="7"/>
      <c r="RO63" s="7"/>
      <c r="RP63" s="7"/>
      <c r="RQ63" s="7"/>
      <c r="RR63" s="7"/>
      <c r="RS63" s="7"/>
      <c r="RT63" s="7"/>
      <c r="RU63" s="7"/>
      <c r="RV63" s="7"/>
      <c r="RW63" s="7"/>
      <c r="RX63" s="7"/>
      <c r="RY63" s="7"/>
      <c r="RZ63" s="7"/>
      <c r="SA63" s="7"/>
      <c r="SB63" s="7"/>
      <c r="SC63" s="7"/>
      <c r="SD63" s="7"/>
      <c r="SE63" s="7"/>
      <c r="SF63" s="7"/>
      <c r="SG63" s="7"/>
      <c r="SH63" s="7"/>
      <c r="SI63" s="7"/>
      <c r="SJ63" s="7"/>
      <c r="SK63" s="7"/>
      <c r="SL63" s="7"/>
      <c r="SM63" s="7"/>
      <c r="SN63" s="7"/>
      <c r="SO63" s="7"/>
      <c r="SP63" s="7"/>
      <c r="SQ63" s="7"/>
      <c r="SR63" s="7"/>
      <c r="SS63" s="7"/>
      <c r="ST63" s="7"/>
      <c r="SU63" s="7"/>
      <c r="SV63" s="7"/>
      <c r="SW63" s="7"/>
      <c r="SX63" s="7"/>
      <c r="SY63" s="7"/>
      <c r="SZ63" s="7"/>
      <c r="TA63" s="7"/>
      <c r="TB63" s="7"/>
      <c r="TC63" s="7"/>
      <c r="TD63" s="7"/>
      <c r="TE63" s="7"/>
      <c r="TF63" s="7"/>
      <c r="TG63" s="7"/>
      <c r="TH63" s="7"/>
      <c r="TI63" s="7"/>
      <c r="TJ63" s="7"/>
      <c r="TK63" s="7"/>
      <c r="TL63" s="7"/>
      <c r="TM63" s="7"/>
      <c r="TN63" s="7"/>
      <c r="TO63" s="7"/>
      <c r="TP63" s="7"/>
      <c r="TQ63" s="7"/>
      <c r="TR63" s="7"/>
      <c r="TS63" s="7"/>
      <c r="TT63" s="7"/>
      <c r="TU63" s="7"/>
      <c r="TV63" s="7"/>
      <c r="TW63" s="7"/>
      <c r="TX63" s="7"/>
      <c r="TY63" s="7"/>
      <c r="TZ63" s="7"/>
      <c r="UA63" s="7"/>
      <c r="UB63" s="7"/>
      <c r="UC63" s="7"/>
      <c r="UD63" s="7"/>
      <c r="UE63" s="7"/>
      <c r="UF63" s="7"/>
      <c r="UG63" s="7"/>
      <c r="UH63" s="7"/>
      <c r="UI63" s="7"/>
      <c r="UJ63" s="7"/>
      <c r="UK63" s="7"/>
      <c r="UL63" s="7"/>
      <c r="UM63" s="7"/>
      <c r="UN63" s="7"/>
      <c r="UO63" s="7"/>
      <c r="UP63" s="7"/>
      <c r="UQ63" s="7"/>
      <c r="UR63" s="7"/>
      <c r="US63" s="7"/>
      <c r="UT63" s="7"/>
      <c r="UU63" s="7"/>
      <c r="UV63" s="7"/>
      <c r="UW63" s="7"/>
      <c r="UX63" s="7"/>
      <c r="UY63" s="7"/>
      <c r="UZ63" s="7"/>
      <c r="VA63" s="7"/>
      <c r="VB63" s="7"/>
      <c r="VC63" s="7"/>
      <c r="VD63" s="7"/>
      <c r="VE63" s="7"/>
      <c r="VF63" s="7"/>
      <c r="VG63" s="7"/>
      <c r="VH63" s="7"/>
      <c r="VI63" s="7"/>
      <c r="VJ63" s="7"/>
      <c r="VK63" s="7"/>
      <c r="VL63" s="7"/>
      <c r="VM63" s="7"/>
      <c r="VN63" s="7"/>
      <c r="VO63" s="7"/>
      <c r="VP63" s="7"/>
      <c r="VQ63" s="7"/>
      <c r="VR63" s="7"/>
      <c r="VS63" s="7"/>
      <c r="VT63" s="7"/>
      <c r="VU63" s="7"/>
      <c r="VV63" s="7"/>
      <c r="VW63" s="7"/>
      <c r="VX63" s="7"/>
      <c r="VY63" s="7"/>
      <c r="VZ63" s="7"/>
      <c r="WA63" s="7"/>
      <c r="WB63" s="7"/>
      <c r="WC63" s="7"/>
      <c r="WD63" s="7"/>
      <c r="WE63" s="7"/>
      <c r="WF63" s="7"/>
      <c r="WG63" s="7"/>
      <c r="WH63" s="7"/>
      <c r="WI63" s="7"/>
      <c r="WJ63" s="7"/>
      <c r="WK63" s="7"/>
      <c r="WL63" s="7"/>
      <c r="WM63" s="7"/>
      <c r="WN63" s="7"/>
      <c r="WO63" s="7"/>
      <c r="WP63" s="7"/>
      <c r="WQ63" s="7"/>
      <c r="WR63" s="7"/>
      <c r="WS63" s="7"/>
      <c r="WT63" s="7"/>
      <c r="WU63" s="7"/>
      <c r="WV63" s="7"/>
      <c r="WW63" s="7"/>
      <c r="WX63" s="7"/>
      <c r="WY63" s="7"/>
      <c r="WZ63" s="7"/>
      <c r="XA63" s="7"/>
      <c r="XB63" s="7"/>
      <c r="XC63" s="7"/>
      <c r="XD63" s="7"/>
      <c r="XE63" s="7"/>
      <c r="XF63" s="7"/>
      <c r="XG63" s="7"/>
      <c r="XH63" s="7"/>
      <c r="XI63" s="7"/>
      <c r="XJ63" s="7"/>
      <c r="XK63" s="7"/>
      <c r="XL63" s="7"/>
      <c r="XM63" s="7"/>
      <c r="XN63" s="7"/>
      <c r="XO63" s="7"/>
      <c r="XP63" s="7"/>
      <c r="XQ63" s="7"/>
      <c r="XR63" s="7"/>
      <c r="XS63" s="7"/>
      <c r="XT63" s="7"/>
      <c r="XU63" s="7"/>
      <c r="XV63" s="7"/>
      <c r="XW63" s="7"/>
      <c r="XX63" s="7"/>
      <c r="XY63" s="7"/>
      <c r="XZ63" s="7"/>
      <c r="YA63" s="7"/>
      <c r="YB63" s="7"/>
      <c r="YC63" s="7"/>
      <c r="YD63" s="7"/>
      <c r="YE63" s="7"/>
      <c r="YF63" s="7"/>
      <c r="YG63" s="7"/>
      <c r="YH63" s="7"/>
      <c r="YI63" s="7"/>
      <c r="YJ63" s="7"/>
      <c r="YK63" s="7"/>
      <c r="YL63" s="7"/>
      <c r="YM63" s="7"/>
      <c r="YN63" s="7"/>
      <c r="YO63" s="7"/>
      <c r="YP63" s="7"/>
      <c r="YQ63" s="7"/>
      <c r="YR63" s="7"/>
      <c r="YS63" s="7"/>
      <c r="YT63" s="7"/>
      <c r="YU63" s="7"/>
      <c r="YV63" s="7"/>
      <c r="YW63" s="7"/>
      <c r="YX63" s="7"/>
      <c r="YY63" s="7"/>
      <c r="YZ63" s="7"/>
      <c r="ZA63" s="7"/>
      <c r="ZB63" s="7"/>
      <c r="ZC63" s="7"/>
      <c r="ZD63" s="7"/>
      <c r="ZE63" s="7"/>
      <c r="ZF63" s="7"/>
      <c r="ZG63" s="7"/>
      <c r="ZH63" s="7"/>
      <c r="ZI63" s="7"/>
      <c r="ZJ63" s="7"/>
      <c r="ZK63" s="7"/>
      <c r="ZL63" s="7"/>
      <c r="ZM63" s="7"/>
      <c r="ZN63" s="7"/>
      <c r="ZO63" s="7"/>
      <c r="ZP63" s="7"/>
      <c r="ZQ63" s="7"/>
      <c r="ZR63" s="7"/>
      <c r="ZS63" s="7"/>
      <c r="ZT63" s="7"/>
      <c r="ZU63" s="7"/>
      <c r="ZV63" s="7"/>
      <c r="ZW63" s="7"/>
      <c r="ZX63" s="7"/>
      <c r="ZY63" s="7"/>
      <c r="ZZ63" s="7"/>
      <c r="AAA63" s="7"/>
      <c r="AAB63" s="7"/>
      <c r="AAC63" s="7"/>
      <c r="AAD63" s="7"/>
      <c r="AAE63" s="7"/>
      <c r="AAF63" s="7"/>
      <c r="AAG63" s="7"/>
      <c r="AAH63" s="7"/>
      <c r="AAI63" s="7"/>
      <c r="AAJ63" s="7"/>
      <c r="AAK63" s="7"/>
      <c r="AAL63" s="7"/>
      <c r="AAM63" s="7"/>
      <c r="AAN63" s="7"/>
      <c r="AAO63" s="7"/>
      <c r="AAP63" s="7"/>
      <c r="AAQ63" s="7"/>
      <c r="AAR63" s="7"/>
      <c r="AAS63" s="7"/>
      <c r="AAT63" s="7"/>
      <c r="AAU63" s="7"/>
      <c r="AAV63" s="7"/>
      <c r="AAW63" s="7"/>
      <c r="AAX63" s="7"/>
      <c r="AAY63" s="7"/>
      <c r="AAZ63" s="7"/>
      <c r="ABA63" s="7"/>
      <c r="ABB63" s="7"/>
      <c r="ABC63" s="7"/>
      <c r="ABD63" s="7"/>
      <c r="ABE63" s="7"/>
      <c r="ABF63" s="7"/>
      <c r="ABG63" s="7"/>
      <c r="ABH63" s="7"/>
      <c r="ABI63" s="7"/>
      <c r="ABJ63" s="7"/>
      <c r="ABK63" s="7"/>
      <c r="ABL63" s="7"/>
      <c r="ABM63" s="7"/>
      <c r="ABN63" s="7"/>
      <c r="ABO63" s="7"/>
      <c r="ABP63" s="7"/>
      <c r="ABQ63" s="7"/>
      <c r="ABR63" s="7"/>
      <c r="ABS63" s="7"/>
      <c r="ABT63" s="7"/>
      <c r="ABU63" s="7"/>
      <c r="ABV63" s="7"/>
      <c r="ABW63" s="7"/>
      <c r="ABX63" s="7"/>
      <c r="ABY63" s="7"/>
      <c r="ABZ63" s="7"/>
      <c r="ACA63" s="7"/>
      <c r="ACB63" s="7"/>
      <c r="ACC63" s="7"/>
      <c r="ACD63" s="7"/>
      <c r="ACE63" s="7"/>
      <c r="ACF63" s="7"/>
      <c r="ACG63" s="7"/>
      <c r="ACH63" s="7"/>
      <c r="ACI63" s="7"/>
      <c r="ACJ63" s="7"/>
      <c r="ACK63" s="7"/>
      <c r="ACL63" s="7"/>
      <c r="ACM63" s="7"/>
      <c r="ACN63" s="7"/>
      <c r="ACO63" s="7"/>
      <c r="ACP63" s="7"/>
      <c r="ACQ63" s="7"/>
      <c r="ACR63" s="7"/>
      <c r="ACS63" s="7"/>
      <c r="ACT63" s="7"/>
      <c r="ACU63" s="7"/>
      <c r="ACV63" s="7"/>
      <c r="ACW63" s="7"/>
      <c r="ACX63" s="7"/>
      <c r="ACY63" s="7"/>
      <c r="ACZ63" s="7"/>
      <c r="ADA63" s="7"/>
      <c r="ADB63" s="7"/>
      <c r="ADC63" s="7"/>
      <c r="ADD63" s="7"/>
      <c r="ADE63" s="7"/>
      <c r="ADF63" s="7"/>
      <c r="ADG63" s="7"/>
      <c r="ADH63" s="7"/>
      <c r="ADI63" s="7"/>
      <c r="ADJ63" s="7"/>
      <c r="ADK63" s="7"/>
      <c r="ADL63" s="7"/>
      <c r="ADM63" s="7"/>
      <c r="ADN63" s="7"/>
      <c r="ADO63" s="7"/>
      <c r="ADP63" s="7"/>
      <c r="ADQ63" s="7"/>
      <c r="ADR63" s="7"/>
      <c r="ADS63" s="7"/>
      <c r="ADT63" s="7"/>
      <c r="ADU63" s="7"/>
      <c r="ADV63" s="7"/>
      <c r="ADW63" s="7"/>
      <c r="ADX63" s="7"/>
      <c r="ADY63" s="7"/>
      <c r="ADZ63" s="7"/>
      <c r="AEA63" s="7"/>
      <c r="AEB63" s="7"/>
      <c r="AEC63" s="7"/>
      <c r="AED63" s="7"/>
      <c r="AEE63" s="7"/>
      <c r="AEF63" s="7"/>
      <c r="AEG63" s="7"/>
      <c r="AEH63" s="7"/>
      <c r="AEI63" s="7"/>
      <c r="AEJ63" s="7"/>
      <c r="AEK63" s="7"/>
      <c r="AEL63" s="7"/>
      <c r="AEM63" s="7"/>
      <c r="AEN63" s="7"/>
      <c r="AEO63" s="7"/>
      <c r="AEP63" s="7"/>
      <c r="AEQ63" s="7"/>
      <c r="AER63" s="7"/>
      <c r="AES63" s="7"/>
      <c r="AET63" s="7"/>
      <c r="AEU63" s="7"/>
      <c r="AEV63" s="7"/>
      <c r="AEW63" s="7"/>
      <c r="AEX63" s="7"/>
      <c r="AEY63" s="7"/>
      <c r="AEZ63" s="7"/>
      <c r="AFA63" s="7"/>
      <c r="AFB63" s="7"/>
      <c r="AFC63" s="7"/>
      <c r="AFD63" s="7"/>
      <c r="AFE63" s="7"/>
      <c r="AFF63" s="7"/>
      <c r="AFG63" s="7"/>
      <c r="AFH63" s="7"/>
      <c r="AFI63" s="7"/>
      <c r="AFJ63" s="7"/>
      <c r="AFK63" s="7"/>
      <c r="AFL63" s="7"/>
      <c r="AFM63" s="7"/>
      <c r="AFN63" s="7"/>
      <c r="AFO63" s="7"/>
      <c r="AFP63" s="7"/>
      <c r="AFQ63" s="7"/>
      <c r="AFR63" s="7"/>
      <c r="AFS63" s="7"/>
      <c r="AFT63" s="7"/>
      <c r="AFU63" s="7"/>
      <c r="AFV63" s="7"/>
      <c r="AFW63" s="7"/>
      <c r="AFX63" s="7"/>
      <c r="AFY63" s="7"/>
      <c r="AFZ63" s="7"/>
      <c r="AGA63" s="7"/>
      <c r="AGB63" s="7"/>
      <c r="AGC63" s="7"/>
      <c r="AGD63" s="7"/>
      <c r="AGE63" s="7"/>
      <c r="AGF63" s="7"/>
      <c r="AGG63" s="7"/>
      <c r="AGH63" s="7"/>
      <c r="AGI63" s="7"/>
      <c r="AGJ63" s="7"/>
      <c r="AGK63" s="7"/>
      <c r="AGL63" s="7"/>
      <c r="AGM63" s="7"/>
      <c r="AGN63" s="7"/>
      <c r="AGO63" s="7"/>
      <c r="AGP63" s="7"/>
      <c r="AGQ63" s="7"/>
      <c r="AGR63" s="7"/>
      <c r="AGS63" s="7"/>
      <c r="AGT63" s="7"/>
      <c r="AGU63" s="7"/>
      <c r="AGV63" s="7"/>
      <c r="AGW63" s="7"/>
      <c r="AGX63" s="7"/>
      <c r="AGY63" s="7"/>
      <c r="AGZ63" s="7"/>
      <c r="AHA63" s="7"/>
      <c r="AHB63" s="7"/>
      <c r="AHC63" s="7"/>
      <c r="AHD63" s="7"/>
      <c r="AHE63" s="7"/>
      <c r="AHF63" s="7"/>
      <c r="AHG63" s="7"/>
      <c r="AHH63" s="7"/>
      <c r="AHI63" s="7"/>
      <c r="AHJ63" s="7"/>
      <c r="AHK63" s="7"/>
      <c r="AHL63" s="7"/>
      <c r="AHM63" s="7"/>
      <c r="AHN63" s="7"/>
      <c r="AHO63" s="7"/>
      <c r="AHP63" s="7"/>
      <c r="AHQ63" s="7"/>
      <c r="AHR63" s="7"/>
      <c r="AHS63" s="7"/>
      <c r="AHT63" s="7"/>
      <c r="AHU63" s="7"/>
      <c r="AHV63" s="7"/>
      <c r="AHW63" s="7"/>
      <c r="AHX63" s="7"/>
      <c r="AHY63" s="7"/>
      <c r="AHZ63" s="7"/>
      <c r="AIA63" s="7"/>
      <c r="AIB63" s="7"/>
      <c r="AIC63" s="7"/>
      <c r="AID63" s="7"/>
      <c r="AIE63" s="7"/>
      <c r="AIF63" s="7"/>
      <c r="AIG63" s="7"/>
      <c r="AIH63" s="7"/>
      <c r="AII63" s="7"/>
      <c r="AIJ63" s="7"/>
      <c r="AIK63" s="7"/>
      <c r="AIL63" s="7"/>
      <c r="AIM63" s="7"/>
      <c r="AIN63" s="7"/>
      <c r="AIO63" s="7"/>
      <c r="AIP63" s="7"/>
      <c r="AIQ63" s="7"/>
      <c r="AIR63" s="7"/>
      <c r="AIS63" s="7"/>
      <c r="AIT63" s="7"/>
      <c r="AIU63" s="7"/>
      <c r="AIV63" s="7"/>
      <c r="AIW63" s="7"/>
      <c r="AIX63" s="7"/>
      <c r="AIY63" s="7"/>
      <c r="AIZ63" s="7"/>
      <c r="AJA63" s="7"/>
      <c r="AJB63" s="7"/>
      <c r="AJC63" s="7"/>
      <c r="AJD63" s="7"/>
      <c r="AJE63" s="7"/>
      <c r="AJF63" s="7"/>
      <c r="AJG63" s="7"/>
      <c r="AJH63" s="7"/>
      <c r="AJI63" s="7"/>
      <c r="AJJ63" s="7"/>
      <c r="AJK63" s="7"/>
      <c r="AJL63" s="7"/>
      <c r="AJM63" s="7"/>
      <c r="AJN63" s="7"/>
      <c r="AJO63" s="7"/>
      <c r="AJP63" s="7"/>
      <c r="AJQ63" s="7"/>
      <c r="AJR63" s="7"/>
      <c r="AJS63" s="7"/>
      <c r="AJT63" s="7"/>
      <c r="AJU63" s="7"/>
      <c r="AJV63" s="7"/>
      <c r="AJW63" s="7"/>
      <c r="AJX63" s="7"/>
      <c r="AJY63" s="7"/>
      <c r="AJZ63" s="7"/>
      <c r="AKA63" s="7"/>
      <c r="AKB63" s="7"/>
      <c r="AKC63" s="7"/>
      <c r="AKD63" s="7"/>
      <c r="AKE63" s="7"/>
      <c r="AKF63" s="7"/>
      <c r="AKG63" s="7"/>
      <c r="AKH63" s="7"/>
      <c r="AKI63" s="7"/>
      <c r="AKJ63" s="7"/>
      <c r="AKK63" s="7"/>
      <c r="AKL63" s="7"/>
      <c r="AKM63" s="7"/>
      <c r="AKN63" s="7"/>
      <c r="AKO63" s="7"/>
      <c r="AKP63" s="7"/>
      <c r="AKQ63" s="7"/>
      <c r="AKR63" s="7"/>
      <c r="AKS63" s="7"/>
      <c r="AKT63" s="7"/>
      <c r="AKU63" s="7"/>
      <c r="AKV63" s="7"/>
      <c r="AKW63" s="7"/>
      <c r="AKX63" s="7"/>
      <c r="AKY63" s="7"/>
      <c r="AKZ63" s="7"/>
      <c r="ALA63" s="7"/>
      <c r="ALB63" s="7"/>
      <c r="ALC63" s="7"/>
      <c r="ALD63" s="7"/>
      <c r="ALE63" s="7"/>
      <c r="ALF63" s="7"/>
      <c r="ALG63" s="7"/>
      <c r="ALH63" s="7"/>
      <c r="ALI63" s="7"/>
      <c r="ALJ63" s="7"/>
      <c r="ALK63" s="7"/>
      <c r="ALL63" s="7"/>
      <c r="ALM63" s="7"/>
      <c r="ALN63" s="7"/>
      <c r="ALO63" s="7"/>
      <c r="ALP63" s="7"/>
      <c r="ALQ63" s="7"/>
      <c r="ALR63" s="7"/>
      <c r="ALS63" s="7"/>
      <c r="ALT63" s="7"/>
      <c r="ALU63" s="7"/>
      <c r="ALV63" s="7"/>
      <c r="ALW63" s="7"/>
      <c r="ALX63" s="7"/>
      <c r="ALY63" s="7"/>
      <c r="ALZ63" s="7"/>
      <c r="AMA63" s="7"/>
      <c r="AMB63" s="7"/>
      <c r="AMC63" s="7"/>
      <c r="AMD63" s="7"/>
      <c r="AME63" s="7"/>
      <c r="AMF63" s="7"/>
      <c r="AMG63" s="7"/>
      <c r="AMH63" s="7"/>
      <c r="AMI63" s="7"/>
      <c r="AMJ63" s="7"/>
      <c r="AMK63" s="7"/>
    </row>
  </sheetData>
  <mergeCells count="1">
    <mergeCell ref="B1:C1"/>
  </mergeCells>
  <hyperlinks>
    <hyperlink ref="C2" location="'Page 4'!A1" display="4-5"/>
    <hyperlink ref="C10" location="'Page 10'!A1" display="10-11"/>
    <hyperlink ref="C12" location="'Page 13'!A1" display="13-18"/>
    <hyperlink ref="C14" location="'Page 20'!A1" display="20-24"/>
    <hyperlink ref="C16" location="'Page 26'!A1" display="26-29"/>
    <hyperlink ref="C20" location="'Page 32'!A1" display="32-36"/>
    <hyperlink ref="C21" location="'Page 37'!A1" display="37-39"/>
    <hyperlink ref="C22" location="'Page 39'!A1" display="39-43"/>
    <hyperlink ref="C24" location="'Page 47'!A1" display="47-48"/>
    <hyperlink ref="C30" location="'Page 53'!A1" display="'Page 53'!A1"/>
    <hyperlink ref="C36" location="'Page 61'!A1" display="61-62"/>
    <hyperlink ref="C52" location="'Page 78'!A1" display="78-80"/>
    <hyperlink ref="C53" location="'Page 81'!A1" display="81-83"/>
    <hyperlink ref="C38" location="'Page 63'!Zone_d_impression" display="'Page 63'!Zone_d_impression"/>
    <hyperlink ref="C54" location="'Page 84'!A1" display="'Page 84'!A1"/>
    <hyperlink ref="C5" location="'Page 6'!A1" display="'Page 6'!A1"/>
    <hyperlink ref="C6" location="'Page 7'!A1" display="'Page 7'!A1"/>
    <hyperlink ref="C7" location="'Page 8'!A1" display="'Page 8'!A1"/>
    <hyperlink ref="C8" location="'Page 9'!A1" display="'Page 9'!A1"/>
    <hyperlink ref="C11" location="'Page 12'!A1" display="'Page 12'!A1"/>
    <hyperlink ref="C13" location="'Page 19'!A1" display="'Page 19'!A1"/>
    <hyperlink ref="C15" location="'Page 25'!Zone_d_impression" display="'Page 25'!Zone_d_impression"/>
    <hyperlink ref="C18" location="'Page 30'!Zone_d_impression" display="'Page 30'!Zone_d_impression"/>
    <hyperlink ref="C19" location="'Page 31'!Zone_d_impression" display="'Page 31'!Zone_d_impression"/>
    <hyperlink ref="C26" location="'Page 49'!A1" display="'Page 49'!A1"/>
    <hyperlink ref="C27" location="'Page 50'!A1" display="'Page 50'!A1"/>
    <hyperlink ref="C31" location="'Page 56'!A1" display="'Page 56'!A1"/>
    <hyperlink ref="C32" location="'Page 57'!A1" display="'Page 57'!A1"/>
    <hyperlink ref="C33" location="'Page 58'!A1" display="'Page 58'!A1"/>
    <hyperlink ref="C40" location="'Page 66'!A1" display="'Page 66'!A1"/>
    <hyperlink ref="C41" location="'Page 68'!A1" display="'Page 68'!A1"/>
    <hyperlink ref="C42" location="'Page 69'!A1" display="'Page 69'!A1"/>
    <hyperlink ref="C43" location="'Page 70'!A1" display="'Page 70'!A1"/>
    <hyperlink ref="C44" location="'Page 70'!A1" display="'Page 70'!A1"/>
    <hyperlink ref="C45" location="'Page 72'!A1" display="'Page 72'!A1"/>
    <hyperlink ref="C46" location="'Page 73'!A1" display="'Page 73'!A1"/>
    <hyperlink ref="C47" location="'Page 74'!A1" display="'Page 74'!A1"/>
    <hyperlink ref="C48" location="'Page 75'!A1" display="'Page 75'!A1"/>
    <hyperlink ref="C55" location="'Page 85'!A1" display="'Page 85'!A1"/>
    <hyperlink ref="C56" location="'Page 86'!A1" display="'Page 86'!A1"/>
    <hyperlink ref="C57" location="'Page 87'!A1" display="'Page 87'!A1"/>
    <hyperlink ref="C58" location="'Page 88'!A1" display="'Page 88'!A1"/>
    <hyperlink ref="C60" location="'Page 89'!A1" display="'Page 89'!A1"/>
    <hyperlink ref="C61" location="'Page 90'!A1" display="'Page 90'!A1"/>
    <hyperlink ref="C62" location="'Page 91'!A1" display="'Page 91'!A1"/>
    <hyperlink ref="C63" location="'Page 92'!A1" display="92-93"/>
    <hyperlink ref="C23" location="'Page 45'!A1" display="45-46"/>
    <hyperlink ref="C28" location="'Page 51'!A1" display="51"/>
    <hyperlink ref="C29" location="'Page 52'!A1" display="'Page 52'!A1"/>
    <hyperlink ref="C34" location="'Page 59'!A1" display="59"/>
    <hyperlink ref="C35" location="'Page 60'!A1" display="60"/>
    <hyperlink ref="C39" location="'Page 65'!A1" display="65"/>
    <hyperlink ref="C49" location="'Page 76'!A1" display="76"/>
    <hyperlink ref="C50" location="'Page 77'!A1" display="'Page 77'!A1"/>
  </hyperlinks>
  <printOptions horizontalCentered="1" verticalCentered="1"/>
  <pageMargins left="0.59027777777777801" right="0.59027777777777801" top="0.59027777777777801" bottom="0.59027777777777801" header="0.51180555555555496" footer="0.51180555555555496"/>
  <pageSetup paperSize="9" scale="83" firstPageNumber="0" orientation="portrait" r:id="rId1"/>
  <ignoredErrors>
    <ignoredError sqref="C28 C34:C35 C39 C49"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8"/>
  <sheetViews>
    <sheetView showGridLines="0" zoomScaleNormal="100" workbookViewId="0">
      <pane ySplit="5" topLeftCell="A9" activePane="bottomLeft" state="frozen"/>
      <selection activeCell="Q15" sqref="Q15"/>
      <selection pane="bottomLeft" activeCell="A4" sqref="A4:XFD4"/>
    </sheetView>
  </sheetViews>
  <sheetFormatPr baseColWidth="10" defaultColWidth="9.140625" defaultRowHeight="12.75" x14ac:dyDescent="0.2"/>
  <cols>
    <col min="1" max="1" width="1.7109375" style="474" customWidth="1"/>
    <col min="2" max="2" width="11.42578125" style="152" customWidth="1"/>
    <col min="3" max="3" width="21.42578125" style="152" customWidth="1"/>
    <col min="4" max="4" width="11.7109375" style="152" customWidth="1"/>
    <col min="5" max="5" width="11.7109375" style="475" customWidth="1"/>
    <col min="6" max="8" width="11.7109375" style="273" customWidth="1"/>
    <col min="9" max="9" width="10.7109375" style="474" customWidth="1"/>
    <col min="10" max="1021" width="10.7109375" customWidth="1"/>
    <col min="1022" max="1025" width="9.140625" customWidth="1"/>
  </cols>
  <sheetData>
    <row r="1" spans="1:1024" s="7" customFormat="1" ht="20.100000000000001" customHeight="1" x14ac:dyDescent="0.2">
      <c r="B1" s="403" t="s">
        <v>422</v>
      </c>
      <c r="C1" s="404"/>
      <c r="D1" s="405"/>
      <c r="E1" s="30"/>
      <c r="F1" s="30"/>
      <c r="G1" s="30"/>
    </row>
    <row r="2" spans="1:1024" s="2" customFormat="1" ht="20.100000000000001" customHeight="1" x14ac:dyDescent="0.2">
      <c r="B2" s="401"/>
      <c r="C2" s="401"/>
      <c r="D2" s="718"/>
      <c r="E2" s="427"/>
      <c r="F2" s="427"/>
      <c r="G2" s="427"/>
      <c r="AMJ2" s="1"/>
    </row>
    <row r="3" spans="1:1024" s="7" customFormat="1" ht="20.100000000000001" customHeight="1" x14ac:dyDescent="0.2">
      <c r="B3" s="428" t="s">
        <v>423</v>
      </c>
      <c r="C3" s="23"/>
      <c r="D3" s="1795"/>
      <c r="E3" s="71"/>
      <c r="F3" s="71"/>
      <c r="G3" s="71"/>
      <c r="H3" s="443"/>
      <c r="I3" s="30"/>
      <c r="J3" s="30"/>
    </row>
    <row r="4" spans="1:1024" s="878" customFormat="1" ht="20.100000000000001" customHeight="1" x14ac:dyDescent="0.2">
      <c r="B4" s="23" t="s">
        <v>49</v>
      </c>
      <c r="C4" s="23"/>
      <c r="D4" s="1795"/>
      <c r="E4" s="1968"/>
      <c r="F4" s="1968"/>
      <c r="G4" s="1968"/>
    </row>
    <row r="5" spans="1:1024" ht="50.1" customHeight="1" x14ac:dyDescent="0.2">
      <c r="B5" s="2016"/>
      <c r="C5" s="2016"/>
      <c r="D5" s="1796"/>
      <c r="E5" s="477" t="s">
        <v>106</v>
      </c>
      <c r="F5" s="225" t="s">
        <v>107</v>
      </c>
      <c r="G5" s="226" t="s">
        <v>108</v>
      </c>
      <c r="H5" s="222" t="s">
        <v>424</v>
      </c>
    </row>
    <row r="6" spans="1:1024" ht="5.0999999999999996" customHeight="1" x14ac:dyDescent="0.2">
      <c r="B6" s="2016"/>
      <c r="C6" s="2016"/>
      <c r="D6" s="1797"/>
      <c r="E6" s="478"/>
      <c r="F6" s="479"/>
      <c r="G6" s="479"/>
      <c r="H6" s="480"/>
    </row>
    <row r="7" spans="1:1024" s="1426" customFormat="1" x14ac:dyDescent="0.2">
      <c r="A7" s="1425"/>
      <c r="B7" s="2017" t="s">
        <v>894</v>
      </c>
      <c r="C7" s="2017"/>
      <c r="D7" s="1798" t="s">
        <v>904</v>
      </c>
      <c r="E7" s="392">
        <v>525</v>
      </c>
      <c r="F7" s="482">
        <v>3203</v>
      </c>
      <c r="G7" s="483">
        <v>7138</v>
      </c>
      <c r="H7" s="484">
        <v>10341</v>
      </c>
      <c r="I7" s="1425"/>
    </row>
    <row r="8" spans="1:1024" s="1426" customFormat="1" x14ac:dyDescent="0.2">
      <c r="A8" s="1425"/>
      <c r="B8" s="2017"/>
      <c r="C8" s="2017"/>
      <c r="D8" s="1799" t="s">
        <v>425</v>
      </c>
      <c r="E8" s="1398">
        <v>1</v>
      </c>
      <c r="F8" s="154">
        <v>20</v>
      </c>
      <c r="G8" s="486">
        <v>94</v>
      </c>
      <c r="H8" s="487">
        <v>114</v>
      </c>
      <c r="I8" s="1425"/>
    </row>
    <row r="9" spans="1:1024" s="1426" customFormat="1" x14ac:dyDescent="0.2">
      <c r="A9" s="1425"/>
      <c r="B9" s="2017"/>
      <c r="C9" s="2017"/>
      <c r="D9" s="1800" t="s">
        <v>426</v>
      </c>
      <c r="E9" s="488">
        <v>526</v>
      </c>
      <c r="F9" s="973">
        <v>3223</v>
      </c>
      <c r="G9" s="974">
        <v>7232</v>
      </c>
      <c r="H9" s="975">
        <v>10455</v>
      </c>
      <c r="I9" s="1425"/>
    </row>
    <row r="10" spans="1:1024" s="1426" customFormat="1" x14ac:dyDescent="0.2">
      <c r="A10" s="1425"/>
      <c r="B10" s="2018" t="s">
        <v>427</v>
      </c>
      <c r="C10" s="2018"/>
      <c r="D10" s="1798" t="s">
        <v>428</v>
      </c>
      <c r="E10" s="392">
        <v>10</v>
      </c>
      <c r="F10" s="482">
        <v>85</v>
      </c>
      <c r="G10" s="483">
        <v>439</v>
      </c>
      <c r="H10" s="484">
        <v>524</v>
      </c>
      <c r="I10" s="1425"/>
    </row>
    <row r="11" spans="1:1024" s="1426" customFormat="1" x14ac:dyDescent="0.2">
      <c r="A11" s="1425"/>
      <c r="B11" s="2018"/>
      <c r="C11" s="2018"/>
      <c r="D11" s="1799" t="s">
        <v>429</v>
      </c>
      <c r="E11" s="399">
        <v>0</v>
      </c>
      <c r="F11" s="154">
        <v>3</v>
      </c>
      <c r="G11" s="486">
        <v>29</v>
      </c>
      <c r="H11" s="487">
        <v>32</v>
      </c>
      <c r="I11" s="1425"/>
    </row>
    <row r="12" spans="1:1024" s="1426" customFormat="1" x14ac:dyDescent="0.2">
      <c r="A12" s="1425"/>
      <c r="B12" s="2018"/>
      <c r="C12" s="2018"/>
      <c r="D12" s="1801" t="s">
        <v>426</v>
      </c>
      <c r="E12" s="395">
        <v>10</v>
      </c>
      <c r="F12" s="973">
        <v>88</v>
      </c>
      <c r="G12" s="974">
        <v>468</v>
      </c>
      <c r="H12" s="975">
        <v>556</v>
      </c>
      <c r="I12" s="1425"/>
    </row>
    <row r="13" spans="1:1024" s="1426" customFormat="1" x14ac:dyDescent="0.2">
      <c r="A13" s="1425"/>
      <c r="B13" s="2019" t="s">
        <v>743</v>
      </c>
      <c r="C13" s="2019"/>
      <c r="D13" s="1798" t="s">
        <v>428</v>
      </c>
      <c r="E13" s="392">
        <v>181</v>
      </c>
      <c r="F13" s="482">
        <v>1254</v>
      </c>
      <c r="G13" s="483">
        <v>3157</v>
      </c>
      <c r="H13" s="484">
        <v>4411</v>
      </c>
      <c r="I13" s="1425"/>
    </row>
    <row r="14" spans="1:1024" s="1426" customFormat="1" x14ac:dyDescent="0.2">
      <c r="A14" s="1425"/>
      <c r="B14" s="2019"/>
      <c r="C14" s="2019"/>
      <c r="D14" s="1799" t="s">
        <v>429</v>
      </c>
      <c r="E14" s="399">
        <v>0</v>
      </c>
      <c r="F14" s="154">
        <v>5</v>
      </c>
      <c r="G14" s="486">
        <v>25</v>
      </c>
      <c r="H14" s="487">
        <v>30</v>
      </c>
      <c r="I14" s="1425"/>
    </row>
    <row r="15" spans="1:1024" s="1426" customFormat="1" x14ac:dyDescent="0.2">
      <c r="A15" s="1425"/>
      <c r="B15" s="2019"/>
      <c r="C15" s="2019"/>
      <c r="D15" s="1801" t="s">
        <v>426</v>
      </c>
      <c r="E15" s="395">
        <v>181</v>
      </c>
      <c r="F15" s="973">
        <v>1259</v>
      </c>
      <c r="G15" s="974">
        <v>3182</v>
      </c>
      <c r="H15" s="975">
        <v>4441</v>
      </c>
      <c r="I15" s="1425"/>
    </row>
    <row r="16" spans="1:1024" s="1426" customFormat="1" x14ac:dyDescent="0.2">
      <c r="A16" s="1425"/>
      <c r="B16" s="2018" t="s">
        <v>430</v>
      </c>
      <c r="C16" s="2018"/>
      <c r="D16" s="1798" t="s">
        <v>428</v>
      </c>
      <c r="E16" s="392">
        <v>15</v>
      </c>
      <c r="F16" s="482">
        <v>79</v>
      </c>
      <c r="G16" s="483">
        <v>145</v>
      </c>
      <c r="H16" s="484">
        <v>224</v>
      </c>
      <c r="I16" s="1425"/>
    </row>
    <row r="17" spans="1:9" s="1426" customFormat="1" x14ac:dyDescent="0.2">
      <c r="A17" s="1425"/>
      <c r="B17" s="2018"/>
      <c r="C17" s="2018"/>
      <c r="D17" s="1799" t="s">
        <v>429</v>
      </c>
      <c r="E17" s="399">
        <v>0</v>
      </c>
      <c r="F17" s="154">
        <v>0</v>
      </c>
      <c r="G17" s="486">
        <v>1</v>
      </c>
      <c r="H17" s="487">
        <v>1</v>
      </c>
      <c r="I17" s="1425"/>
    </row>
    <row r="18" spans="1:9" s="1426" customFormat="1" x14ac:dyDescent="0.2">
      <c r="A18" s="1425"/>
      <c r="B18" s="2018"/>
      <c r="C18" s="2018"/>
      <c r="D18" s="1801" t="s">
        <v>426</v>
      </c>
      <c r="E18" s="395">
        <v>15</v>
      </c>
      <c r="F18" s="973">
        <v>79</v>
      </c>
      <c r="G18" s="974">
        <v>146</v>
      </c>
      <c r="H18" s="975">
        <v>225</v>
      </c>
      <c r="I18" s="1425"/>
    </row>
    <row r="19" spans="1:9" s="1426" customFormat="1" x14ac:dyDescent="0.2">
      <c r="A19" s="1425"/>
      <c r="B19" s="2018" t="s">
        <v>431</v>
      </c>
      <c r="C19" s="2018"/>
      <c r="D19" s="1798" t="s">
        <v>428</v>
      </c>
      <c r="E19" s="392">
        <v>143</v>
      </c>
      <c r="F19" s="482">
        <v>1859</v>
      </c>
      <c r="G19" s="483">
        <v>3848</v>
      </c>
      <c r="H19" s="484">
        <v>5707</v>
      </c>
      <c r="I19" s="1425"/>
    </row>
    <row r="20" spans="1:9" s="1426" customFormat="1" x14ac:dyDescent="0.2">
      <c r="A20" s="1425"/>
      <c r="B20" s="2018"/>
      <c r="C20" s="2018"/>
      <c r="D20" s="1799" t="s">
        <v>429</v>
      </c>
      <c r="E20" s="399">
        <v>9</v>
      </c>
      <c r="F20" s="154">
        <v>173</v>
      </c>
      <c r="G20" s="486">
        <v>530</v>
      </c>
      <c r="H20" s="487">
        <v>703</v>
      </c>
      <c r="I20" s="1425"/>
    </row>
    <row r="21" spans="1:9" s="1426" customFormat="1" x14ac:dyDescent="0.2">
      <c r="A21" s="1425"/>
      <c r="B21" s="2018"/>
      <c r="C21" s="2018"/>
      <c r="D21" s="1801" t="s">
        <v>426</v>
      </c>
      <c r="E21" s="395">
        <v>152</v>
      </c>
      <c r="F21" s="973">
        <v>2032</v>
      </c>
      <c r="G21" s="974">
        <v>4378</v>
      </c>
      <c r="H21" s="975">
        <v>6410</v>
      </c>
      <c r="I21" s="1425"/>
    </row>
    <row r="22" spans="1:9" s="1426" customFormat="1" x14ac:dyDescent="0.2">
      <c r="A22" s="1425"/>
      <c r="B22" s="2018" t="s">
        <v>432</v>
      </c>
      <c r="C22" s="2018"/>
      <c r="D22" s="1798" t="s">
        <v>428</v>
      </c>
      <c r="E22" s="392">
        <v>612</v>
      </c>
      <c r="F22" s="482">
        <v>4373</v>
      </c>
      <c r="G22" s="483">
        <v>7884</v>
      </c>
      <c r="H22" s="484">
        <v>12257</v>
      </c>
      <c r="I22" s="1425"/>
    </row>
    <row r="23" spans="1:9" s="1426" customFormat="1" x14ac:dyDescent="0.2">
      <c r="A23" s="1425"/>
      <c r="B23" s="2018"/>
      <c r="C23" s="2018"/>
      <c r="D23" s="1799" t="s">
        <v>429</v>
      </c>
      <c r="E23" s="399">
        <v>35</v>
      </c>
      <c r="F23" s="154">
        <v>411</v>
      </c>
      <c r="G23" s="486">
        <v>855</v>
      </c>
      <c r="H23" s="487">
        <v>1266</v>
      </c>
      <c r="I23" s="1425"/>
    </row>
    <row r="24" spans="1:9" s="1426" customFormat="1" x14ac:dyDescent="0.2">
      <c r="A24" s="1425"/>
      <c r="B24" s="2018"/>
      <c r="C24" s="2018"/>
      <c r="D24" s="1801" t="s">
        <v>426</v>
      </c>
      <c r="E24" s="395">
        <v>647</v>
      </c>
      <c r="F24" s="973">
        <v>4784</v>
      </c>
      <c r="G24" s="974">
        <v>8739</v>
      </c>
      <c r="H24" s="975">
        <v>13523</v>
      </c>
      <c r="I24" s="1425"/>
    </row>
    <row r="25" spans="1:9" s="1426" customFormat="1" x14ac:dyDescent="0.2">
      <c r="A25" s="1425"/>
      <c r="B25" s="2018" t="s">
        <v>744</v>
      </c>
      <c r="C25" s="2018"/>
      <c r="D25" s="1798" t="s">
        <v>428</v>
      </c>
      <c r="E25" s="392">
        <v>1269</v>
      </c>
      <c r="F25" s="482">
        <v>5466</v>
      </c>
      <c r="G25" s="483">
        <v>16555</v>
      </c>
      <c r="H25" s="484">
        <v>22021</v>
      </c>
      <c r="I25" s="1425"/>
    </row>
    <row r="26" spans="1:9" s="1426" customFormat="1" x14ac:dyDescent="0.2">
      <c r="A26" s="1425"/>
      <c r="B26" s="2018"/>
      <c r="C26" s="2018"/>
      <c r="D26" s="1799" t="s">
        <v>429</v>
      </c>
      <c r="E26" s="399">
        <v>404</v>
      </c>
      <c r="F26" s="154">
        <v>2611</v>
      </c>
      <c r="G26" s="486">
        <v>8555</v>
      </c>
      <c r="H26" s="487">
        <v>11166</v>
      </c>
      <c r="I26" s="1425"/>
    </row>
    <row r="27" spans="1:9" s="1426" customFormat="1" x14ac:dyDescent="0.2">
      <c r="A27" s="1425"/>
      <c r="B27" s="2018"/>
      <c r="C27" s="2018"/>
      <c r="D27" s="1801" t="s">
        <v>426</v>
      </c>
      <c r="E27" s="395">
        <v>1673</v>
      </c>
      <c r="F27" s="973">
        <v>8077</v>
      </c>
      <c r="G27" s="974">
        <v>25110</v>
      </c>
      <c r="H27" s="975">
        <v>33187</v>
      </c>
      <c r="I27" s="1425"/>
    </row>
    <row r="28" spans="1:9" s="1426" customFormat="1" x14ac:dyDescent="0.2">
      <c r="A28" s="1425"/>
      <c r="B28" s="2018" t="s">
        <v>745</v>
      </c>
      <c r="C28" s="2018"/>
      <c r="D28" s="1798" t="s">
        <v>428</v>
      </c>
      <c r="E28" s="392">
        <v>82</v>
      </c>
      <c r="F28" s="482">
        <v>306</v>
      </c>
      <c r="G28" s="483">
        <v>1343</v>
      </c>
      <c r="H28" s="484">
        <v>1649</v>
      </c>
      <c r="I28" s="1425"/>
    </row>
    <row r="29" spans="1:9" s="1426" customFormat="1" x14ac:dyDescent="0.2">
      <c r="A29" s="1425"/>
      <c r="B29" s="2018"/>
      <c r="C29" s="2018"/>
      <c r="D29" s="1799" t="s">
        <v>429</v>
      </c>
      <c r="E29" s="399">
        <v>23</v>
      </c>
      <c r="F29" s="154">
        <v>137</v>
      </c>
      <c r="G29" s="486">
        <v>613</v>
      </c>
      <c r="H29" s="487">
        <v>750</v>
      </c>
      <c r="I29" s="1425"/>
    </row>
    <row r="30" spans="1:9" s="1426" customFormat="1" x14ac:dyDescent="0.2">
      <c r="A30" s="1425"/>
      <c r="B30" s="2018"/>
      <c r="C30" s="2018"/>
      <c r="D30" s="1801" t="s">
        <v>426</v>
      </c>
      <c r="E30" s="395">
        <v>105</v>
      </c>
      <c r="F30" s="973">
        <v>443</v>
      </c>
      <c r="G30" s="974">
        <v>1956</v>
      </c>
      <c r="H30" s="975">
        <v>2399</v>
      </c>
      <c r="I30" s="1425"/>
    </row>
    <row r="31" spans="1:9" s="1426" customFormat="1" x14ac:dyDescent="0.2">
      <c r="A31" s="1425"/>
      <c r="B31" s="2018" t="s">
        <v>433</v>
      </c>
      <c r="C31" s="2018"/>
      <c r="D31" s="1798" t="s">
        <v>428</v>
      </c>
      <c r="E31" s="392">
        <v>24</v>
      </c>
      <c r="F31" s="482">
        <v>88</v>
      </c>
      <c r="G31" s="483">
        <v>241</v>
      </c>
      <c r="H31" s="484">
        <v>329</v>
      </c>
      <c r="I31" s="1425"/>
    </row>
    <row r="32" spans="1:9" s="1426" customFormat="1" x14ac:dyDescent="0.2">
      <c r="A32" s="1425"/>
      <c r="B32" s="2018"/>
      <c r="C32" s="2018"/>
      <c r="D32" s="1799" t="s">
        <v>429</v>
      </c>
      <c r="E32" s="399">
        <v>3</v>
      </c>
      <c r="F32" s="154">
        <v>17</v>
      </c>
      <c r="G32" s="486">
        <v>49</v>
      </c>
      <c r="H32" s="487">
        <v>66</v>
      </c>
      <c r="I32" s="1425"/>
    </row>
    <row r="33" spans="1:9" s="1426" customFormat="1" x14ac:dyDescent="0.2">
      <c r="A33" s="1425"/>
      <c r="B33" s="2018"/>
      <c r="C33" s="2018"/>
      <c r="D33" s="1801" t="s">
        <v>426</v>
      </c>
      <c r="E33" s="395">
        <v>27</v>
      </c>
      <c r="F33" s="973">
        <v>105</v>
      </c>
      <c r="G33" s="974">
        <v>290</v>
      </c>
      <c r="H33" s="975">
        <v>395</v>
      </c>
      <c r="I33" s="1425"/>
    </row>
    <row r="34" spans="1:9" s="1426" customFormat="1" x14ac:dyDescent="0.2">
      <c r="A34" s="1425"/>
      <c r="B34" s="2018" t="s">
        <v>434</v>
      </c>
      <c r="C34" s="2018"/>
      <c r="D34" s="1798" t="s">
        <v>428</v>
      </c>
      <c r="E34" s="392">
        <v>9</v>
      </c>
      <c r="F34" s="482">
        <v>50</v>
      </c>
      <c r="G34" s="483">
        <v>102</v>
      </c>
      <c r="H34" s="484">
        <v>152</v>
      </c>
      <c r="I34" s="1425"/>
    </row>
    <row r="35" spans="1:9" s="1426" customFormat="1" x14ac:dyDescent="0.2">
      <c r="A35" s="1425"/>
      <c r="B35" s="2018"/>
      <c r="C35" s="2018"/>
      <c r="D35" s="1799" t="s">
        <v>429</v>
      </c>
      <c r="E35" s="399">
        <v>0</v>
      </c>
      <c r="F35" s="154">
        <v>2</v>
      </c>
      <c r="G35" s="486">
        <v>3</v>
      </c>
      <c r="H35" s="487">
        <v>5</v>
      </c>
      <c r="I35" s="1425"/>
    </row>
    <row r="36" spans="1:9" s="1426" customFormat="1" x14ac:dyDescent="0.2">
      <c r="A36" s="1425"/>
      <c r="B36" s="2018"/>
      <c r="C36" s="2018"/>
      <c r="D36" s="1801" t="s">
        <v>426</v>
      </c>
      <c r="E36" s="395">
        <v>9</v>
      </c>
      <c r="F36" s="973">
        <v>52</v>
      </c>
      <c r="G36" s="974">
        <v>105</v>
      </c>
      <c r="H36" s="975">
        <v>157</v>
      </c>
      <c r="I36" s="1425"/>
    </row>
    <row r="37" spans="1:9" s="1426" customFormat="1" x14ac:dyDescent="0.2">
      <c r="A37" s="1425"/>
      <c r="B37" s="2019" t="s">
        <v>435</v>
      </c>
      <c r="C37" s="2019"/>
      <c r="D37" s="1798" t="s">
        <v>428</v>
      </c>
      <c r="E37" s="392">
        <v>2</v>
      </c>
      <c r="F37" s="482">
        <v>6</v>
      </c>
      <c r="G37" s="483">
        <v>76</v>
      </c>
      <c r="H37" s="484">
        <v>82</v>
      </c>
      <c r="I37" s="1425"/>
    </row>
    <row r="38" spans="1:9" s="1426" customFormat="1" x14ac:dyDescent="0.2">
      <c r="A38" s="1425"/>
      <c r="B38" s="2019"/>
      <c r="C38" s="2019"/>
      <c r="D38" s="1799" t="s">
        <v>429</v>
      </c>
      <c r="E38" s="399">
        <v>0</v>
      </c>
      <c r="F38" s="154">
        <v>6</v>
      </c>
      <c r="G38" s="486">
        <v>326</v>
      </c>
      <c r="H38" s="487">
        <v>332</v>
      </c>
      <c r="I38" s="1425"/>
    </row>
    <row r="39" spans="1:9" s="1426" customFormat="1" x14ac:dyDescent="0.2">
      <c r="A39" s="1425"/>
      <c r="B39" s="2019"/>
      <c r="C39" s="2019"/>
      <c r="D39" s="1801" t="s">
        <v>426</v>
      </c>
      <c r="E39" s="395">
        <v>2</v>
      </c>
      <c r="F39" s="973">
        <v>12</v>
      </c>
      <c r="G39" s="974">
        <v>402</v>
      </c>
      <c r="H39" s="975">
        <v>414</v>
      </c>
      <c r="I39" s="1425"/>
    </row>
    <row r="40" spans="1:9" s="1426" customFormat="1" x14ac:dyDescent="0.2">
      <c r="A40" s="1425"/>
      <c r="B40" s="2019" t="s">
        <v>436</v>
      </c>
      <c r="C40" s="2019"/>
      <c r="D40" s="1798" t="s">
        <v>428</v>
      </c>
      <c r="E40" s="392">
        <v>1</v>
      </c>
      <c r="F40" s="482">
        <v>3</v>
      </c>
      <c r="G40" s="483">
        <v>18</v>
      </c>
      <c r="H40" s="484">
        <v>21</v>
      </c>
      <c r="I40" s="1425"/>
    </row>
    <row r="41" spans="1:9" s="1426" customFormat="1" x14ac:dyDescent="0.2">
      <c r="A41" s="1425"/>
      <c r="B41" s="2019"/>
      <c r="C41" s="2019"/>
      <c r="D41" s="1799" t="s">
        <v>429</v>
      </c>
      <c r="E41" s="399">
        <v>1</v>
      </c>
      <c r="F41" s="154">
        <v>8</v>
      </c>
      <c r="G41" s="486">
        <v>146</v>
      </c>
      <c r="H41" s="487">
        <v>154</v>
      </c>
      <c r="I41" s="1425"/>
    </row>
    <row r="42" spans="1:9" s="1426" customFormat="1" x14ac:dyDescent="0.2">
      <c r="A42" s="1425"/>
      <c r="B42" s="2019"/>
      <c r="C42" s="2019"/>
      <c r="D42" s="1801" t="s">
        <v>426</v>
      </c>
      <c r="E42" s="395">
        <v>2</v>
      </c>
      <c r="F42" s="973">
        <v>11</v>
      </c>
      <c r="G42" s="974">
        <v>164</v>
      </c>
      <c r="H42" s="975">
        <v>175</v>
      </c>
      <c r="I42" s="1425"/>
    </row>
    <row r="43" spans="1:9" s="1426" customFormat="1" x14ac:dyDescent="0.2">
      <c r="A43" s="1425"/>
      <c r="B43" s="2019" t="s">
        <v>437</v>
      </c>
      <c r="C43" s="2019"/>
      <c r="D43" s="1798" t="s">
        <v>428</v>
      </c>
      <c r="E43" s="392">
        <v>14</v>
      </c>
      <c r="F43" s="482">
        <v>17</v>
      </c>
      <c r="G43" s="483">
        <v>12</v>
      </c>
      <c r="H43" s="484">
        <v>29</v>
      </c>
      <c r="I43" s="1425"/>
    </row>
    <row r="44" spans="1:9" s="1426" customFormat="1" x14ac:dyDescent="0.2">
      <c r="A44" s="1425"/>
      <c r="B44" s="2019"/>
      <c r="C44" s="2019"/>
      <c r="D44" s="1799" t="s">
        <v>429</v>
      </c>
      <c r="E44" s="399">
        <v>1</v>
      </c>
      <c r="F44" s="154">
        <v>6</v>
      </c>
      <c r="G44" s="486">
        <v>2</v>
      </c>
      <c r="H44" s="487">
        <v>8</v>
      </c>
      <c r="I44" s="1425"/>
    </row>
    <row r="45" spans="1:9" s="1426" customFormat="1" x14ac:dyDescent="0.2">
      <c r="A45" s="1425"/>
      <c r="B45" s="2019"/>
      <c r="C45" s="2019"/>
      <c r="D45" s="1801" t="s">
        <v>426</v>
      </c>
      <c r="E45" s="395">
        <v>15</v>
      </c>
      <c r="F45" s="973">
        <v>23</v>
      </c>
      <c r="G45" s="974">
        <v>14</v>
      </c>
      <c r="H45" s="975">
        <v>37</v>
      </c>
      <c r="I45" s="1425"/>
    </row>
    <row r="46" spans="1:9" s="1426" customFormat="1" x14ac:dyDescent="0.2">
      <c r="A46" s="1425"/>
      <c r="B46" s="2019" t="s">
        <v>438</v>
      </c>
      <c r="C46" s="2019"/>
      <c r="D46" s="1798" t="s">
        <v>428</v>
      </c>
      <c r="E46" s="392">
        <v>14</v>
      </c>
      <c r="F46" s="482">
        <v>88</v>
      </c>
      <c r="G46" s="483">
        <v>258</v>
      </c>
      <c r="H46" s="484">
        <v>346</v>
      </c>
      <c r="I46" s="1425"/>
    </row>
    <row r="47" spans="1:9" s="1426" customFormat="1" x14ac:dyDescent="0.2">
      <c r="A47" s="1425"/>
      <c r="B47" s="2019"/>
      <c r="C47" s="2019"/>
      <c r="D47" s="1799" t="s">
        <v>429</v>
      </c>
      <c r="E47" s="399">
        <v>3</v>
      </c>
      <c r="F47" s="154">
        <v>23</v>
      </c>
      <c r="G47" s="486">
        <v>117</v>
      </c>
      <c r="H47" s="487">
        <v>140</v>
      </c>
      <c r="I47" s="1425"/>
    </row>
    <row r="48" spans="1:9" s="1426" customFormat="1" x14ac:dyDescent="0.2">
      <c r="A48" s="1425"/>
      <c r="B48" s="2019"/>
      <c r="C48" s="2019"/>
      <c r="D48" s="1801" t="s">
        <v>426</v>
      </c>
      <c r="E48" s="395">
        <v>17</v>
      </c>
      <c r="F48" s="973">
        <v>111</v>
      </c>
      <c r="G48" s="974">
        <v>375</v>
      </c>
      <c r="H48" s="975">
        <v>486</v>
      </c>
      <c r="I48" s="1425"/>
    </row>
    <row r="49" spans="1:9" s="1426" customFormat="1" x14ac:dyDescent="0.2">
      <c r="A49" s="1425"/>
      <c r="B49" s="2019" t="s">
        <v>66</v>
      </c>
      <c r="C49" s="2019"/>
      <c r="D49" s="1798" t="s">
        <v>428</v>
      </c>
      <c r="E49" s="392">
        <v>22</v>
      </c>
      <c r="F49" s="482">
        <v>169</v>
      </c>
      <c r="G49" s="483">
        <v>240</v>
      </c>
      <c r="H49" s="484">
        <v>409</v>
      </c>
      <c r="I49" s="1425"/>
    </row>
    <row r="50" spans="1:9" s="1426" customFormat="1" x14ac:dyDescent="0.2">
      <c r="A50" s="1425"/>
      <c r="B50" s="2019"/>
      <c r="C50" s="2019"/>
      <c r="D50" s="1799" t="s">
        <v>429</v>
      </c>
      <c r="E50" s="399">
        <v>3</v>
      </c>
      <c r="F50" s="154">
        <v>42</v>
      </c>
      <c r="G50" s="486">
        <v>132</v>
      </c>
      <c r="H50" s="487">
        <v>174</v>
      </c>
      <c r="I50" s="1425"/>
    </row>
    <row r="51" spans="1:9" s="1426" customFormat="1" x14ac:dyDescent="0.2">
      <c r="A51" s="1425"/>
      <c r="B51" s="2019"/>
      <c r="C51" s="2019"/>
      <c r="D51" s="1801" t="s">
        <v>426</v>
      </c>
      <c r="E51" s="395">
        <v>25</v>
      </c>
      <c r="F51" s="973">
        <v>211</v>
      </c>
      <c r="G51" s="974">
        <v>372</v>
      </c>
      <c r="H51" s="975">
        <v>583</v>
      </c>
      <c r="I51" s="1425"/>
    </row>
    <row r="52" spans="1:9" s="337" customFormat="1" ht="5.0999999999999996" customHeight="1" x14ac:dyDescent="0.2">
      <c r="A52" s="481"/>
      <c r="D52" s="1553"/>
      <c r="E52" s="489"/>
    </row>
    <row r="53" spans="1:9" s="337" customFormat="1" x14ac:dyDescent="0.2">
      <c r="A53" s="481"/>
      <c r="B53" s="2020" t="s">
        <v>115</v>
      </c>
      <c r="C53" s="2021"/>
      <c r="D53" s="1809" t="s">
        <v>894</v>
      </c>
      <c r="E53" s="494">
        <v>526</v>
      </c>
      <c r="F53" s="493">
        <v>3223</v>
      </c>
      <c r="G53" s="493">
        <v>7232</v>
      </c>
      <c r="H53" s="493">
        <v>10455</v>
      </c>
      <c r="I53" s="481"/>
    </row>
    <row r="54" spans="1:9" s="337" customFormat="1" x14ac:dyDescent="0.2">
      <c r="A54" s="481"/>
      <c r="B54" s="2022"/>
      <c r="C54" s="2023"/>
      <c r="D54" s="1810" t="s">
        <v>428</v>
      </c>
      <c r="E54" s="494">
        <v>2398</v>
      </c>
      <c r="F54" s="495">
        <v>13843</v>
      </c>
      <c r="G54" s="496">
        <v>34318</v>
      </c>
      <c r="H54" s="497">
        <v>48161</v>
      </c>
      <c r="I54" s="481"/>
    </row>
    <row r="55" spans="1:9" s="337" customFormat="1" x14ac:dyDescent="0.2">
      <c r="A55" s="481"/>
      <c r="B55" s="2022"/>
      <c r="C55" s="2023"/>
      <c r="D55" s="1810" t="s">
        <v>429</v>
      </c>
      <c r="E55" s="494">
        <v>482</v>
      </c>
      <c r="F55" s="495">
        <v>3444</v>
      </c>
      <c r="G55" s="496">
        <v>11383</v>
      </c>
      <c r="H55" s="497">
        <v>14827</v>
      </c>
      <c r="I55" s="481"/>
    </row>
    <row r="56" spans="1:9" s="337" customFormat="1" x14ac:dyDescent="0.2">
      <c r="A56" s="481"/>
      <c r="B56" s="2024"/>
      <c r="C56" s="2025"/>
      <c r="D56" s="1811" t="s">
        <v>426</v>
      </c>
      <c r="E56" s="498">
        <v>3406</v>
      </c>
      <c r="F56" s="499">
        <v>20510</v>
      </c>
      <c r="G56" s="500">
        <v>52933</v>
      </c>
      <c r="H56" s="501">
        <v>73443</v>
      </c>
      <c r="I56" s="481"/>
    </row>
    <row r="57" spans="1:9" s="95" customFormat="1" ht="20.100000000000001" customHeight="1" x14ac:dyDescent="0.2">
      <c r="B57" s="1427" t="s">
        <v>117</v>
      </c>
      <c r="C57" s="213"/>
      <c r="D57" s="1802"/>
      <c r="E57" s="185"/>
      <c r="F57" s="185"/>
      <c r="G57" s="185"/>
    </row>
    <row r="58" spans="1:9" ht="20.100000000000001" customHeight="1" x14ac:dyDescent="0.2"/>
  </sheetData>
  <mergeCells count="18">
    <mergeCell ref="B46:C48"/>
    <mergeCell ref="B49:C51"/>
    <mergeCell ref="B53:C56"/>
    <mergeCell ref="B31:C33"/>
    <mergeCell ref="B34:C36"/>
    <mergeCell ref="B37:C39"/>
    <mergeCell ref="B40:C42"/>
    <mergeCell ref="B43:C45"/>
    <mergeCell ref="B16:C18"/>
    <mergeCell ref="B19:C21"/>
    <mergeCell ref="B22:C24"/>
    <mergeCell ref="B25:C27"/>
    <mergeCell ref="B28:C30"/>
    <mergeCell ref="B5:C5"/>
    <mergeCell ref="B6:C6"/>
    <mergeCell ref="B7:C9"/>
    <mergeCell ref="B10:C12"/>
    <mergeCell ref="B13:C15"/>
  </mergeCells>
  <printOptions horizontalCentered="1"/>
  <pageMargins left="0.47244094488188981" right="0.47244094488188981" top="0.59055118110236227" bottom="0.39370078740157483" header="0.51181102362204722" footer="0.31496062992125984"/>
  <pageSetup paperSize="9" scale="96" firstPageNumber="0" orientation="portrait" r:id="rId1"/>
  <headerFooter>
    <oddFooter>&amp;C&amp;F&amp;R&amp;A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zoomScaleNormal="100" workbookViewId="0">
      <pane ySplit="5" topLeftCell="A6" activePane="bottomLeft" state="frozen"/>
      <selection activeCell="Q15" sqref="Q15"/>
      <selection pane="bottomLeft" activeCell="A4" sqref="A4:XFD4"/>
    </sheetView>
  </sheetViews>
  <sheetFormatPr baseColWidth="10" defaultColWidth="9.140625" defaultRowHeight="12.75" x14ac:dyDescent="0.2"/>
  <cols>
    <col min="1" max="1" width="1.7109375" style="474" customWidth="1"/>
    <col min="2" max="2" width="11.42578125" style="152" customWidth="1"/>
    <col min="3" max="3" width="21.42578125" style="152" customWidth="1"/>
    <col min="4" max="4" width="11.7109375" style="152" customWidth="1"/>
    <col min="5" max="7" width="11.7109375" style="273" customWidth="1"/>
    <col min="8" max="8" width="11.7109375" style="274" customWidth="1"/>
    <col min="9" max="9" width="10.7109375" customWidth="1"/>
    <col min="10" max="1025" width="9.140625" customWidth="1"/>
  </cols>
  <sheetData>
    <row r="1" spans="1:8" ht="20.100000000000001" customHeight="1" x14ac:dyDescent="0.2">
      <c r="B1" s="502" t="s">
        <v>422</v>
      </c>
      <c r="C1" s="502"/>
      <c r="D1" s="502"/>
      <c r="E1" s="503"/>
      <c r="F1" s="503"/>
      <c r="G1" s="503"/>
      <c r="H1" s="503"/>
    </row>
    <row r="2" spans="1:8" ht="20.100000000000001" customHeight="1" x14ac:dyDescent="0.2">
      <c r="B2" s="504"/>
      <c r="C2" s="504"/>
      <c r="D2" s="504"/>
      <c r="E2" s="503"/>
      <c r="F2" s="503"/>
      <c r="G2" s="503"/>
      <c r="H2" s="503"/>
    </row>
    <row r="3" spans="1:8" ht="20.100000000000001" customHeight="1" x14ac:dyDescent="0.2">
      <c r="B3" s="1082" t="s">
        <v>439</v>
      </c>
      <c r="C3" s="505"/>
      <c r="D3" s="504"/>
      <c r="E3" s="503"/>
      <c r="F3" s="503"/>
      <c r="G3" s="503"/>
      <c r="H3" s="503"/>
    </row>
    <row r="4" spans="1:8" s="972" customFormat="1" ht="20.100000000000001" customHeight="1" x14ac:dyDescent="0.2">
      <c r="A4" s="1959"/>
      <c r="B4" s="133" t="s">
        <v>49</v>
      </c>
      <c r="C4" s="1960"/>
      <c r="D4" s="1960"/>
      <c r="E4" s="1969"/>
      <c r="F4" s="1969"/>
      <c r="G4" s="1969"/>
      <c r="H4" s="1969"/>
    </row>
    <row r="5" spans="1:8" ht="50.1" customHeight="1" x14ac:dyDescent="0.2">
      <c r="A5" s="507"/>
      <c r="B5" s="2016"/>
      <c r="C5" s="2016"/>
      <c r="D5" s="1796"/>
      <c r="E5" s="477" t="s">
        <v>106</v>
      </c>
      <c r="F5" s="225" t="s">
        <v>107</v>
      </c>
      <c r="G5" s="226" t="s">
        <v>108</v>
      </c>
      <c r="H5" s="222" t="s">
        <v>424</v>
      </c>
    </row>
    <row r="6" spans="1:8" s="511" customFormat="1" ht="5.0999999999999996" customHeight="1" thickBot="1" x14ac:dyDescent="0.25">
      <c r="A6" s="474"/>
      <c r="B6" s="2026"/>
      <c r="C6" s="2026"/>
      <c r="D6" s="1804"/>
      <c r="E6" s="508"/>
      <c r="F6" s="509"/>
      <c r="G6" s="509"/>
      <c r="H6" s="510"/>
    </row>
    <row r="7" spans="1:8" s="1433" customFormat="1" ht="12.75" customHeight="1" thickBot="1" x14ac:dyDescent="0.25">
      <c r="A7" s="1428"/>
      <c r="B7" s="2027" t="s">
        <v>894</v>
      </c>
      <c r="C7" s="2027"/>
      <c r="D7" s="1805" t="s">
        <v>904</v>
      </c>
      <c r="E7" s="1429">
        <v>482</v>
      </c>
      <c r="F7" s="1430">
        <f>F9-F8</f>
        <v>2985</v>
      </c>
      <c r="G7" s="1431">
        <v>6830</v>
      </c>
      <c r="H7" s="1432">
        <v>9889</v>
      </c>
    </row>
    <row r="8" spans="1:8" s="1433" customFormat="1" ht="12.75" customHeight="1" thickBot="1" x14ac:dyDescent="0.25">
      <c r="A8" s="1434"/>
      <c r="B8" s="2027"/>
      <c r="C8" s="2027"/>
      <c r="D8" s="1806" t="s">
        <v>425</v>
      </c>
      <c r="E8" s="1435">
        <v>1</v>
      </c>
      <c r="F8" s="1436">
        <v>93</v>
      </c>
      <c r="G8" s="1437">
        <v>19</v>
      </c>
      <c r="H8" s="1438">
        <v>112</v>
      </c>
    </row>
    <row r="9" spans="1:8" s="1433" customFormat="1" ht="12.75" customHeight="1" thickBot="1" x14ac:dyDescent="0.25">
      <c r="A9" s="1434"/>
      <c r="B9" s="2027"/>
      <c r="C9" s="2027"/>
      <c r="D9" s="1807" t="s">
        <v>426</v>
      </c>
      <c r="E9" s="1439">
        <f>E8+E7</f>
        <v>483</v>
      </c>
      <c r="F9" s="1440">
        <v>3078</v>
      </c>
      <c r="G9" s="1441">
        <v>6923</v>
      </c>
      <c r="H9" s="1442">
        <f>H8+H7</f>
        <v>10001</v>
      </c>
    </row>
    <row r="10" spans="1:8" s="1433" customFormat="1" ht="12.75" customHeight="1" thickBot="1" x14ac:dyDescent="0.25">
      <c r="A10" s="1434"/>
      <c r="B10" s="2027" t="s">
        <v>427</v>
      </c>
      <c r="C10" s="2027"/>
      <c r="D10" s="1805" t="s">
        <v>428</v>
      </c>
      <c r="E10" s="1429">
        <v>10</v>
      </c>
      <c r="F10" s="1430">
        <v>85</v>
      </c>
      <c r="G10" s="1431">
        <v>437</v>
      </c>
      <c r="H10" s="1432">
        <v>522</v>
      </c>
    </row>
    <row r="11" spans="1:8" s="1433" customFormat="1" ht="12.75" customHeight="1" thickBot="1" x14ac:dyDescent="0.25">
      <c r="A11" s="1434"/>
      <c r="B11" s="2027"/>
      <c r="C11" s="2027"/>
      <c r="D11" s="1806" t="s">
        <v>429</v>
      </c>
      <c r="E11" s="1435">
        <v>0</v>
      </c>
      <c r="F11" s="1436">
        <v>3</v>
      </c>
      <c r="G11" s="1437">
        <v>29</v>
      </c>
      <c r="H11" s="1438">
        <v>32</v>
      </c>
    </row>
    <row r="12" spans="1:8" s="1433" customFormat="1" ht="12.75" customHeight="1" thickBot="1" x14ac:dyDescent="0.25">
      <c r="A12" s="1434"/>
      <c r="B12" s="2027"/>
      <c r="C12" s="2027"/>
      <c r="D12" s="1807" t="s">
        <v>426</v>
      </c>
      <c r="E12" s="1439">
        <v>10</v>
      </c>
      <c r="F12" s="1440">
        <v>88</v>
      </c>
      <c r="G12" s="1441">
        <v>466</v>
      </c>
      <c r="H12" s="1442">
        <v>554</v>
      </c>
    </row>
    <row r="13" spans="1:8" s="1433" customFormat="1" ht="12.75" customHeight="1" thickBot="1" x14ac:dyDescent="0.25">
      <c r="A13" s="1434"/>
      <c r="B13" s="2028" t="s">
        <v>743</v>
      </c>
      <c r="C13" s="2028"/>
      <c r="D13" s="1805" t="s">
        <v>428</v>
      </c>
      <c r="E13" s="1429">
        <v>172</v>
      </c>
      <c r="F13" s="1430">
        <f>1272-F16</f>
        <v>1195</v>
      </c>
      <c r="G13" s="1431">
        <f>3208-G16</f>
        <v>3063</v>
      </c>
      <c r="H13" s="1432">
        <f>4480-H16</f>
        <v>4258</v>
      </c>
    </row>
    <row r="14" spans="1:8" s="1433" customFormat="1" ht="12.75" customHeight="1" thickBot="1" x14ac:dyDescent="0.25">
      <c r="A14" s="1434"/>
      <c r="B14" s="2028"/>
      <c r="C14" s="2028"/>
      <c r="D14" s="1806" t="s">
        <v>429</v>
      </c>
      <c r="E14" s="1435">
        <v>0</v>
      </c>
      <c r="F14" s="1436">
        <v>5</v>
      </c>
      <c r="G14" s="1437">
        <v>20</v>
      </c>
      <c r="H14" s="1438">
        <v>25</v>
      </c>
    </row>
    <row r="15" spans="1:8" s="1433" customFormat="1" ht="12.75" customHeight="1" thickBot="1" x14ac:dyDescent="0.25">
      <c r="A15" s="1434"/>
      <c r="B15" s="2028"/>
      <c r="C15" s="2028"/>
      <c r="D15" s="1807" t="s">
        <v>426</v>
      </c>
      <c r="E15" s="1439">
        <v>172</v>
      </c>
      <c r="F15" s="1440">
        <v>1200</v>
      </c>
      <c r="G15" s="1441">
        <v>3083</v>
      </c>
      <c r="H15" s="1442">
        <v>4283</v>
      </c>
    </row>
    <row r="16" spans="1:8" s="1433" customFormat="1" ht="12.75" customHeight="1" thickBot="1" x14ac:dyDescent="0.25">
      <c r="A16" s="1434"/>
      <c r="B16" s="2027" t="s">
        <v>430</v>
      </c>
      <c r="C16" s="2027"/>
      <c r="D16" s="1805" t="s">
        <v>428</v>
      </c>
      <c r="E16" s="1429">
        <v>15</v>
      </c>
      <c r="F16" s="1430">
        <v>77</v>
      </c>
      <c r="G16" s="1431">
        <v>145</v>
      </c>
      <c r="H16" s="1432">
        <v>222</v>
      </c>
    </row>
    <row r="17" spans="1:8" s="1433" customFormat="1" ht="12.75" customHeight="1" thickBot="1" x14ac:dyDescent="0.25">
      <c r="A17" s="1434"/>
      <c r="B17" s="2027"/>
      <c r="C17" s="2027"/>
      <c r="D17" s="1806" t="s">
        <v>429</v>
      </c>
      <c r="E17" s="1435">
        <v>0</v>
      </c>
      <c r="F17" s="1436">
        <v>0</v>
      </c>
      <c r="G17" s="1437">
        <v>1</v>
      </c>
      <c r="H17" s="1438">
        <v>1</v>
      </c>
    </row>
    <row r="18" spans="1:8" s="1433" customFormat="1" ht="12.75" customHeight="1" thickBot="1" x14ac:dyDescent="0.25">
      <c r="A18" s="1434"/>
      <c r="B18" s="2027"/>
      <c r="C18" s="2027"/>
      <c r="D18" s="1807" t="s">
        <v>426</v>
      </c>
      <c r="E18" s="1439">
        <v>15</v>
      </c>
      <c r="F18" s="1440">
        <v>77</v>
      </c>
      <c r="G18" s="1441">
        <v>146</v>
      </c>
      <c r="H18" s="1442">
        <v>223</v>
      </c>
    </row>
    <row r="19" spans="1:8" s="1433" customFormat="1" ht="12.75" customHeight="1" thickBot="1" x14ac:dyDescent="0.25">
      <c r="A19" s="1434"/>
      <c r="B19" s="2027" t="s">
        <v>431</v>
      </c>
      <c r="C19" s="2027"/>
      <c r="D19" s="1805" t="s">
        <v>428</v>
      </c>
      <c r="E19" s="1429">
        <v>126</v>
      </c>
      <c r="F19" s="1430">
        <v>1703</v>
      </c>
      <c r="G19" s="1431">
        <v>3616</v>
      </c>
      <c r="H19" s="1432">
        <v>5319</v>
      </c>
    </row>
    <row r="20" spans="1:8" s="1433" customFormat="1" ht="12.75" customHeight="1" thickBot="1" x14ac:dyDescent="0.25">
      <c r="A20" s="1434"/>
      <c r="B20" s="2027"/>
      <c r="C20" s="2027"/>
      <c r="D20" s="1806" t="s">
        <v>429</v>
      </c>
      <c r="E20" s="1435">
        <v>8</v>
      </c>
      <c r="F20" s="1436">
        <v>149</v>
      </c>
      <c r="G20" s="1437">
        <v>459</v>
      </c>
      <c r="H20" s="1438">
        <v>608</v>
      </c>
    </row>
    <row r="21" spans="1:8" s="1433" customFormat="1" ht="12.75" customHeight="1" thickBot="1" x14ac:dyDescent="0.25">
      <c r="A21" s="1434"/>
      <c r="B21" s="2027"/>
      <c r="C21" s="2027"/>
      <c r="D21" s="1807" t="s">
        <v>426</v>
      </c>
      <c r="E21" s="1439">
        <v>134</v>
      </c>
      <c r="F21" s="1440">
        <v>1852</v>
      </c>
      <c r="G21" s="1441">
        <v>4075</v>
      </c>
      <c r="H21" s="1442">
        <v>5927</v>
      </c>
    </row>
    <row r="22" spans="1:8" s="1433" customFormat="1" ht="12.75" customHeight="1" thickBot="1" x14ac:dyDescent="0.25">
      <c r="A22" s="1434"/>
      <c r="B22" s="2027" t="s">
        <v>432</v>
      </c>
      <c r="C22" s="2027"/>
      <c r="D22" s="1805" t="s">
        <v>428</v>
      </c>
      <c r="E22" s="1429">
        <v>585</v>
      </c>
      <c r="F22" s="1430">
        <v>4149</v>
      </c>
      <c r="G22" s="1431">
        <v>7598</v>
      </c>
      <c r="H22" s="1432">
        <v>11747</v>
      </c>
    </row>
    <row r="23" spans="1:8" s="1433" customFormat="1" ht="12.75" customHeight="1" thickBot="1" x14ac:dyDescent="0.25">
      <c r="A23" s="1434"/>
      <c r="B23" s="2027"/>
      <c r="C23" s="2027"/>
      <c r="D23" s="1806" t="s">
        <v>429</v>
      </c>
      <c r="E23" s="1435">
        <v>30</v>
      </c>
      <c r="F23" s="1436">
        <v>391</v>
      </c>
      <c r="G23" s="1437">
        <v>814</v>
      </c>
      <c r="H23" s="1438">
        <v>1205</v>
      </c>
    </row>
    <row r="24" spans="1:8" s="1433" customFormat="1" ht="12.75" customHeight="1" thickBot="1" x14ac:dyDescent="0.25">
      <c r="A24" s="1434"/>
      <c r="B24" s="2027"/>
      <c r="C24" s="2027"/>
      <c r="D24" s="1808" t="s">
        <v>426</v>
      </c>
      <c r="E24" s="1439">
        <v>615</v>
      </c>
      <c r="F24" s="1440">
        <v>4540</v>
      </c>
      <c r="G24" s="1441">
        <v>8412</v>
      </c>
      <c r="H24" s="1442">
        <v>12952</v>
      </c>
    </row>
    <row r="25" spans="1:8" s="1433" customFormat="1" ht="12.75" customHeight="1" thickBot="1" x14ac:dyDescent="0.25">
      <c r="A25" s="1434"/>
      <c r="B25" s="2027" t="s">
        <v>744</v>
      </c>
      <c r="C25" s="2027"/>
      <c r="D25" s="1805" t="s">
        <v>428</v>
      </c>
      <c r="E25" s="1429">
        <v>1234</v>
      </c>
      <c r="F25" s="1430">
        <v>5330</v>
      </c>
      <c r="G25" s="1431">
        <v>16013</v>
      </c>
      <c r="H25" s="1432">
        <v>21343</v>
      </c>
    </row>
    <row r="26" spans="1:8" s="1433" customFormat="1" ht="12.75" customHeight="1" thickBot="1" x14ac:dyDescent="0.25">
      <c r="A26" s="1434"/>
      <c r="B26" s="2027"/>
      <c r="C26" s="2027"/>
      <c r="D26" s="1806" t="s">
        <v>429</v>
      </c>
      <c r="E26" s="1435">
        <v>388</v>
      </c>
      <c r="F26" s="1436">
        <v>2504</v>
      </c>
      <c r="G26" s="1437">
        <v>8228</v>
      </c>
      <c r="H26" s="1438">
        <v>10732</v>
      </c>
    </row>
    <row r="27" spans="1:8" s="1433" customFormat="1" ht="12.75" customHeight="1" thickBot="1" x14ac:dyDescent="0.25">
      <c r="A27" s="1434"/>
      <c r="B27" s="2027"/>
      <c r="C27" s="2027"/>
      <c r="D27" s="1807" t="s">
        <v>426</v>
      </c>
      <c r="E27" s="1439">
        <v>1622</v>
      </c>
      <c r="F27" s="1440">
        <v>7834</v>
      </c>
      <c r="G27" s="1441">
        <v>24241</v>
      </c>
      <c r="H27" s="1442">
        <v>32075</v>
      </c>
    </row>
    <row r="28" spans="1:8" s="1433" customFormat="1" ht="12.75" customHeight="1" thickBot="1" x14ac:dyDescent="0.25">
      <c r="A28" s="1434"/>
      <c r="B28" s="2028" t="s">
        <v>745</v>
      </c>
      <c r="C28" s="2028"/>
      <c r="D28" s="1805" t="s">
        <v>428</v>
      </c>
      <c r="E28" s="1429">
        <v>76</v>
      </c>
      <c r="F28" s="1430">
        <v>299</v>
      </c>
      <c r="G28" s="1431">
        <v>1309</v>
      </c>
      <c r="H28" s="1432">
        <v>1608</v>
      </c>
    </row>
    <row r="29" spans="1:8" s="1433" customFormat="1" ht="12.75" customHeight="1" thickBot="1" x14ac:dyDescent="0.25">
      <c r="A29" s="1434"/>
      <c r="B29" s="2028"/>
      <c r="C29" s="2028"/>
      <c r="D29" s="1806" t="s">
        <v>429</v>
      </c>
      <c r="E29" s="1435">
        <v>22</v>
      </c>
      <c r="F29" s="1436">
        <v>133</v>
      </c>
      <c r="G29" s="1437">
        <v>591</v>
      </c>
      <c r="H29" s="1438">
        <v>724</v>
      </c>
    </row>
    <row r="30" spans="1:8" s="1433" customFormat="1" ht="12.75" customHeight="1" thickBot="1" x14ac:dyDescent="0.25">
      <c r="A30" s="1434"/>
      <c r="B30" s="2028"/>
      <c r="C30" s="2028"/>
      <c r="D30" s="1807" t="s">
        <v>426</v>
      </c>
      <c r="E30" s="1439">
        <v>98</v>
      </c>
      <c r="F30" s="1440">
        <v>432</v>
      </c>
      <c r="G30" s="1441">
        <v>1900</v>
      </c>
      <c r="H30" s="1442">
        <v>2332</v>
      </c>
    </row>
    <row r="31" spans="1:8" s="1433" customFormat="1" ht="12.75" customHeight="1" thickBot="1" x14ac:dyDescent="0.25">
      <c r="A31" s="1434"/>
      <c r="B31" s="2027" t="s">
        <v>433</v>
      </c>
      <c r="C31" s="2027"/>
      <c r="D31" s="1805" t="s">
        <v>428</v>
      </c>
      <c r="E31" s="1429">
        <v>24</v>
      </c>
      <c r="F31" s="1430">
        <v>88</v>
      </c>
      <c r="G31" s="1431">
        <v>236</v>
      </c>
      <c r="H31" s="1432">
        <v>324</v>
      </c>
    </row>
    <row r="32" spans="1:8" s="1433" customFormat="1" ht="12.75" customHeight="1" thickBot="1" x14ac:dyDescent="0.25">
      <c r="A32" s="1434"/>
      <c r="B32" s="2027"/>
      <c r="C32" s="2027"/>
      <c r="D32" s="1806" t="s">
        <v>429</v>
      </c>
      <c r="E32" s="1435">
        <v>3</v>
      </c>
      <c r="F32" s="1436">
        <v>16</v>
      </c>
      <c r="G32" s="1437">
        <v>45</v>
      </c>
      <c r="H32" s="1438">
        <v>61</v>
      </c>
    </row>
    <row r="33" spans="1:8" s="1433" customFormat="1" ht="12.75" customHeight="1" thickBot="1" x14ac:dyDescent="0.25">
      <c r="A33" s="1434"/>
      <c r="B33" s="2027"/>
      <c r="C33" s="2027"/>
      <c r="D33" s="1808" t="s">
        <v>426</v>
      </c>
      <c r="E33" s="1439">
        <v>27</v>
      </c>
      <c r="F33" s="1440">
        <v>104</v>
      </c>
      <c r="G33" s="1441">
        <v>281</v>
      </c>
      <c r="H33" s="1442">
        <v>385</v>
      </c>
    </row>
    <row r="34" spans="1:8" s="1433" customFormat="1" ht="12.75" customHeight="1" thickBot="1" x14ac:dyDescent="0.25">
      <c r="A34" s="1434"/>
      <c r="B34" s="2027" t="s">
        <v>434</v>
      </c>
      <c r="C34" s="2027"/>
      <c r="D34" s="1805" t="s">
        <v>428</v>
      </c>
      <c r="E34" s="1429">
        <v>9</v>
      </c>
      <c r="F34" s="1430">
        <v>50</v>
      </c>
      <c r="G34" s="1431">
        <v>101</v>
      </c>
      <c r="H34" s="1432">
        <v>151</v>
      </c>
    </row>
    <row r="35" spans="1:8" s="1433" customFormat="1" ht="12.75" customHeight="1" thickBot="1" x14ac:dyDescent="0.25">
      <c r="A35" s="1434"/>
      <c r="B35" s="2027"/>
      <c r="C35" s="2027"/>
      <c r="D35" s="1806" t="s">
        <v>429</v>
      </c>
      <c r="E35" s="1435">
        <v>0</v>
      </c>
      <c r="F35" s="1436">
        <v>2</v>
      </c>
      <c r="G35" s="1437">
        <v>3</v>
      </c>
      <c r="H35" s="1438">
        <v>5</v>
      </c>
    </row>
    <row r="36" spans="1:8" s="1433" customFormat="1" ht="12.75" customHeight="1" thickBot="1" x14ac:dyDescent="0.25">
      <c r="A36" s="1434"/>
      <c r="B36" s="2027"/>
      <c r="C36" s="2027"/>
      <c r="D36" s="1807" t="s">
        <v>426</v>
      </c>
      <c r="E36" s="1439">
        <v>9</v>
      </c>
      <c r="F36" s="1440">
        <v>52</v>
      </c>
      <c r="G36" s="1441">
        <v>104</v>
      </c>
      <c r="H36" s="1442">
        <v>156</v>
      </c>
    </row>
    <row r="37" spans="1:8" s="1433" customFormat="1" ht="12.75" customHeight="1" thickBot="1" x14ac:dyDescent="0.25">
      <c r="A37" s="1434"/>
      <c r="B37" s="2028" t="s">
        <v>435</v>
      </c>
      <c r="C37" s="2028"/>
      <c r="D37" s="1805" t="s">
        <v>428</v>
      </c>
      <c r="E37" s="1429">
        <v>2</v>
      </c>
      <c r="F37" s="1430">
        <v>6</v>
      </c>
      <c r="G37" s="1431">
        <v>73</v>
      </c>
      <c r="H37" s="1432">
        <v>79</v>
      </c>
    </row>
    <row r="38" spans="1:8" s="1433" customFormat="1" ht="12.75" customHeight="1" thickBot="1" x14ac:dyDescent="0.25">
      <c r="A38" s="1434"/>
      <c r="B38" s="2028"/>
      <c r="C38" s="2028"/>
      <c r="D38" s="1806" t="s">
        <v>429</v>
      </c>
      <c r="E38" s="1435">
        <v>0</v>
      </c>
      <c r="F38" s="1436">
        <v>6</v>
      </c>
      <c r="G38" s="1437">
        <v>305</v>
      </c>
      <c r="H38" s="1438">
        <v>311</v>
      </c>
    </row>
    <row r="39" spans="1:8" s="1433" customFormat="1" ht="12.75" customHeight="1" thickBot="1" x14ac:dyDescent="0.25">
      <c r="A39" s="1434"/>
      <c r="B39" s="2028"/>
      <c r="C39" s="2028"/>
      <c r="D39" s="1807" t="s">
        <v>426</v>
      </c>
      <c r="E39" s="1439">
        <v>2</v>
      </c>
      <c r="F39" s="1440">
        <v>12</v>
      </c>
      <c r="G39" s="1441">
        <v>378</v>
      </c>
      <c r="H39" s="1442">
        <v>390</v>
      </c>
    </row>
    <row r="40" spans="1:8" s="1433" customFormat="1" ht="12.75" customHeight="1" thickBot="1" x14ac:dyDescent="0.25">
      <c r="A40" s="1434"/>
      <c r="B40" s="2028" t="s">
        <v>436</v>
      </c>
      <c r="C40" s="2028"/>
      <c r="D40" s="1805" t="s">
        <v>428</v>
      </c>
      <c r="E40" s="1429">
        <v>1</v>
      </c>
      <c r="F40" s="1430">
        <v>3</v>
      </c>
      <c r="G40" s="1431">
        <v>16</v>
      </c>
      <c r="H40" s="1432">
        <v>19</v>
      </c>
    </row>
    <row r="41" spans="1:8" s="1433" customFormat="1" ht="12.75" customHeight="1" thickBot="1" x14ac:dyDescent="0.25">
      <c r="A41" s="1434"/>
      <c r="B41" s="2028"/>
      <c r="C41" s="2028"/>
      <c r="D41" s="1806" t="s">
        <v>429</v>
      </c>
      <c r="E41" s="1435">
        <v>1</v>
      </c>
      <c r="F41" s="1436">
        <v>8</v>
      </c>
      <c r="G41" s="1437">
        <v>121</v>
      </c>
      <c r="H41" s="1438">
        <v>129</v>
      </c>
    </row>
    <row r="42" spans="1:8" s="1433" customFormat="1" ht="12.75" customHeight="1" thickBot="1" x14ac:dyDescent="0.25">
      <c r="A42" s="1434"/>
      <c r="B42" s="2028"/>
      <c r="C42" s="2028"/>
      <c r="D42" s="1807" t="s">
        <v>426</v>
      </c>
      <c r="E42" s="1439">
        <v>2</v>
      </c>
      <c r="F42" s="1440">
        <v>11</v>
      </c>
      <c r="G42" s="1441">
        <v>137</v>
      </c>
      <c r="H42" s="1442">
        <v>148</v>
      </c>
    </row>
    <row r="43" spans="1:8" s="1433" customFormat="1" ht="12.75" customHeight="1" thickBot="1" x14ac:dyDescent="0.25">
      <c r="A43" s="1434"/>
      <c r="B43" s="2028" t="s">
        <v>437</v>
      </c>
      <c r="C43" s="2028"/>
      <c r="D43" s="1805" t="s">
        <v>428</v>
      </c>
      <c r="E43" s="1429">
        <v>13</v>
      </c>
      <c r="F43" s="1430">
        <v>17</v>
      </c>
      <c r="G43" s="1431">
        <v>12</v>
      </c>
      <c r="H43" s="1432">
        <v>29</v>
      </c>
    </row>
    <row r="44" spans="1:8" s="1433" customFormat="1" ht="12.75" customHeight="1" thickBot="1" x14ac:dyDescent="0.25">
      <c r="A44" s="1434"/>
      <c r="B44" s="2028"/>
      <c r="C44" s="2028"/>
      <c r="D44" s="1806" t="s">
        <v>429</v>
      </c>
      <c r="E44" s="1435">
        <v>1</v>
      </c>
      <c r="F44" s="1436">
        <v>6</v>
      </c>
      <c r="G44" s="1437">
        <v>2</v>
      </c>
      <c r="H44" s="1438">
        <v>8</v>
      </c>
    </row>
    <row r="45" spans="1:8" s="1433" customFormat="1" ht="12.75" customHeight="1" thickBot="1" x14ac:dyDescent="0.25">
      <c r="A45" s="1434"/>
      <c r="B45" s="2028"/>
      <c r="C45" s="2028"/>
      <c r="D45" s="1808" t="s">
        <v>426</v>
      </c>
      <c r="E45" s="1439">
        <v>14</v>
      </c>
      <c r="F45" s="1440">
        <v>23</v>
      </c>
      <c r="G45" s="1441">
        <v>14</v>
      </c>
      <c r="H45" s="1442">
        <v>37</v>
      </c>
    </row>
    <row r="46" spans="1:8" s="1433" customFormat="1" ht="12.75" customHeight="1" thickBot="1" x14ac:dyDescent="0.25">
      <c r="A46" s="1434"/>
      <c r="B46" s="2028" t="s">
        <v>438</v>
      </c>
      <c r="C46" s="2028"/>
      <c r="D46" s="1805" t="s">
        <v>428</v>
      </c>
      <c r="E46" s="1429">
        <v>14</v>
      </c>
      <c r="F46" s="1430">
        <v>87</v>
      </c>
      <c r="G46" s="1431">
        <v>252</v>
      </c>
      <c r="H46" s="1432">
        <v>339</v>
      </c>
    </row>
    <row r="47" spans="1:8" s="1433" customFormat="1" ht="12.75" customHeight="1" thickBot="1" x14ac:dyDescent="0.25">
      <c r="A47" s="1434"/>
      <c r="B47" s="2028"/>
      <c r="C47" s="2028"/>
      <c r="D47" s="1806" t="s">
        <v>429</v>
      </c>
      <c r="E47" s="1435">
        <v>3</v>
      </c>
      <c r="F47" s="1436">
        <v>23</v>
      </c>
      <c r="G47" s="1437">
        <v>116</v>
      </c>
      <c r="H47" s="1438">
        <v>139</v>
      </c>
    </row>
    <row r="48" spans="1:8" s="1433" customFormat="1" ht="12.75" customHeight="1" thickBot="1" x14ac:dyDescent="0.25">
      <c r="A48" s="1434"/>
      <c r="B48" s="2028"/>
      <c r="C48" s="2028"/>
      <c r="D48" s="1807" t="s">
        <v>426</v>
      </c>
      <c r="E48" s="1439">
        <v>17</v>
      </c>
      <c r="F48" s="1440">
        <v>110</v>
      </c>
      <c r="G48" s="1441">
        <v>368</v>
      </c>
      <c r="H48" s="1442">
        <v>478</v>
      </c>
    </row>
    <row r="49" spans="1:8" s="1433" customFormat="1" ht="12.75" customHeight="1" thickBot="1" x14ac:dyDescent="0.25">
      <c r="A49" s="1434"/>
      <c r="B49" s="2028" t="s">
        <v>66</v>
      </c>
      <c r="C49" s="2028"/>
      <c r="D49" s="1805" t="s">
        <v>428</v>
      </c>
      <c r="E49" s="1429">
        <v>21</v>
      </c>
      <c r="F49" s="1430">
        <v>155</v>
      </c>
      <c r="G49" s="1431">
        <v>227</v>
      </c>
      <c r="H49" s="1432">
        <v>382</v>
      </c>
    </row>
    <row r="50" spans="1:8" s="1433" customFormat="1" ht="12.75" customHeight="1" thickBot="1" x14ac:dyDescent="0.25">
      <c r="A50" s="1434"/>
      <c r="B50" s="2028"/>
      <c r="C50" s="2028"/>
      <c r="D50" s="1806" t="s">
        <v>429</v>
      </c>
      <c r="E50" s="1435">
        <v>3</v>
      </c>
      <c r="F50" s="1436">
        <v>41</v>
      </c>
      <c r="G50" s="1437">
        <v>126</v>
      </c>
      <c r="H50" s="1438">
        <v>167</v>
      </c>
    </row>
    <row r="51" spans="1:8" s="1433" customFormat="1" ht="12.75" customHeight="1" thickBot="1" x14ac:dyDescent="0.25">
      <c r="A51" s="1434"/>
      <c r="B51" s="2028"/>
      <c r="C51" s="2028"/>
      <c r="D51" s="1807" t="s">
        <v>426</v>
      </c>
      <c r="E51" s="1439">
        <v>24</v>
      </c>
      <c r="F51" s="1440">
        <f>F49+F50</f>
        <v>196</v>
      </c>
      <c r="G51" s="1441">
        <f>G49+G50</f>
        <v>353</v>
      </c>
      <c r="H51" s="1442">
        <f>H49+H50</f>
        <v>549</v>
      </c>
    </row>
    <row r="52" spans="1:8" s="513" customFormat="1" ht="5.0999999999999996" customHeight="1" x14ac:dyDescent="0.2">
      <c r="B52" s="504"/>
      <c r="C52" s="504"/>
      <c r="D52" s="504"/>
      <c r="E52" s="514"/>
      <c r="F52" s="515"/>
      <c r="G52" s="515"/>
      <c r="H52" s="515"/>
    </row>
    <row r="53" spans="1:8" s="337" customFormat="1" x14ac:dyDescent="0.2">
      <c r="A53" s="481"/>
      <c r="B53" s="2020" t="s">
        <v>115</v>
      </c>
      <c r="C53" s="2021"/>
      <c r="D53" s="1809" t="s">
        <v>894</v>
      </c>
      <c r="E53" s="490">
        <v>483</v>
      </c>
      <c r="F53" s="491">
        <v>3078</v>
      </c>
      <c r="G53" s="492">
        <v>6923</v>
      </c>
      <c r="H53" s="493">
        <v>10001</v>
      </c>
    </row>
    <row r="54" spans="1:8" s="337" customFormat="1" x14ac:dyDescent="0.2">
      <c r="A54" s="481"/>
      <c r="B54" s="2022"/>
      <c r="C54" s="2023"/>
      <c r="D54" s="1810" t="s">
        <v>428</v>
      </c>
      <c r="E54" s="494">
        <v>2302</v>
      </c>
      <c r="F54" s="495">
        <v>13244</v>
      </c>
      <c r="G54" s="496">
        <v>33098</v>
      </c>
      <c r="H54" s="497">
        <v>46342</v>
      </c>
    </row>
    <row r="55" spans="1:8" s="337" customFormat="1" x14ac:dyDescent="0.2">
      <c r="A55" s="481"/>
      <c r="B55" s="2022"/>
      <c r="C55" s="2023"/>
      <c r="D55" s="1810" t="s">
        <v>429</v>
      </c>
      <c r="E55" s="494">
        <v>459</v>
      </c>
      <c r="F55" s="495">
        <v>3287</v>
      </c>
      <c r="G55" s="496">
        <v>10860</v>
      </c>
      <c r="H55" s="497">
        <v>14147</v>
      </c>
    </row>
    <row r="56" spans="1:8" s="337" customFormat="1" x14ac:dyDescent="0.2">
      <c r="A56" s="481"/>
      <c r="B56" s="2024"/>
      <c r="C56" s="2025"/>
      <c r="D56" s="1811" t="s">
        <v>426</v>
      </c>
      <c r="E56" s="498">
        <v>3244</v>
      </c>
      <c r="F56" s="499">
        <v>19609</v>
      </c>
      <c r="G56" s="500">
        <v>50881</v>
      </c>
      <c r="H56" s="501">
        <v>70490</v>
      </c>
    </row>
    <row r="57" spans="1:8" s="95" customFormat="1" ht="20.100000000000001" customHeight="1" x14ac:dyDescent="0.2">
      <c r="B57" s="126" t="s">
        <v>117</v>
      </c>
      <c r="C57" s="213"/>
      <c r="D57" s="1802"/>
      <c r="E57" s="185"/>
      <c r="F57" s="185"/>
      <c r="G57" s="185"/>
    </row>
    <row r="58" spans="1:8" hidden="1" x14ac:dyDescent="0.2">
      <c r="E58" s="516">
        <f t="shared" ref="E58:H59" si="0">E49+E46+E43+E40+E37+E34+E31+E28+E25+E22+E19+E16+E13+E10</f>
        <v>2302</v>
      </c>
      <c r="F58" s="516">
        <f t="shared" si="0"/>
        <v>13244</v>
      </c>
      <c r="G58" s="516">
        <f t="shared" si="0"/>
        <v>33098</v>
      </c>
      <c r="H58" s="516">
        <f t="shared" si="0"/>
        <v>46342</v>
      </c>
    </row>
    <row r="59" spans="1:8" hidden="1" x14ac:dyDescent="0.2">
      <c r="E59" s="516">
        <f t="shared" si="0"/>
        <v>459</v>
      </c>
      <c r="F59" s="516">
        <f t="shared" si="0"/>
        <v>3287</v>
      </c>
      <c r="G59" s="516">
        <f t="shared" si="0"/>
        <v>10860</v>
      </c>
      <c r="H59" s="516">
        <f t="shared" si="0"/>
        <v>14147</v>
      </c>
    </row>
    <row r="60" spans="1:8" hidden="1" x14ac:dyDescent="0.2">
      <c r="E60" s="516">
        <f>E7+E8</f>
        <v>483</v>
      </c>
      <c r="F60" s="516">
        <f>F7+F8</f>
        <v>3078</v>
      </c>
      <c r="G60" s="516">
        <f>G7+G8</f>
        <v>6849</v>
      </c>
      <c r="H60" s="516">
        <f>H7+H8</f>
        <v>10001</v>
      </c>
    </row>
    <row r="61" spans="1:8" hidden="1" x14ac:dyDescent="0.2">
      <c r="E61" s="516">
        <f>E51+E48+E45+E42+E39+E36+E33+E30+E27+E24+E21+E18+E15+E12+E7+E8</f>
        <v>3244</v>
      </c>
      <c r="F61" s="516">
        <f>F51+F48+F45+F42+F39+F36+F33+F30+F27+F24+F21+F18+F15+F12+F7+F8</f>
        <v>19609</v>
      </c>
      <c r="G61" s="516">
        <f>G51+G48+G45+G42+G39+G36+G33+G30+G27+G24+G21+G18+G15+G12+G7+G8</f>
        <v>50807</v>
      </c>
      <c r="H61" s="516">
        <f>H51+H48+H45+H42+H39+H36+H33+H30+H27+H24+H21+H18+H15+H12+H7+H8</f>
        <v>70490</v>
      </c>
    </row>
    <row r="62" spans="1:8" ht="20.100000000000001" customHeight="1" x14ac:dyDescent="0.2"/>
  </sheetData>
  <mergeCells count="18">
    <mergeCell ref="B46:C48"/>
    <mergeCell ref="B49:C51"/>
    <mergeCell ref="B53:C56"/>
    <mergeCell ref="B31:C33"/>
    <mergeCell ref="B34:C36"/>
    <mergeCell ref="B37:C39"/>
    <mergeCell ref="B40:C42"/>
    <mergeCell ref="B43:C45"/>
    <mergeCell ref="B16:C18"/>
    <mergeCell ref="B19:C21"/>
    <mergeCell ref="B22:C24"/>
    <mergeCell ref="B25:C27"/>
    <mergeCell ref="B28:C30"/>
    <mergeCell ref="B5:C5"/>
    <mergeCell ref="B6:C6"/>
    <mergeCell ref="B7:C9"/>
    <mergeCell ref="B10:C12"/>
    <mergeCell ref="B13:C15"/>
  </mergeCells>
  <printOptions horizontalCentered="1"/>
  <pageMargins left="0.47244094488188981" right="0.47244094488188981" top="0.59055118110236227" bottom="0.39370078740157483" header="0.51181102362204722" footer="0.31496062992125984"/>
  <pageSetup paperSize="9" scale="96" firstPageNumber="0" orientation="portrait" r:id="rId1"/>
  <headerFooter>
    <oddFooter>&amp;C&amp;F&amp;R&amp;A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showGridLines="0" zoomScaleNormal="100" workbookViewId="0">
      <pane ySplit="6" topLeftCell="A7" activePane="bottomLeft" state="frozen"/>
      <selection activeCell="Q15" sqref="Q15"/>
      <selection pane="bottomLeft" activeCell="H10" sqref="H10"/>
    </sheetView>
  </sheetViews>
  <sheetFormatPr baseColWidth="10" defaultColWidth="9.140625" defaultRowHeight="12.75" zeroHeight="1" x14ac:dyDescent="0.2"/>
  <cols>
    <col min="1" max="1" width="1.7109375" style="474" customWidth="1"/>
    <col min="2" max="2" width="40.7109375" style="216" customWidth="1"/>
    <col min="3" max="3" width="11.7109375" style="519" customWidth="1"/>
    <col min="4" max="5" width="11.7109375" style="520" customWidth="1"/>
    <col min="6" max="6" width="11.7109375" style="519" customWidth="1"/>
    <col min="7" max="8" width="10.7109375" customWidth="1"/>
    <col min="9" max="1025" width="9.140625" customWidth="1"/>
  </cols>
  <sheetData>
    <row r="1" spans="1:6" ht="20.100000000000001" customHeight="1" x14ac:dyDescent="0.2">
      <c r="B1" s="521" t="s">
        <v>422</v>
      </c>
      <c r="C1" s="522"/>
      <c r="D1" s="523"/>
      <c r="E1" s="523"/>
      <c r="F1" s="522"/>
    </row>
    <row r="2" spans="1:6" ht="20.100000000000001" customHeight="1" x14ac:dyDescent="0.2">
      <c r="B2" s="524" t="s">
        <v>727</v>
      </c>
      <c r="C2" s="522"/>
      <c r="D2" s="523"/>
      <c r="E2" s="523"/>
      <c r="F2" s="522"/>
    </row>
    <row r="3" spans="1:6" ht="20.100000000000001" customHeight="1" x14ac:dyDescent="0.2">
      <c r="B3" s="1083" t="s">
        <v>439</v>
      </c>
      <c r="C3" s="522"/>
      <c r="D3" s="523"/>
      <c r="E3" s="523"/>
      <c r="F3" s="522"/>
    </row>
    <row r="4" spans="1:6" s="129" customFormat="1" ht="20.100000000000001" customHeight="1" x14ac:dyDescent="0.2">
      <c r="A4" s="1970"/>
      <c r="B4" s="1803" t="s">
        <v>49</v>
      </c>
      <c r="C4" s="522"/>
      <c r="D4" s="523"/>
      <c r="E4" s="523"/>
      <c r="F4" s="522"/>
    </row>
    <row r="5" spans="1:6" ht="50.1" customHeight="1" x14ac:dyDescent="0.2">
      <c r="B5" s="525"/>
      <c r="C5" s="526" t="s">
        <v>106</v>
      </c>
      <c r="D5" s="527" t="s">
        <v>120</v>
      </c>
      <c r="E5" s="528" t="s">
        <v>121</v>
      </c>
      <c r="F5" s="527" t="s">
        <v>424</v>
      </c>
    </row>
    <row r="6" spans="1:6" ht="5.0999999999999996" customHeight="1" thickBot="1" x14ac:dyDescent="0.25">
      <c r="B6" s="525"/>
      <c r="C6" s="529"/>
      <c r="D6" s="479"/>
      <c r="E6" s="479"/>
      <c r="F6" s="479"/>
    </row>
    <row r="7" spans="1:6" ht="24.95" customHeight="1" x14ac:dyDescent="0.2">
      <c r="A7" s="530"/>
      <c r="B7" s="1443" t="s">
        <v>894</v>
      </c>
      <c r="C7" s="1446">
        <v>208</v>
      </c>
      <c r="D7" s="1447">
        <v>998</v>
      </c>
      <c r="E7" s="1448">
        <v>631</v>
      </c>
      <c r="F7" s="1447">
        <v>1629</v>
      </c>
    </row>
    <row r="8" spans="1:6" ht="24.95" customHeight="1" thickBot="1" x14ac:dyDescent="0.25">
      <c r="A8" s="530"/>
      <c r="B8" s="1444" t="s">
        <v>905</v>
      </c>
      <c r="C8" s="1337">
        <v>0</v>
      </c>
      <c r="D8" s="1338">
        <v>8</v>
      </c>
      <c r="E8" s="1339">
        <v>8</v>
      </c>
      <c r="F8" s="1338">
        <v>16</v>
      </c>
    </row>
    <row r="9" spans="1:6" ht="24.95" customHeight="1" thickBot="1" x14ac:dyDescent="0.25">
      <c r="A9" s="530"/>
      <c r="B9" s="1445" t="s">
        <v>440</v>
      </c>
      <c r="C9" s="531">
        <v>2</v>
      </c>
      <c r="D9" s="532">
        <v>18</v>
      </c>
      <c r="E9" s="533">
        <v>9</v>
      </c>
      <c r="F9" s="532">
        <v>27</v>
      </c>
    </row>
    <row r="10" spans="1:6" ht="24.95" customHeight="1" x14ac:dyDescent="0.2">
      <c r="A10" s="530"/>
      <c r="B10" s="1443" t="s">
        <v>448</v>
      </c>
      <c r="C10" s="1446">
        <v>132</v>
      </c>
      <c r="D10" s="1447">
        <v>725</v>
      </c>
      <c r="E10" s="1448">
        <v>449</v>
      </c>
      <c r="F10" s="1447">
        <v>1174</v>
      </c>
    </row>
    <row r="11" spans="1:6" ht="24.95" customHeight="1" thickBot="1" x14ac:dyDescent="0.25">
      <c r="A11" s="530"/>
      <c r="B11" s="1444" t="s">
        <v>441</v>
      </c>
      <c r="C11" s="1337">
        <v>13</v>
      </c>
      <c r="D11" s="1338">
        <v>36</v>
      </c>
      <c r="E11" s="1339">
        <v>16</v>
      </c>
      <c r="F11" s="1338">
        <v>52</v>
      </c>
    </row>
    <row r="12" spans="1:6" ht="24.95" customHeight="1" thickBot="1" x14ac:dyDescent="0.25">
      <c r="A12" s="530"/>
      <c r="B12" s="1445" t="s">
        <v>431</v>
      </c>
      <c r="C12" s="1449">
        <v>83</v>
      </c>
      <c r="D12" s="1450">
        <v>1029</v>
      </c>
      <c r="E12" s="1451">
        <v>597</v>
      </c>
      <c r="F12" s="1450">
        <v>1626</v>
      </c>
    </row>
    <row r="13" spans="1:6" ht="24.95" customHeight="1" thickBot="1" x14ac:dyDescent="0.25">
      <c r="A13" s="530"/>
      <c r="B13" s="1445" t="s">
        <v>432</v>
      </c>
      <c r="C13" s="1449">
        <v>405</v>
      </c>
      <c r="D13" s="1450">
        <v>2526</v>
      </c>
      <c r="E13" s="1451">
        <v>1079</v>
      </c>
      <c r="F13" s="1450">
        <v>3605</v>
      </c>
    </row>
    <row r="14" spans="1:6" ht="24.95" customHeight="1" thickBot="1" x14ac:dyDescent="0.25">
      <c r="A14" s="530"/>
      <c r="B14" s="1445" t="s">
        <v>744</v>
      </c>
      <c r="C14" s="1449">
        <v>1343</v>
      </c>
      <c r="D14" s="1450">
        <v>6273</v>
      </c>
      <c r="E14" s="1451">
        <v>7215</v>
      </c>
      <c r="F14" s="1450">
        <v>13488</v>
      </c>
    </row>
    <row r="15" spans="1:6" ht="24.95" customHeight="1" thickBot="1" x14ac:dyDescent="0.25">
      <c r="A15" s="530"/>
      <c r="B15" s="1445" t="s">
        <v>745</v>
      </c>
      <c r="C15" s="1449">
        <v>76</v>
      </c>
      <c r="D15" s="1450">
        <v>296</v>
      </c>
      <c r="E15" s="1451">
        <v>408</v>
      </c>
      <c r="F15" s="1450">
        <v>704</v>
      </c>
    </row>
    <row r="16" spans="1:6" ht="24.95" customHeight="1" thickBot="1" x14ac:dyDescent="0.25">
      <c r="A16" s="530"/>
      <c r="B16" s="1445" t="s">
        <v>433</v>
      </c>
      <c r="C16" s="1449">
        <v>23</v>
      </c>
      <c r="D16" s="1450">
        <v>76</v>
      </c>
      <c r="E16" s="1451">
        <v>130</v>
      </c>
      <c r="F16" s="1450">
        <v>206</v>
      </c>
    </row>
    <row r="17" spans="1:6" ht="24.95" customHeight="1" thickBot="1" x14ac:dyDescent="0.25">
      <c r="A17" s="530"/>
      <c r="B17" s="1445" t="s">
        <v>434</v>
      </c>
      <c r="C17" s="1449">
        <v>8</v>
      </c>
      <c r="D17" s="1450">
        <v>43</v>
      </c>
      <c r="E17" s="1451">
        <v>55</v>
      </c>
      <c r="F17" s="1450">
        <v>98</v>
      </c>
    </row>
    <row r="18" spans="1:6" ht="24.95" customHeight="1" thickBot="1" x14ac:dyDescent="0.25">
      <c r="A18" s="530"/>
      <c r="B18" s="1445" t="s">
        <v>435</v>
      </c>
      <c r="C18" s="1449">
        <v>2</v>
      </c>
      <c r="D18" s="1450">
        <v>0</v>
      </c>
      <c r="E18" s="1451">
        <v>19</v>
      </c>
      <c r="F18" s="1450">
        <v>19</v>
      </c>
    </row>
    <row r="19" spans="1:6" ht="24.95" customHeight="1" thickBot="1" x14ac:dyDescent="0.25">
      <c r="A19" s="530"/>
      <c r="B19" s="1445" t="s">
        <v>436</v>
      </c>
      <c r="C19" s="1449">
        <v>2</v>
      </c>
      <c r="D19" s="1450">
        <v>9</v>
      </c>
      <c r="E19" s="1451">
        <v>111</v>
      </c>
      <c r="F19" s="1450">
        <v>120</v>
      </c>
    </row>
    <row r="20" spans="1:6" ht="24.95" customHeight="1" thickBot="1" x14ac:dyDescent="0.25">
      <c r="A20" s="530"/>
      <c r="B20" s="1445" t="s">
        <v>437</v>
      </c>
      <c r="C20" s="1449">
        <v>13</v>
      </c>
      <c r="D20" s="1450">
        <v>22</v>
      </c>
      <c r="E20" s="1451">
        <v>10</v>
      </c>
      <c r="F20" s="1450">
        <v>32</v>
      </c>
    </row>
    <row r="21" spans="1:6" ht="24.95" customHeight="1" thickBot="1" x14ac:dyDescent="0.25">
      <c r="A21" s="530"/>
      <c r="B21" s="1445" t="s">
        <v>438</v>
      </c>
      <c r="C21" s="1449">
        <v>15</v>
      </c>
      <c r="D21" s="1450">
        <v>75</v>
      </c>
      <c r="E21" s="1451">
        <v>55</v>
      </c>
      <c r="F21" s="1450">
        <v>130</v>
      </c>
    </row>
    <row r="22" spans="1:6" ht="24.95" customHeight="1" thickBot="1" x14ac:dyDescent="0.25">
      <c r="A22"/>
      <c r="B22" s="1445" t="s">
        <v>66</v>
      </c>
      <c r="C22" s="1449">
        <v>18</v>
      </c>
      <c r="D22" s="1450">
        <v>123</v>
      </c>
      <c r="E22" s="1451">
        <v>85</v>
      </c>
      <c r="F22" s="1450">
        <v>208</v>
      </c>
    </row>
    <row r="23" spans="1:6" ht="5.0999999999999996" customHeight="1" x14ac:dyDescent="0.2">
      <c r="C23" s="534"/>
      <c r="D23" s="535"/>
      <c r="E23" s="535"/>
      <c r="F23" s="535"/>
    </row>
    <row r="24" spans="1:6" ht="24.95" customHeight="1" x14ac:dyDescent="0.2">
      <c r="B24" s="946" t="s">
        <v>894</v>
      </c>
      <c r="C24" s="947">
        <v>208</v>
      </c>
      <c r="D24" s="948">
        <v>998</v>
      </c>
      <c r="E24" s="949">
        <v>631</v>
      </c>
      <c r="F24" s="950">
        <v>1629</v>
      </c>
    </row>
    <row r="25" spans="1:6" ht="24.95" customHeight="1" x14ac:dyDescent="0.2">
      <c r="B25" s="951" t="s">
        <v>442</v>
      </c>
      <c r="C25" s="952">
        <v>2122</v>
      </c>
      <c r="D25" s="953">
        <v>11215</v>
      </c>
      <c r="E25" s="954">
        <v>10222</v>
      </c>
      <c r="F25" s="955">
        <v>21437</v>
      </c>
    </row>
    <row r="26" spans="1:6" ht="24.95" customHeight="1" x14ac:dyDescent="0.2">
      <c r="B26" s="956" t="s">
        <v>426</v>
      </c>
      <c r="C26" s="957">
        <v>2330</v>
      </c>
      <c r="D26" s="958">
        <v>12213</v>
      </c>
      <c r="E26" s="959">
        <v>10853</v>
      </c>
      <c r="F26" s="960">
        <v>23066</v>
      </c>
    </row>
    <row r="27" spans="1:6" s="95" customFormat="1" ht="20.100000000000001" customHeight="1" x14ac:dyDescent="0.2">
      <c r="B27" s="126" t="s">
        <v>117</v>
      </c>
      <c r="C27" s="536"/>
      <c r="D27" s="378"/>
      <c r="E27" s="537"/>
      <c r="F27" s="378"/>
    </row>
    <row r="28" spans="1:6" x14ac:dyDescent="0.2"/>
    <row r="29" spans="1:6" x14ac:dyDescent="0.2"/>
    <row r="30" spans="1:6" x14ac:dyDescent="0.2"/>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sheetData>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showGridLines="0" zoomScaleNormal="100" workbookViewId="0">
      <pane ySplit="6" topLeftCell="A7" activePane="bottomLeft" state="frozen"/>
      <selection activeCell="Q15" sqref="Q15"/>
      <selection pane="bottomLeft" activeCell="B4" sqref="B4"/>
    </sheetView>
  </sheetViews>
  <sheetFormatPr baseColWidth="10" defaultColWidth="9.140625" defaultRowHeight="12.75" zeroHeight="1" x14ac:dyDescent="0.2"/>
  <cols>
    <col min="1" max="1" width="1.7109375" style="474" customWidth="1"/>
    <col min="2" max="2" width="40.7109375" style="216" customWidth="1"/>
    <col min="3" max="3" width="11.7109375" style="130" customWidth="1"/>
    <col min="4" max="5" width="11.7109375" style="538" customWidth="1"/>
    <col min="6" max="6" width="11.7109375" style="130" customWidth="1"/>
    <col min="7" max="7" width="11.7109375" customWidth="1"/>
    <col min="8" max="8" width="10.7109375" customWidth="1"/>
    <col min="9" max="1025" width="9.140625" customWidth="1"/>
  </cols>
  <sheetData>
    <row r="1" spans="1:6" ht="20.100000000000001" customHeight="1" x14ac:dyDescent="0.2">
      <c r="B1" s="521" t="s">
        <v>422</v>
      </c>
      <c r="C1" s="522"/>
      <c r="D1" s="523"/>
      <c r="E1" s="523"/>
      <c r="F1" s="522"/>
    </row>
    <row r="2" spans="1:6" ht="20.100000000000001" customHeight="1" x14ac:dyDescent="0.2">
      <c r="B2" s="524" t="s">
        <v>443</v>
      </c>
      <c r="C2" s="522"/>
      <c r="D2" s="523"/>
      <c r="E2" s="523"/>
      <c r="F2" s="522"/>
    </row>
    <row r="3" spans="1:6" ht="20.100000000000001" customHeight="1" x14ac:dyDescent="0.2">
      <c r="B3" s="1083" t="s">
        <v>439</v>
      </c>
      <c r="C3" s="522"/>
      <c r="D3" s="523"/>
      <c r="E3" s="523"/>
      <c r="F3" s="522"/>
    </row>
    <row r="4" spans="1:6" ht="20.100000000000001" customHeight="1" x14ac:dyDescent="0.2">
      <c r="B4" s="1803" t="s">
        <v>49</v>
      </c>
      <c r="C4" s="522"/>
      <c r="D4" s="523"/>
      <c r="E4" s="523"/>
      <c r="F4" s="522"/>
    </row>
    <row r="5" spans="1:6" ht="50.1" customHeight="1" x14ac:dyDescent="0.2">
      <c r="B5" s="525"/>
      <c r="C5" s="526" t="s">
        <v>106</v>
      </c>
      <c r="D5" s="527" t="s">
        <v>120</v>
      </c>
      <c r="E5" s="528" t="s">
        <v>121</v>
      </c>
      <c r="F5" s="527" t="s">
        <v>424</v>
      </c>
    </row>
    <row r="6" spans="1:6" ht="5.0999999999999996" customHeight="1" thickBot="1" x14ac:dyDescent="0.25">
      <c r="B6" s="525"/>
      <c r="C6" s="529"/>
      <c r="D6" s="479"/>
      <c r="E6" s="479"/>
      <c r="F6" s="479"/>
    </row>
    <row r="7" spans="1:6" ht="24.95" customHeight="1" x14ac:dyDescent="0.2">
      <c r="A7" s="530"/>
      <c r="B7" s="1443" t="s">
        <v>894</v>
      </c>
      <c r="C7" s="1446">
        <v>212</v>
      </c>
      <c r="D7" s="1447">
        <v>1707</v>
      </c>
      <c r="E7" s="1448">
        <v>3447</v>
      </c>
      <c r="F7" s="1447">
        <v>5154</v>
      </c>
    </row>
    <row r="8" spans="1:6" ht="24.95" customHeight="1" thickBot="1" x14ac:dyDescent="0.25">
      <c r="A8" s="530"/>
      <c r="B8" s="1444" t="s">
        <v>905</v>
      </c>
      <c r="C8" s="1337">
        <v>1</v>
      </c>
      <c r="D8" s="1338">
        <v>9</v>
      </c>
      <c r="E8" s="1339">
        <v>30</v>
      </c>
      <c r="F8" s="1338">
        <v>39</v>
      </c>
    </row>
    <row r="9" spans="1:6" ht="24.95" customHeight="1" thickBot="1" x14ac:dyDescent="0.25">
      <c r="A9" s="530"/>
      <c r="B9" s="1445" t="s">
        <v>440</v>
      </c>
      <c r="C9" s="542">
        <v>4</v>
      </c>
      <c r="D9" s="543">
        <v>51</v>
      </c>
      <c r="E9" s="544">
        <v>190</v>
      </c>
      <c r="F9" s="543">
        <v>241</v>
      </c>
    </row>
    <row r="10" spans="1:6" ht="24.95" customHeight="1" x14ac:dyDescent="0.2">
      <c r="A10" s="530"/>
      <c r="B10" s="1443" t="s">
        <v>448</v>
      </c>
      <c r="C10" s="1446">
        <v>45</v>
      </c>
      <c r="D10" s="1447">
        <v>483</v>
      </c>
      <c r="E10" s="1448">
        <v>1675</v>
      </c>
      <c r="F10" s="1447">
        <v>2158</v>
      </c>
    </row>
    <row r="11" spans="1:6" ht="24.95" customHeight="1" thickBot="1" x14ac:dyDescent="0.25">
      <c r="A11" s="530"/>
      <c r="B11" s="1444" t="s">
        <v>441</v>
      </c>
      <c r="C11" s="1337">
        <v>1</v>
      </c>
      <c r="D11" s="1338">
        <v>34</v>
      </c>
      <c r="E11" s="1339">
        <v>69</v>
      </c>
      <c r="F11" s="1338">
        <v>103</v>
      </c>
    </row>
    <row r="12" spans="1:6" ht="24.95" customHeight="1" thickBot="1" x14ac:dyDescent="0.25">
      <c r="A12" s="530"/>
      <c r="B12" s="1445" t="s">
        <v>431</v>
      </c>
      <c r="C12" s="1449">
        <v>41</v>
      </c>
      <c r="D12" s="1450">
        <v>710</v>
      </c>
      <c r="E12" s="1451">
        <v>1991</v>
      </c>
      <c r="F12" s="1450">
        <v>2701</v>
      </c>
    </row>
    <row r="13" spans="1:6" ht="24.95" customHeight="1" thickBot="1" x14ac:dyDescent="0.25">
      <c r="A13" s="530"/>
      <c r="B13" s="1445" t="s">
        <v>432</v>
      </c>
      <c r="C13" s="1449">
        <v>157</v>
      </c>
      <c r="D13" s="1450">
        <v>1434</v>
      </c>
      <c r="E13" s="1451">
        <v>2636</v>
      </c>
      <c r="F13" s="1450">
        <v>4070</v>
      </c>
    </row>
    <row r="14" spans="1:6" ht="24.95" customHeight="1" thickBot="1" x14ac:dyDescent="0.25">
      <c r="A14" s="530"/>
      <c r="B14" s="1445" t="s">
        <v>744</v>
      </c>
      <c r="C14" s="1449">
        <v>229</v>
      </c>
      <c r="D14" s="1450">
        <v>1186</v>
      </c>
      <c r="E14" s="1451">
        <v>9824</v>
      </c>
      <c r="F14" s="1450">
        <v>11010</v>
      </c>
    </row>
    <row r="15" spans="1:6" ht="24.95" customHeight="1" thickBot="1" x14ac:dyDescent="0.25">
      <c r="A15" s="530"/>
      <c r="B15" s="1445" t="s">
        <v>745</v>
      </c>
      <c r="C15" s="1449">
        <v>13</v>
      </c>
      <c r="D15" s="1450">
        <v>76</v>
      </c>
      <c r="E15" s="1451">
        <v>651</v>
      </c>
      <c r="F15" s="1450">
        <v>727</v>
      </c>
    </row>
    <row r="16" spans="1:6" ht="24.95" customHeight="1" thickBot="1" x14ac:dyDescent="0.25">
      <c r="A16" s="530"/>
      <c r="B16" s="1445" t="s">
        <v>433</v>
      </c>
      <c r="C16" s="1449">
        <v>3</v>
      </c>
      <c r="D16" s="1450">
        <v>20</v>
      </c>
      <c r="E16" s="1451">
        <v>71</v>
      </c>
      <c r="F16" s="1450">
        <v>91</v>
      </c>
    </row>
    <row r="17" spans="1:6" ht="24.95" customHeight="1" thickBot="1" x14ac:dyDescent="0.25">
      <c r="A17" s="530"/>
      <c r="B17" s="1445" t="s">
        <v>434</v>
      </c>
      <c r="C17" s="1449">
        <v>0</v>
      </c>
      <c r="D17" s="1450">
        <v>0</v>
      </c>
      <c r="E17" s="1451">
        <v>16</v>
      </c>
      <c r="F17" s="1450">
        <v>16</v>
      </c>
    </row>
    <row r="18" spans="1:6" ht="24.95" customHeight="1" thickBot="1" x14ac:dyDescent="0.25">
      <c r="A18" s="530"/>
      <c r="B18" s="1445" t="s">
        <v>435</v>
      </c>
      <c r="C18" s="1449">
        <v>0</v>
      </c>
      <c r="D18" s="1450">
        <v>7</v>
      </c>
      <c r="E18" s="1451">
        <v>188</v>
      </c>
      <c r="F18" s="1450">
        <v>195</v>
      </c>
    </row>
    <row r="19" spans="1:6" ht="24.95" customHeight="1" thickBot="1" x14ac:dyDescent="0.25">
      <c r="A19" s="530"/>
      <c r="B19" s="1445" t="s">
        <v>436</v>
      </c>
      <c r="C19" s="1449">
        <v>0</v>
      </c>
      <c r="D19" s="1450">
        <v>2</v>
      </c>
      <c r="E19" s="1451">
        <v>18</v>
      </c>
      <c r="F19" s="1450">
        <v>20</v>
      </c>
    </row>
    <row r="20" spans="1:6" ht="24.95" customHeight="1" thickBot="1" x14ac:dyDescent="0.25">
      <c r="A20" s="530"/>
      <c r="B20" s="1445" t="s">
        <v>437</v>
      </c>
      <c r="C20" s="1449">
        <v>1</v>
      </c>
      <c r="D20" s="1450">
        <v>1</v>
      </c>
      <c r="E20" s="1451">
        <v>4</v>
      </c>
      <c r="F20" s="1450">
        <v>5</v>
      </c>
    </row>
    <row r="21" spans="1:6" ht="24.95" customHeight="1" thickBot="1" x14ac:dyDescent="0.25">
      <c r="A21" s="530"/>
      <c r="B21" s="1445" t="s">
        <v>438</v>
      </c>
      <c r="C21" s="1449">
        <v>1</v>
      </c>
      <c r="D21" s="1450">
        <v>23</v>
      </c>
      <c r="E21" s="1451">
        <v>154</v>
      </c>
      <c r="F21" s="1450">
        <v>177</v>
      </c>
    </row>
    <row r="22" spans="1:6" ht="24.95" customHeight="1" thickBot="1" x14ac:dyDescent="0.25">
      <c r="A22"/>
      <c r="B22" s="1445" t="s">
        <v>66</v>
      </c>
      <c r="C22" s="1449">
        <v>6</v>
      </c>
      <c r="D22" s="1450">
        <v>58</v>
      </c>
      <c r="E22" s="1451">
        <v>181</v>
      </c>
      <c r="F22" s="1450">
        <v>239</v>
      </c>
    </row>
    <row r="23" spans="1:6" ht="5.0999999999999996" customHeight="1" x14ac:dyDescent="0.2">
      <c r="C23" s="534"/>
      <c r="D23" s="535"/>
      <c r="E23" s="535"/>
      <c r="F23" s="535"/>
    </row>
    <row r="24" spans="1:6" ht="24.95" customHeight="1" x14ac:dyDescent="0.2">
      <c r="B24" s="946" t="s">
        <v>894</v>
      </c>
      <c r="C24" s="947">
        <v>212</v>
      </c>
      <c r="D24" s="948">
        <v>1707</v>
      </c>
      <c r="E24" s="949">
        <v>3447</v>
      </c>
      <c r="F24" s="950">
        <v>5154</v>
      </c>
    </row>
    <row r="25" spans="1:6" ht="24.95" customHeight="1" x14ac:dyDescent="0.2">
      <c r="B25" s="951" t="s">
        <v>442</v>
      </c>
      <c r="C25" s="952">
        <v>500</v>
      </c>
      <c r="D25" s="953">
        <v>4051</v>
      </c>
      <c r="E25" s="954">
        <v>17599</v>
      </c>
      <c r="F25" s="955">
        <v>21650</v>
      </c>
    </row>
    <row r="26" spans="1:6" ht="24.95" customHeight="1" x14ac:dyDescent="0.2">
      <c r="B26" s="956" t="s">
        <v>426</v>
      </c>
      <c r="C26" s="957">
        <v>712</v>
      </c>
      <c r="D26" s="958">
        <v>5758</v>
      </c>
      <c r="E26" s="959">
        <v>21046</v>
      </c>
      <c r="F26" s="960">
        <v>26804</v>
      </c>
    </row>
    <row r="27" spans="1:6" s="95" customFormat="1" ht="20.100000000000001" customHeight="1" x14ac:dyDescent="0.2">
      <c r="B27" s="126" t="s">
        <v>117</v>
      </c>
      <c r="C27" s="536"/>
      <c r="D27" s="378"/>
      <c r="E27" s="537"/>
      <c r="F27" s="378"/>
    </row>
    <row r="28" spans="1:6" x14ac:dyDescent="0.2"/>
    <row r="29" spans="1:6" x14ac:dyDescent="0.2"/>
    <row r="30" spans="1:6" x14ac:dyDescent="0.2"/>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sheetData>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showGridLines="0" zoomScaleNormal="100" workbookViewId="0">
      <pane ySplit="5" topLeftCell="A6" activePane="bottomLeft" state="frozen"/>
      <selection activeCell="Q15" sqref="Q15"/>
      <selection pane="bottomLeft" activeCell="K12" sqref="K12"/>
    </sheetView>
  </sheetViews>
  <sheetFormatPr baseColWidth="10" defaultColWidth="9.140625" defaultRowHeight="12.75" zeroHeight="1" x14ac:dyDescent="0.2"/>
  <cols>
    <col min="1" max="1" width="1.7109375" style="474" customWidth="1"/>
    <col min="2" max="2" width="40.7109375" style="216" customWidth="1"/>
    <col min="3" max="6" width="11.7109375" style="538" customWidth="1"/>
    <col min="7" max="7" width="11.7109375" customWidth="1"/>
    <col min="8" max="8" width="10.7109375" customWidth="1"/>
    <col min="9" max="1025" width="9.140625" customWidth="1"/>
  </cols>
  <sheetData>
    <row r="1" spans="1:6" ht="20.100000000000001" customHeight="1" x14ac:dyDescent="0.2">
      <c r="B1" s="521" t="s">
        <v>422</v>
      </c>
      <c r="C1" s="522"/>
      <c r="D1" s="523"/>
      <c r="E1" s="523"/>
      <c r="F1" s="522"/>
    </row>
    <row r="2" spans="1:6" ht="20.100000000000001" customHeight="1" x14ac:dyDescent="0.2">
      <c r="B2" s="524" t="s">
        <v>444</v>
      </c>
      <c r="C2" s="522"/>
      <c r="D2" s="523"/>
      <c r="E2" s="523"/>
      <c r="F2" s="522"/>
    </row>
    <row r="3" spans="1:6" ht="20.100000000000001" customHeight="1" x14ac:dyDescent="0.2">
      <c r="B3" s="1083" t="s">
        <v>439</v>
      </c>
      <c r="C3" s="522"/>
      <c r="D3" s="523"/>
      <c r="E3" s="523"/>
      <c r="F3" s="522"/>
    </row>
    <row r="4" spans="1:6" ht="20.100000000000001" customHeight="1" x14ac:dyDescent="0.2">
      <c r="B4" s="1803" t="s">
        <v>49</v>
      </c>
      <c r="C4" s="522"/>
      <c r="D4" s="523"/>
      <c r="E4" s="523"/>
      <c r="F4" s="522"/>
    </row>
    <row r="5" spans="1:6" ht="50.1" customHeight="1" x14ac:dyDescent="0.2">
      <c r="B5" s="525"/>
      <c r="C5" s="526" t="s">
        <v>106</v>
      </c>
      <c r="D5" s="527" t="s">
        <v>120</v>
      </c>
      <c r="E5" s="528" t="s">
        <v>121</v>
      </c>
      <c r="F5" s="527" t="s">
        <v>424</v>
      </c>
    </row>
    <row r="6" spans="1:6" ht="5.0999999999999996" customHeight="1" thickBot="1" x14ac:dyDescent="0.25">
      <c r="B6" s="525"/>
      <c r="C6" s="529"/>
      <c r="D6" s="479"/>
      <c r="E6" s="479"/>
      <c r="F6" s="479"/>
    </row>
    <row r="7" spans="1:6" ht="24.95" customHeight="1" x14ac:dyDescent="0.2">
      <c r="A7" s="530"/>
      <c r="B7" s="1443" t="s">
        <v>894</v>
      </c>
      <c r="C7" s="1446">
        <v>23</v>
      </c>
      <c r="D7" s="1447">
        <v>18</v>
      </c>
      <c r="E7" s="1448">
        <v>9</v>
      </c>
      <c r="F7" s="1447">
        <v>27</v>
      </c>
    </row>
    <row r="8" spans="1:6" ht="24.95" customHeight="1" thickBot="1" x14ac:dyDescent="0.25">
      <c r="A8" s="530"/>
      <c r="B8" s="1444" t="s">
        <v>905</v>
      </c>
      <c r="C8" s="1337">
        <v>0</v>
      </c>
      <c r="D8" s="1338">
        <v>0</v>
      </c>
      <c r="E8" s="1339">
        <v>0</v>
      </c>
      <c r="F8" s="1338">
        <v>0</v>
      </c>
    </row>
    <row r="9" spans="1:6" ht="24.95" customHeight="1" thickBot="1" x14ac:dyDescent="0.25">
      <c r="A9" s="530"/>
      <c r="B9" s="1445" t="s">
        <v>440</v>
      </c>
      <c r="C9" s="542">
        <v>1</v>
      </c>
      <c r="D9" s="543">
        <v>0</v>
      </c>
      <c r="E9" s="544">
        <v>0</v>
      </c>
      <c r="F9" s="543">
        <v>0</v>
      </c>
    </row>
    <row r="10" spans="1:6" ht="24.95" customHeight="1" x14ac:dyDescent="0.2">
      <c r="A10" s="530"/>
      <c r="B10" s="1443" t="s">
        <v>448</v>
      </c>
      <c r="C10" s="1446">
        <v>1</v>
      </c>
      <c r="D10" s="1447">
        <v>0</v>
      </c>
      <c r="E10" s="1448">
        <v>2</v>
      </c>
      <c r="F10" s="1447">
        <v>2</v>
      </c>
    </row>
    <row r="11" spans="1:6" ht="24.95" customHeight="1" thickBot="1" x14ac:dyDescent="0.25">
      <c r="A11" s="530"/>
      <c r="B11" s="1444" t="s">
        <v>441</v>
      </c>
      <c r="C11" s="1337">
        <v>0</v>
      </c>
      <c r="D11" s="1338">
        <v>0</v>
      </c>
      <c r="E11" s="1339">
        <v>0</v>
      </c>
      <c r="F11" s="1338">
        <v>0</v>
      </c>
    </row>
    <row r="12" spans="1:6" ht="24.95" customHeight="1" thickBot="1" x14ac:dyDescent="0.25">
      <c r="A12" s="530"/>
      <c r="B12" s="1445" t="s">
        <v>431</v>
      </c>
      <c r="C12" s="1449">
        <v>4</v>
      </c>
      <c r="D12" s="1450">
        <v>5</v>
      </c>
      <c r="E12" s="1451">
        <v>14</v>
      </c>
      <c r="F12" s="1450">
        <v>19</v>
      </c>
    </row>
    <row r="13" spans="1:6" ht="24.95" customHeight="1" thickBot="1" x14ac:dyDescent="0.25">
      <c r="A13" s="530"/>
      <c r="B13" s="1445" t="s">
        <v>432</v>
      </c>
      <c r="C13" s="1449">
        <v>23</v>
      </c>
      <c r="D13" s="1450">
        <v>184</v>
      </c>
      <c r="E13" s="1451">
        <v>1340</v>
      </c>
      <c r="F13" s="1450">
        <v>1524</v>
      </c>
    </row>
    <row r="14" spans="1:6" ht="24.95" customHeight="1" thickBot="1" x14ac:dyDescent="0.25">
      <c r="A14" s="530"/>
      <c r="B14" s="1445" t="s">
        <v>744</v>
      </c>
      <c r="C14" s="1449">
        <v>46</v>
      </c>
      <c r="D14" s="1450">
        <v>243</v>
      </c>
      <c r="E14" s="1451">
        <v>4304</v>
      </c>
      <c r="F14" s="1450">
        <v>4547</v>
      </c>
    </row>
    <row r="15" spans="1:6" ht="24.95" customHeight="1" thickBot="1" x14ac:dyDescent="0.25">
      <c r="A15" s="530"/>
      <c r="B15" s="1445" t="s">
        <v>745</v>
      </c>
      <c r="C15" s="1449">
        <v>6</v>
      </c>
      <c r="D15" s="1450">
        <v>38</v>
      </c>
      <c r="E15" s="1451">
        <v>450</v>
      </c>
      <c r="F15" s="1450">
        <v>488</v>
      </c>
    </row>
    <row r="16" spans="1:6" ht="24.95" customHeight="1" thickBot="1" x14ac:dyDescent="0.25">
      <c r="A16" s="530"/>
      <c r="B16" s="1445" t="s">
        <v>433</v>
      </c>
      <c r="C16" s="1449">
        <v>1</v>
      </c>
      <c r="D16" s="1450">
        <v>7</v>
      </c>
      <c r="E16" s="1451">
        <v>54</v>
      </c>
      <c r="F16" s="1450">
        <v>61</v>
      </c>
    </row>
    <row r="17" spans="1:6" ht="24.95" customHeight="1" thickBot="1" x14ac:dyDescent="0.25">
      <c r="A17" s="530"/>
      <c r="B17" s="1445" t="s">
        <v>434</v>
      </c>
      <c r="C17" s="1449">
        <v>1</v>
      </c>
      <c r="D17" s="1450">
        <v>7</v>
      </c>
      <c r="E17" s="1451">
        <v>32</v>
      </c>
      <c r="F17" s="1450">
        <v>39</v>
      </c>
    </row>
    <row r="18" spans="1:6" ht="24.95" customHeight="1" thickBot="1" x14ac:dyDescent="0.25">
      <c r="A18" s="530"/>
      <c r="B18" s="1445" t="s">
        <v>435</v>
      </c>
      <c r="C18" s="1449">
        <v>0</v>
      </c>
      <c r="D18" s="1450">
        <v>0</v>
      </c>
      <c r="E18" s="1451">
        <v>0</v>
      </c>
      <c r="F18" s="1450">
        <v>0</v>
      </c>
    </row>
    <row r="19" spans="1:6" ht="24.95" customHeight="1" thickBot="1" x14ac:dyDescent="0.25">
      <c r="A19" s="530"/>
      <c r="B19" s="1445" t="s">
        <v>436</v>
      </c>
      <c r="C19" s="1449">
        <v>0</v>
      </c>
      <c r="D19" s="1450">
        <v>0</v>
      </c>
      <c r="E19" s="1451">
        <v>1</v>
      </c>
      <c r="F19" s="1450">
        <v>1</v>
      </c>
    </row>
    <row r="20" spans="1:6" ht="24.95" customHeight="1" thickBot="1" x14ac:dyDescent="0.25">
      <c r="A20" s="530"/>
      <c r="B20" s="1445" t="s">
        <v>437</v>
      </c>
      <c r="C20" s="1449">
        <v>0</v>
      </c>
      <c r="D20" s="1450">
        <v>0</v>
      </c>
      <c r="E20" s="1451">
        <v>0</v>
      </c>
      <c r="F20" s="1450">
        <v>0</v>
      </c>
    </row>
    <row r="21" spans="1:6" ht="24.95" customHeight="1" thickBot="1" x14ac:dyDescent="0.25">
      <c r="A21" s="530"/>
      <c r="B21" s="1445" t="s">
        <v>438</v>
      </c>
      <c r="C21" s="1449">
        <v>0</v>
      </c>
      <c r="D21" s="1450">
        <v>1</v>
      </c>
      <c r="E21" s="1451">
        <v>12</v>
      </c>
      <c r="F21" s="1450">
        <v>13</v>
      </c>
    </row>
    <row r="22" spans="1:6" ht="24.95" customHeight="1" thickBot="1" x14ac:dyDescent="0.25">
      <c r="A22"/>
      <c r="B22" s="1445" t="s">
        <v>66</v>
      </c>
      <c r="C22" s="1449">
        <v>0</v>
      </c>
      <c r="D22" s="1450">
        <v>2</v>
      </c>
      <c r="E22" s="1451">
        <v>16</v>
      </c>
      <c r="F22" s="1450">
        <v>18</v>
      </c>
    </row>
    <row r="23" spans="1:6" ht="5.0999999999999996" customHeight="1" x14ac:dyDescent="0.2">
      <c r="C23" s="534"/>
      <c r="D23" s="535"/>
      <c r="E23" s="535"/>
      <c r="F23" s="535"/>
    </row>
    <row r="24" spans="1:6" ht="24.95" customHeight="1" x14ac:dyDescent="0.2">
      <c r="B24" s="946" t="s">
        <v>894</v>
      </c>
      <c r="C24" s="947">
        <v>23</v>
      </c>
      <c r="D24" s="948">
        <v>18</v>
      </c>
      <c r="E24" s="949">
        <v>9</v>
      </c>
      <c r="F24" s="950">
        <v>27</v>
      </c>
    </row>
    <row r="25" spans="1:6" ht="24.95" customHeight="1" x14ac:dyDescent="0.2">
      <c r="B25" s="951" t="s">
        <v>442</v>
      </c>
      <c r="C25" s="952">
        <v>83</v>
      </c>
      <c r="D25" s="953">
        <v>487</v>
      </c>
      <c r="E25" s="954">
        <v>6225</v>
      </c>
      <c r="F25" s="955">
        <v>6712</v>
      </c>
    </row>
    <row r="26" spans="1:6" ht="24.95" customHeight="1" x14ac:dyDescent="0.2">
      <c r="B26" s="956" t="s">
        <v>426</v>
      </c>
      <c r="C26" s="957">
        <v>106</v>
      </c>
      <c r="D26" s="958">
        <v>505</v>
      </c>
      <c r="E26" s="959">
        <v>6234</v>
      </c>
      <c r="F26" s="960">
        <v>6739</v>
      </c>
    </row>
    <row r="27" spans="1:6" s="95" customFormat="1" ht="20.100000000000001" customHeight="1" x14ac:dyDescent="0.2">
      <c r="B27" s="126" t="s">
        <v>117</v>
      </c>
      <c r="C27" s="536"/>
      <c r="D27" s="378"/>
      <c r="E27" s="537"/>
      <c r="F27" s="378"/>
    </row>
    <row r="28" spans="1:6" x14ac:dyDescent="0.2"/>
    <row r="29" spans="1:6" x14ac:dyDescent="0.2"/>
    <row r="30" spans="1:6" x14ac:dyDescent="0.2"/>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sheetData>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showGridLines="0" zoomScaleNormal="100" workbookViewId="0">
      <pane ySplit="6" topLeftCell="A7" activePane="bottomLeft" state="frozen"/>
      <selection activeCell="Q15" sqref="Q15"/>
      <selection pane="bottomLeft" activeCell="N47" sqref="N47"/>
    </sheetView>
  </sheetViews>
  <sheetFormatPr baseColWidth="10" defaultColWidth="9.140625" defaultRowHeight="12.75" zeroHeight="1" x14ac:dyDescent="0.2"/>
  <cols>
    <col min="1" max="1" width="1.7109375" style="474" customWidth="1"/>
    <col min="2" max="2" width="40.7109375" style="216" customWidth="1"/>
    <col min="3" max="6" width="11.7109375" style="538" customWidth="1"/>
    <col min="7" max="8" width="10.7109375" customWidth="1"/>
    <col min="9" max="1025" width="9.140625" customWidth="1"/>
  </cols>
  <sheetData>
    <row r="1" spans="1:6" ht="20.100000000000001" customHeight="1" x14ac:dyDescent="0.2">
      <c r="B1" s="521" t="s">
        <v>422</v>
      </c>
      <c r="C1" s="522"/>
      <c r="D1" s="523"/>
      <c r="E1" s="523"/>
      <c r="F1" s="522"/>
    </row>
    <row r="2" spans="1:6" ht="20.100000000000001" customHeight="1" x14ac:dyDescent="0.2">
      <c r="B2" s="524" t="s">
        <v>445</v>
      </c>
      <c r="C2" s="522"/>
      <c r="D2" s="523"/>
      <c r="E2" s="523"/>
      <c r="F2" s="522"/>
    </row>
    <row r="3" spans="1:6" ht="20.100000000000001" customHeight="1" x14ac:dyDescent="0.2">
      <c r="B3" s="1083" t="s">
        <v>439</v>
      </c>
      <c r="C3" s="522"/>
      <c r="D3" s="523"/>
      <c r="E3" s="523"/>
      <c r="F3" s="522"/>
    </row>
    <row r="4" spans="1:6" ht="20.100000000000001" customHeight="1" x14ac:dyDescent="0.2">
      <c r="B4" s="1803" t="s">
        <v>49</v>
      </c>
      <c r="C4" s="522"/>
      <c r="D4" s="523"/>
      <c r="E4" s="523"/>
      <c r="F4" s="522"/>
    </row>
    <row r="5" spans="1:6" ht="50.1" customHeight="1" x14ac:dyDescent="0.2">
      <c r="B5" s="525"/>
      <c r="C5" s="526" t="s">
        <v>106</v>
      </c>
      <c r="D5" s="527" t="s">
        <v>120</v>
      </c>
      <c r="E5" s="528" t="s">
        <v>121</v>
      </c>
      <c r="F5" s="527" t="s">
        <v>424</v>
      </c>
    </row>
    <row r="6" spans="1:6" ht="5.0999999999999996" customHeight="1" thickBot="1" x14ac:dyDescent="0.25">
      <c r="B6" s="525"/>
      <c r="C6" s="529"/>
      <c r="D6" s="479"/>
      <c r="E6" s="479"/>
      <c r="F6" s="479"/>
    </row>
    <row r="7" spans="1:6" ht="24.95" customHeight="1" x14ac:dyDescent="0.2">
      <c r="A7" s="530"/>
      <c r="B7" s="1443" t="s">
        <v>894</v>
      </c>
      <c r="C7" s="1446"/>
      <c r="D7" s="1447"/>
      <c r="E7" s="1448"/>
      <c r="F7" s="1447"/>
    </row>
    <row r="8" spans="1:6" ht="24.95" customHeight="1" thickBot="1" x14ac:dyDescent="0.25">
      <c r="A8" s="530"/>
      <c r="B8" s="1444" t="s">
        <v>905</v>
      </c>
      <c r="C8" s="1337"/>
      <c r="D8" s="1338"/>
      <c r="E8" s="1339"/>
      <c r="F8" s="1338"/>
    </row>
    <row r="9" spans="1:6" ht="24.95" customHeight="1" thickBot="1" x14ac:dyDescent="0.25">
      <c r="A9" s="530"/>
      <c r="B9" s="1445" t="s">
        <v>440</v>
      </c>
      <c r="C9" s="542"/>
      <c r="D9" s="543"/>
      <c r="E9" s="544"/>
      <c r="F9" s="543"/>
    </row>
    <row r="10" spans="1:6" ht="24.95" customHeight="1" x14ac:dyDescent="0.2">
      <c r="A10" s="530"/>
      <c r="B10" s="1443" t="s">
        <v>448</v>
      </c>
      <c r="C10" s="1446"/>
      <c r="D10" s="1447"/>
      <c r="E10" s="1448"/>
      <c r="F10" s="1447"/>
    </row>
    <row r="11" spans="1:6" ht="24.95" customHeight="1" thickBot="1" x14ac:dyDescent="0.25">
      <c r="A11" s="530"/>
      <c r="B11" s="1444" t="s">
        <v>441</v>
      </c>
      <c r="C11" s="1337"/>
      <c r="D11" s="1338"/>
      <c r="E11" s="1339"/>
      <c r="F11" s="1338"/>
    </row>
    <row r="12" spans="1:6" ht="24.95" customHeight="1" thickBot="1" x14ac:dyDescent="0.25">
      <c r="A12" s="530"/>
      <c r="B12" s="1445" t="s">
        <v>431</v>
      </c>
      <c r="C12" s="1449"/>
      <c r="D12" s="1450"/>
      <c r="E12" s="1451"/>
      <c r="F12" s="1450"/>
    </row>
    <row r="13" spans="1:6" ht="24.95" customHeight="1" thickBot="1" x14ac:dyDescent="0.25">
      <c r="A13" s="530"/>
      <c r="B13" s="1445" t="s">
        <v>432</v>
      </c>
      <c r="C13" s="1449"/>
      <c r="D13" s="1450"/>
      <c r="E13" s="1451"/>
      <c r="F13" s="1450"/>
    </row>
    <row r="14" spans="1:6" ht="24.95" customHeight="1" thickBot="1" x14ac:dyDescent="0.25">
      <c r="A14" s="530"/>
      <c r="B14" s="1445" t="s">
        <v>744</v>
      </c>
      <c r="C14" s="1449">
        <v>1</v>
      </c>
      <c r="D14" s="1450">
        <v>0</v>
      </c>
      <c r="E14" s="1451">
        <v>0</v>
      </c>
      <c r="F14" s="1450">
        <v>0</v>
      </c>
    </row>
    <row r="15" spans="1:6" ht="24.95" customHeight="1" thickBot="1" x14ac:dyDescent="0.25">
      <c r="A15" s="530"/>
      <c r="B15" s="1445" t="s">
        <v>745</v>
      </c>
      <c r="C15" s="1449"/>
      <c r="D15" s="1450"/>
      <c r="E15" s="1451"/>
      <c r="F15" s="1450"/>
    </row>
    <row r="16" spans="1:6" ht="24.95" customHeight="1" thickBot="1" x14ac:dyDescent="0.25">
      <c r="A16" s="530"/>
      <c r="B16" s="1445" t="s">
        <v>433</v>
      </c>
      <c r="C16" s="1449"/>
      <c r="D16" s="1450"/>
      <c r="E16" s="1451"/>
      <c r="F16" s="1450"/>
    </row>
    <row r="17" spans="1:6" ht="24.95" customHeight="1" thickBot="1" x14ac:dyDescent="0.25">
      <c r="A17" s="530"/>
      <c r="B17" s="1445" t="s">
        <v>434</v>
      </c>
      <c r="C17" s="1449"/>
      <c r="D17" s="1450"/>
      <c r="E17" s="1451"/>
      <c r="F17" s="1450"/>
    </row>
    <row r="18" spans="1:6" ht="24.95" customHeight="1" thickBot="1" x14ac:dyDescent="0.25">
      <c r="A18" s="530"/>
      <c r="B18" s="1445" t="s">
        <v>435</v>
      </c>
      <c r="C18" s="1449"/>
      <c r="D18" s="1450"/>
      <c r="E18" s="1451"/>
      <c r="F18" s="1450"/>
    </row>
    <row r="19" spans="1:6" ht="24.95" customHeight="1" thickBot="1" x14ac:dyDescent="0.25">
      <c r="A19" s="530"/>
      <c r="B19" s="1445" t="s">
        <v>436</v>
      </c>
      <c r="C19" s="1449"/>
      <c r="D19" s="1450"/>
      <c r="E19" s="1451"/>
      <c r="F19" s="1450"/>
    </row>
    <row r="20" spans="1:6" ht="24.95" customHeight="1" thickBot="1" x14ac:dyDescent="0.25">
      <c r="A20" s="530"/>
      <c r="B20" s="1445" t="s">
        <v>437</v>
      </c>
      <c r="C20" s="1449"/>
      <c r="D20" s="1450"/>
      <c r="E20" s="1451"/>
      <c r="F20" s="1450"/>
    </row>
    <row r="21" spans="1:6" ht="24.95" customHeight="1" thickBot="1" x14ac:dyDescent="0.25">
      <c r="A21" s="530"/>
      <c r="B21" s="1445" t="s">
        <v>438</v>
      </c>
      <c r="C21" s="1449"/>
      <c r="D21" s="1450"/>
      <c r="E21" s="1451"/>
      <c r="F21" s="1450"/>
    </row>
    <row r="22" spans="1:6" ht="24.95" customHeight="1" thickBot="1" x14ac:dyDescent="0.25">
      <c r="A22"/>
      <c r="B22" s="1445" t="s">
        <v>66</v>
      </c>
      <c r="C22" s="1449"/>
      <c r="D22" s="1450"/>
      <c r="E22" s="1451"/>
      <c r="F22" s="1450"/>
    </row>
    <row r="23" spans="1:6" ht="5.0999999999999996" customHeight="1" x14ac:dyDescent="0.2">
      <c r="C23" s="534"/>
      <c r="D23" s="535"/>
      <c r="E23" s="535"/>
      <c r="F23" s="535"/>
    </row>
    <row r="24" spans="1:6" ht="24.95" customHeight="1" x14ac:dyDescent="0.2">
      <c r="B24" s="946" t="s">
        <v>894</v>
      </c>
      <c r="C24" s="947">
        <v>0</v>
      </c>
      <c r="D24" s="948">
        <v>0</v>
      </c>
      <c r="E24" s="949">
        <v>0</v>
      </c>
      <c r="F24" s="950">
        <v>0</v>
      </c>
    </row>
    <row r="25" spans="1:6" ht="24.95" customHeight="1" x14ac:dyDescent="0.2">
      <c r="B25" s="951" t="s">
        <v>442</v>
      </c>
      <c r="C25" s="952">
        <v>1</v>
      </c>
      <c r="D25" s="953">
        <v>0</v>
      </c>
      <c r="E25" s="954">
        <v>0</v>
      </c>
      <c r="F25" s="955">
        <v>0</v>
      </c>
    </row>
    <row r="26" spans="1:6" ht="24.95" customHeight="1" x14ac:dyDescent="0.2">
      <c r="B26" s="956" t="s">
        <v>426</v>
      </c>
      <c r="C26" s="957">
        <v>1</v>
      </c>
      <c r="D26" s="958">
        <v>0</v>
      </c>
      <c r="E26" s="959">
        <v>0</v>
      </c>
      <c r="F26" s="960">
        <v>0</v>
      </c>
    </row>
    <row r="27" spans="1:6" s="95" customFormat="1" ht="20.100000000000001" customHeight="1" x14ac:dyDescent="0.2">
      <c r="B27" s="271" t="s">
        <v>117</v>
      </c>
      <c r="C27" s="536"/>
      <c r="D27" s="378"/>
      <c r="E27" s="537"/>
      <c r="F27" s="378"/>
    </row>
    <row r="28" spans="1:6" s="976" customFormat="1" x14ac:dyDescent="0.2">
      <c r="A28" s="986"/>
      <c r="B28" s="1935" t="s">
        <v>971</v>
      </c>
      <c r="C28" s="1936"/>
      <c r="D28" s="1936"/>
      <c r="E28" s="1936"/>
      <c r="F28" s="1936"/>
    </row>
    <row r="29" spans="1:6" x14ac:dyDescent="0.2">
      <c r="C29" s="541"/>
    </row>
    <row r="30" spans="1:6" x14ac:dyDescent="0.2">
      <c r="C30" s="541"/>
    </row>
    <row r="31" spans="1:6" x14ac:dyDescent="0.2">
      <c r="C31" s="541"/>
    </row>
    <row r="32" spans="1:6" x14ac:dyDescent="0.2">
      <c r="C32" s="541"/>
    </row>
    <row r="33" spans="3:3" x14ac:dyDescent="0.2">
      <c r="C33" s="541"/>
    </row>
    <row r="34" spans="3:3" x14ac:dyDescent="0.2">
      <c r="C34" s="541"/>
    </row>
    <row r="35" spans="3:3" x14ac:dyDescent="0.2"/>
    <row r="36" spans="3:3" x14ac:dyDescent="0.2"/>
    <row r="37" spans="3:3" x14ac:dyDescent="0.2"/>
    <row r="38" spans="3:3" x14ac:dyDescent="0.2"/>
    <row r="39" spans="3:3" x14ac:dyDescent="0.2"/>
    <row r="40" spans="3:3" x14ac:dyDescent="0.2"/>
    <row r="41" spans="3:3" x14ac:dyDescent="0.2"/>
    <row r="42" spans="3:3" x14ac:dyDescent="0.2"/>
    <row r="43" spans="3:3" x14ac:dyDescent="0.2"/>
    <row r="44" spans="3:3" x14ac:dyDescent="0.2"/>
    <row r="45" spans="3:3" x14ac:dyDescent="0.2"/>
    <row r="46" spans="3:3" x14ac:dyDescent="0.2"/>
    <row r="47" spans="3:3" x14ac:dyDescent="0.2"/>
    <row r="48" spans="3:3"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sheetData>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showGridLines="0" zoomScaleNormal="100" workbookViewId="0">
      <pane ySplit="6" topLeftCell="A7" activePane="bottomLeft" state="frozen"/>
      <selection activeCell="Q15" sqref="Q15"/>
      <selection pane="bottomLeft" activeCell="A4" sqref="A4:XFD4"/>
    </sheetView>
  </sheetViews>
  <sheetFormatPr baseColWidth="10" defaultColWidth="9.140625" defaultRowHeight="12.75" zeroHeight="1" x14ac:dyDescent="0.2"/>
  <cols>
    <col min="1" max="1" width="1.7109375" style="474" customWidth="1"/>
    <col min="2" max="2" width="40.7109375" style="216" customWidth="1"/>
    <col min="3" max="3" width="11.7109375" style="130" customWidth="1"/>
    <col min="4" max="5" width="11.7109375" style="538" customWidth="1"/>
    <col min="6" max="6" width="11.7109375" style="130" customWidth="1"/>
    <col min="7" max="9" width="10.7109375" customWidth="1"/>
    <col min="10" max="1025" width="9.140625" customWidth="1"/>
  </cols>
  <sheetData>
    <row r="1" spans="1:6" ht="20.100000000000001" customHeight="1" x14ac:dyDescent="0.2">
      <c r="B1" s="521" t="s">
        <v>422</v>
      </c>
      <c r="C1" s="522"/>
      <c r="D1" s="523"/>
      <c r="E1" s="523"/>
      <c r="F1" s="522"/>
    </row>
    <row r="2" spans="1:6" ht="20.100000000000001" customHeight="1" x14ac:dyDescent="0.2">
      <c r="B2" s="524" t="s">
        <v>941</v>
      </c>
      <c r="C2" s="522"/>
      <c r="D2" s="523"/>
      <c r="E2" s="523"/>
      <c r="F2" s="522"/>
    </row>
    <row r="3" spans="1:6" ht="20.100000000000001" customHeight="1" x14ac:dyDescent="0.2">
      <c r="B3" s="1083" t="s">
        <v>439</v>
      </c>
      <c r="C3" s="522"/>
      <c r="D3" s="523"/>
      <c r="E3" s="523"/>
      <c r="F3" s="522"/>
    </row>
    <row r="4" spans="1:6" s="129" customFormat="1" ht="20.100000000000001" customHeight="1" x14ac:dyDescent="0.2">
      <c r="A4" s="1970"/>
      <c r="B4" s="1803" t="s">
        <v>49</v>
      </c>
      <c r="C4" s="522"/>
      <c r="D4" s="523"/>
      <c r="E4" s="523"/>
      <c r="F4" s="522"/>
    </row>
    <row r="5" spans="1:6" ht="50.1" customHeight="1" x14ac:dyDescent="0.2">
      <c r="B5" s="525"/>
      <c r="C5" s="526" t="s">
        <v>106</v>
      </c>
      <c r="D5" s="527" t="s">
        <v>120</v>
      </c>
      <c r="E5" s="528" t="s">
        <v>121</v>
      </c>
      <c r="F5" s="527" t="s">
        <v>424</v>
      </c>
    </row>
    <row r="6" spans="1:6" ht="5.0999999999999996" customHeight="1" thickBot="1" x14ac:dyDescent="0.25">
      <c r="B6" s="525"/>
      <c r="C6" s="529"/>
      <c r="D6" s="479"/>
      <c r="E6" s="479"/>
      <c r="F6" s="479"/>
    </row>
    <row r="7" spans="1:6" ht="24.95" customHeight="1" x14ac:dyDescent="0.2">
      <c r="A7" s="530"/>
      <c r="B7" s="1443" t="s">
        <v>894</v>
      </c>
      <c r="C7" s="1446">
        <v>40</v>
      </c>
      <c r="D7" s="1447">
        <v>355</v>
      </c>
      <c r="E7" s="1448">
        <v>2836</v>
      </c>
      <c r="F7" s="1447">
        <v>3191</v>
      </c>
    </row>
    <row r="8" spans="1:6" ht="24.95" customHeight="1" thickBot="1" x14ac:dyDescent="0.25">
      <c r="A8" s="530"/>
      <c r="B8" s="1444" t="s">
        <v>905</v>
      </c>
      <c r="C8" s="1337">
        <v>0</v>
      </c>
      <c r="D8" s="1338">
        <v>0</v>
      </c>
      <c r="E8" s="1339">
        <v>0</v>
      </c>
      <c r="F8" s="1338">
        <v>0</v>
      </c>
    </row>
    <row r="9" spans="1:6" ht="24.95" customHeight="1" thickBot="1" x14ac:dyDescent="0.25">
      <c r="A9" s="530"/>
      <c r="B9" s="1445" t="s">
        <v>440</v>
      </c>
      <c r="C9" s="542">
        <v>3</v>
      </c>
      <c r="D9" s="543">
        <v>19</v>
      </c>
      <c r="E9" s="544">
        <v>267</v>
      </c>
      <c r="F9" s="543">
        <v>286</v>
      </c>
    </row>
    <row r="10" spans="1:6" ht="24.95" customHeight="1" x14ac:dyDescent="0.2">
      <c r="A10" s="530"/>
      <c r="B10" s="1443" t="s">
        <v>448</v>
      </c>
      <c r="C10" s="1446">
        <v>9</v>
      </c>
      <c r="D10" s="1447">
        <v>69</v>
      </c>
      <c r="E10" s="1448">
        <v>1103</v>
      </c>
      <c r="F10" s="1447">
        <v>1172</v>
      </c>
    </row>
    <row r="11" spans="1:6" ht="24.95" customHeight="1" thickBot="1" x14ac:dyDescent="0.25">
      <c r="A11" s="530"/>
      <c r="B11" s="1444" t="s">
        <v>441</v>
      </c>
      <c r="C11" s="1337">
        <v>0</v>
      </c>
      <c r="D11" s="1338">
        <v>0</v>
      </c>
      <c r="E11" s="1339">
        <v>0</v>
      </c>
      <c r="F11" s="1338">
        <v>0</v>
      </c>
    </row>
    <row r="12" spans="1:6" ht="24.95" customHeight="1" thickBot="1" x14ac:dyDescent="0.25">
      <c r="A12" s="530"/>
      <c r="B12" s="1445" t="s">
        <v>431</v>
      </c>
      <c r="C12" s="1449">
        <v>6</v>
      </c>
      <c r="D12" s="1450">
        <v>108</v>
      </c>
      <c r="E12" s="1451">
        <v>1473</v>
      </c>
      <c r="F12" s="1450">
        <v>1581</v>
      </c>
    </row>
    <row r="13" spans="1:6" ht="24.95" customHeight="1" thickBot="1" x14ac:dyDescent="0.25">
      <c r="A13" s="530"/>
      <c r="B13" s="1445" t="s">
        <v>432</v>
      </c>
      <c r="C13" s="1449">
        <v>30</v>
      </c>
      <c r="D13" s="1450">
        <v>396</v>
      </c>
      <c r="E13" s="1451">
        <v>3357</v>
      </c>
      <c r="F13" s="1450">
        <v>3753</v>
      </c>
    </row>
    <row r="14" spans="1:6" ht="24.95" customHeight="1" thickBot="1" x14ac:dyDescent="0.25">
      <c r="A14" s="530"/>
      <c r="B14" s="1445" t="s">
        <v>744</v>
      </c>
      <c r="C14" s="1449">
        <v>3</v>
      </c>
      <c r="D14" s="1450">
        <v>132</v>
      </c>
      <c r="E14" s="1451">
        <v>2898</v>
      </c>
      <c r="F14" s="1450">
        <v>3030</v>
      </c>
    </row>
    <row r="15" spans="1:6" ht="24.95" customHeight="1" thickBot="1" x14ac:dyDescent="0.25">
      <c r="A15" s="530"/>
      <c r="B15" s="1445" t="s">
        <v>745</v>
      </c>
      <c r="C15" s="1449">
        <v>3</v>
      </c>
      <c r="D15" s="1450">
        <v>22</v>
      </c>
      <c r="E15" s="1451">
        <v>391</v>
      </c>
      <c r="F15" s="1450">
        <v>413</v>
      </c>
    </row>
    <row r="16" spans="1:6" ht="24.95" customHeight="1" thickBot="1" x14ac:dyDescent="0.25">
      <c r="A16" s="530"/>
      <c r="B16" s="1445" t="s">
        <v>433</v>
      </c>
      <c r="C16" s="1449">
        <v>0</v>
      </c>
      <c r="D16" s="1450">
        <v>1</v>
      </c>
      <c r="E16" s="1451">
        <v>26</v>
      </c>
      <c r="F16" s="1450">
        <v>27</v>
      </c>
    </row>
    <row r="17" spans="1:6" ht="24.95" customHeight="1" thickBot="1" x14ac:dyDescent="0.25">
      <c r="A17" s="530"/>
      <c r="B17" s="1445" t="s">
        <v>434</v>
      </c>
      <c r="C17" s="1449">
        <v>0</v>
      </c>
      <c r="D17" s="1450">
        <v>2</v>
      </c>
      <c r="E17" s="1451">
        <v>1</v>
      </c>
      <c r="F17" s="1450">
        <v>3</v>
      </c>
    </row>
    <row r="18" spans="1:6" ht="24.95" customHeight="1" thickBot="1" x14ac:dyDescent="0.25">
      <c r="A18" s="530"/>
      <c r="B18" s="1445" t="s">
        <v>435</v>
      </c>
      <c r="C18" s="1449">
        <v>0</v>
      </c>
      <c r="D18" s="1450">
        <v>5</v>
      </c>
      <c r="E18" s="1451">
        <v>171</v>
      </c>
      <c r="F18" s="1450">
        <v>176</v>
      </c>
    </row>
    <row r="19" spans="1:6" ht="24.95" customHeight="1" thickBot="1" x14ac:dyDescent="0.25">
      <c r="A19" s="530"/>
      <c r="B19" s="1445" t="s">
        <v>436</v>
      </c>
      <c r="C19" s="1449">
        <v>0</v>
      </c>
      <c r="D19" s="1450">
        <v>0</v>
      </c>
      <c r="E19" s="1451">
        <v>7</v>
      </c>
      <c r="F19" s="1450">
        <v>7</v>
      </c>
    </row>
    <row r="20" spans="1:6" ht="24.95" customHeight="1" thickBot="1" x14ac:dyDescent="0.25">
      <c r="A20" s="530"/>
      <c r="B20" s="1445" t="s">
        <v>437</v>
      </c>
      <c r="C20" s="1449">
        <v>0</v>
      </c>
      <c r="D20" s="1450">
        <v>0</v>
      </c>
      <c r="E20" s="1451">
        <v>0</v>
      </c>
      <c r="F20" s="1450">
        <v>0</v>
      </c>
    </row>
    <row r="21" spans="1:6" ht="24.95" customHeight="1" thickBot="1" x14ac:dyDescent="0.25">
      <c r="A21" s="530"/>
      <c r="B21" s="1445" t="s">
        <v>438</v>
      </c>
      <c r="C21" s="1449">
        <v>1</v>
      </c>
      <c r="D21" s="1450">
        <v>11</v>
      </c>
      <c r="E21" s="1451">
        <v>147</v>
      </c>
      <c r="F21" s="1450">
        <v>158</v>
      </c>
    </row>
    <row r="22" spans="1:6" ht="24.95" customHeight="1" thickBot="1" x14ac:dyDescent="0.25">
      <c r="A22"/>
      <c r="B22" s="1445" t="s">
        <v>66</v>
      </c>
      <c r="C22" s="1449">
        <v>0</v>
      </c>
      <c r="D22" s="1450">
        <v>13</v>
      </c>
      <c r="E22" s="1451">
        <v>71</v>
      </c>
      <c r="F22" s="1450">
        <v>84</v>
      </c>
    </row>
    <row r="23" spans="1:6" ht="5.0999999999999996" customHeight="1" x14ac:dyDescent="0.2">
      <c r="C23" s="534"/>
      <c r="D23" s="535"/>
      <c r="E23" s="535"/>
      <c r="F23" s="535"/>
    </row>
    <row r="24" spans="1:6" ht="24.95" customHeight="1" x14ac:dyDescent="0.2">
      <c r="B24" s="946" t="s">
        <v>894</v>
      </c>
      <c r="C24" s="947">
        <v>40</v>
      </c>
      <c r="D24" s="948">
        <v>355</v>
      </c>
      <c r="E24" s="949">
        <v>2836</v>
      </c>
      <c r="F24" s="950">
        <v>3191</v>
      </c>
    </row>
    <row r="25" spans="1:6" ht="24.95" customHeight="1" x14ac:dyDescent="0.2">
      <c r="B25" s="951" t="s">
        <v>442</v>
      </c>
      <c r="C25" s="952">
        <v>55</v>
      </c>
      <c r="D25" s="953">
        <v>778</v>
      </c>
      <c r="E25" s="954">
        <v>9912</v>
      </c>
      <c r="F25" s="955">
        <v>10690</v>
      </c>
    </row>
    <row r="26" spans="1:6" ht="24.95" customHeight="1" x14ac:dyDescent="0.2">
      <c r="B26" s="956" t="s">
        <v>426</v>
      </c>
      <c r="C26" s="957">
        <v>95</v>
      </c>
      <c r="D26" s="958">
        <v>1133</v>
      </c>
      <c r="E26" s="959">
        <v>12748</v>
      </c>
      <c r="F26" s="960">
        <v>13881</v>
      </c>
    </row>
    <row r="27" spans="1:6" s="95" customFormat="1" ht="20.100000000000001" customHeight="1" x14ac:dyDescent="0.2">
      <c r="B27" s="126" t="s">
        <v>117</v>
      </c>
      <c r="C27" s="536"/>
      <c r="D27" s="378"/>
      <c r="E27" s="537"/>
      <c r="F27" s="378"/>
    </row>
    <row r="28" spans="1:6" s="976" customFormat="1" x14ac:dyDescent="0.2">
      <c r="A28" s="986"/>
      <c r="B28" s="1937" t="s">
        <v>446</v>
      </c>
      <c r="C28" s="1936"/>
      <c r="D28" s="1936"/>
      <c r="E28" s="1936"/>
      <c r="F28" s="1936"/>
    </row>
    <row r="29" spans="1:6" x14ac:dyDescent="0.2"/>
    <row r="30" spans="1:6" x14ac:dyDescent="0.2"/>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sheetData>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showGridLines="0" zoomScaleNormal="100" workbookViewId="0">
      <pane ySplit="5" topLeftCell="A15" activePane="bottomLeft" state="frozen"/>
      <selection activeCell="Q15" sqref="Q15"/>
      <selection pane="bottomLeft" activeCell="A4" sqref="A4:XFD4"/>
    </sheetView>
  </sheetViews>
  <sheetFormatPr baseColWidth="10" defaultColWidth="9.140625" defaultRowHeight="12.75" x14ac:dyDescent="0.2"/>
  <cols>
    <col min="1" max="1" width="1.7109375" style="474" customWidth="1"/>
    <col min="2" max="2" width="11.42578125" style="152" customWidth="1"/>
    <col min="3" max="3" width="21.42578125" style="152" customWidth="1"/>
    <col min="4" max="4" width="11.7109375" style="1817" customWidth="1"/>
    <col min="5" max="5" width="11.7109375" style="1115" customWidth="1"/>
    <col min="6" max="7" width="11.7109375" style="1097" customWidth="1"/>
    <col min="8" max="8" width="11.7109375" style="1115" customWidth="1"/>
    <col min="9" max="9" width="10.7109375" style="474" customWidth="1"/>
    <col min="10" max="1025" width="10.7109375" customWidth="1"/>
  </cols>
  <sheetData>
    <row r="1" spans="1:9" ht="20.100000000000001" customHeight="1" x14ac:dyDescent="0.2">
      <c r="B1" s="502" t="s">
        <v>422</v>
      </c>
      <c r="C1" s="502"/>
      <c r="D1" s="1464"/>
      <c r="E1" s="1098"/>
      <c r="F1" s="1090"/>
      <c r="G1" s="1090"/>
      <c r="H1" s="1098"/>
    </row>
    <row r="2" spans="1:9" ht="20.100000000000001" customHeight="1" x14ac:dyDescent="0.2">
      <c r="B2" s="502" t="s">
        <v>943</v>
      </c>
      <c r="C2" s="504"/>
      <c r="D2" s="1812"/>
      <c r="E2" s="1098"/>
      <c r="F2" s="1090"/>
      <c r="G2" s="1090"/>
      <c r="H2" s="1098"/>
    </row>
    <row r="3" spans="1:9" ht="20.100000000000001" customHeight="1" x14ac:dyDescent="0.2">
      <c r="B3" s="1082" t="s">
        <v>439</v>
      </c>
      <c r="C3" s="505"/>
      <c r="D3" s="1812"/>
      <c r="E3" s="1098"/>
      <c r="F3" s="1090"/>
      <c r="G3" s="1090"/>
      <c r="H3" s="1098"/>
    </row>
    <row r="4" spans="1:9" s="972" customFormat="1" ht="20.100000000000001" customHeight="1" x14ac:dyDescent="0.2">
      <c r="A4" s="1959"/>
      <c r="B4" s="133" t="s">
        <v>49</v>
      </c>
      <c r="C4" s="1960"/>
      <c r="D4" s="1961"/>
      <c r="E4" s="1962"/>
      <c r="F4" s="1963"/>
      <c r="G4" s="1963"/>
      <c r="H4" s="1962"/>
      <c r="I4" s="1959"/>
    </row>
    <row r="5" spans="1:9" ht="50.1" customHeight="1" x14ac:dyDescent="0.2">
      <c r="B5" s="2016"/>
      <c r="C5" s="2016"/>
      <c r="D5" s="1813"/>
      <c r="E5" s="1099" t="s">
        <v>106</v>
      </c>
      <c r="F5" s="1091" t="s">
        <v>107</v>
      </c>
      <c r="G5" s="1092" t="s">
        <v>108</v>
      </c>
      <c r="H5" s="1100" t="s">
        <v>424</v>
      </c>
    </row>
    <row r="6" spans="1:9" ht="5.0999999999999996" customHeight="1" x14ac:dyDescent="0.2">
      <c r="B6" s="2016"/>
      <c r="C6" s="2016"/>
      <c r="D6" s="1814"/>
      <c r="E6" s="1101"/>
      <c r="F6" s="1093"/>
      <c r="G6" s="1093"/>
      <c r="H6" s="1102"/>
    </row>
    <row r="7" spans="1:9" s="337" customFormat="1" ht="12.75" customHeight="1" x14ac:dyDescent="0.2">
      <c r="A7" s="481"/>
      <c r="B7" s="2027" t="s">
        <v>894</v>
      </c>
      <c r="C7" s="2027"/>
      <c r="D7" s="1820" t="s">
        <v>904</v>
      </c>
      <c r="E7" s="1103">
        <v>338</v>
      </c>
      <c r="F7" s="981">
        <v>2797</v>
      </c>
      <c r="G7" s="981">
        <v>6652</v>
      </c>
      <c r="H7" s="1381">
        <v>9449</v>
      </c>
      <c r="I7" s="1380"/>
    </row>
    <row r="8" spans="1:9" s="337" customFormat="1" ht="12.75" customHeight="1" x14ac:dyDescent="0.2">
      <c r="A8" s="481"/>
      <c r="B8" s="2027"/>
      <c r="C8" s="2027"/>
      <c r="D8" s="1821" t="s">
        <v>425</v>
      </c>
      <c r="E8" s="1105">
        <v>0</v>
      </c>
      <c r="F8" s="977">
        <v>16</v>
      </c>
      <c r="G8" s="978">
        <v>90</v>
      </c>
      <c r="H8" s="1106">
        <v>106</v>
      </c>
      <c r="I8" s="481"/>
    </row>
    <row r="9" spans="1:9" s="337" customFormat="1" ht="12.75" customHeight="1" x14ac:dyDescent="0.2">
      <c r="A9" s="481"/>
      <c r="B9" s="2027"/>
      <c r="C9" s="2027"/>
      <c r="D9" s="1815" t="s">
        <v>426</v>
      </c>
      <c r="E9" s="1107">
        <v>338</v>
      </c>
      <c r="F9" s="979">
        <v>2813</v>
      </c>
      <c r="G9" s="980">
        <v>6742</v>
      </c>
      <c r="H9" s="1108">
        <v>9555</v>
      </c>
      <c r="I9" s="481"/>
    </row>
    <row r="10" spans="1:9" s="337" customFormat="1" ht="12.75" customHeight="1" x14ac:dyDescent="0.2">
      <c r="A10" s="481"/>
      <c r="B10" s="2027" t="s">
        <v>447</v>
      </c>
      <c r="C10" s="2027"/>
      <c r="D10" s="1820" t="s">
        <v>428</v>
      </c>
      <c r="E10" s="1103">
        <v>9</v>
      </c>
      <c r="F10" s="981">
        <v>79</v>
      </c>
      <c r="G10" s="982">
        <v>436</v>
      </c>
      <c r="H10" s="1104">
        <v>515</v>
      </c>
      <c r="I10" s="481"/>
    </row>
    <row r="11" spans="1:9" s="337" customFormat="1" ht="12.75" customHeight="1" x14ac:dyDescent="0.2">
      <c r="A11" s="481"/>
      <c r="B11" s="2027"/>
      <c r="C11" s="2027"/>
      <c r="D11" s="1822" t="s">
        <v>429</v>
      </c>
      <c r="E11" s="1105">
        <v>0</v>
      </c>
      <c r="F11" s="977">
        <v>3</v>
      </c>
      <c r="G11" s="978">
        <v>29</v>
      </c>
      <c r="H11" s="1106">
        <v>32</v>
      </c>
      <c r="I11" s="481"/>
    </row>
    <row r="12" spans="1:9" s="337" customFormat="1" ht="12.75" customHeight="1" x14ac:dyDescent="0.2">
      <c r="A12" s="481"/>
      <c r="B12" s="2027"/>
      <c r="C12" s="2027"/>
      <c r="D12" s="1815" t="s">
        <v>426</v>
      </c>
      <c r="E12" s="1107">
        <v>9</v>
      </c>
      <c r="F12" s="979">
        <v>82</v>
      </c>
      <c r="G12" s="980">
        <v>465</v>
      </c>
      <c r="H12" s="1108">
        <v>547</v>
      </c>
      <c r="I12" s="481"/>
    </row>
    <row r="13" spans="1:9" s="337" customFormat="1" ht="12.75" customHeight="1" x14ac:dyDescent="0.2">
      <c r="A13" s="481"/>
      <c r="B13" s="2029" t="s">
        <v>448</v>
      </c>
      <c r="C13" s="2029"/>
      <c r="D13" s="1820" t="s">
        <v>428</v>
      </c>
      <c r="E13" s="1103">
        <v>91</v>
      </c>
      <c r="F13" s="981">
        <v>826</v>
      </c>
      <c r="G13" s="983">
        <v>2946</v>
      </c>
      <c r="H13" s="1104">
        <v>3772</v>
      </c>
      <c r="I13" s="481"/>
    </row>
    <row r="14" spans="1:9" s="337" customFormat="1" ht="12.75" customHeight="1" x14ac:dyDescent="0.2">
      <c r="A14" s="481"/>
      <c r="B14" s="2029"/>
      <c r="C14" s="2029"/>
      <c r="D14" s="1822" t="s">
        <v>429</v>
      </c>
      <c r="E14" s="1105">
        <v>0</v>
      </c>
      <c r="F14" s="977">
        <v>4</v>
      </c>
      <c r="G14" s="978">
        <v>20</v>
      </c>
      <c r="H14" s="1106">
        <v>24</v>
      </c>
      <c r="I14" s="481"/>
    </row>
    <row r="15" spans="1:9" s="337" customFormat="1" ht="12.75" customHeight="1" x14ac:dyDescent="0.2">
      <c r="A15" s="481"/>
      <c r="B15" s="2029"/>
      <c r="C15" s="2029"/>
      <c r="D15" s="1816" t="s">
        <v>426</v>
      </c>
      <c r="E15" s="1109">
        <v>91</v>
      </c>
      <c r="F15" s="984">
        <v>830</v>
      </c>
      <c r="G15" s="985">
        <v>2966</v>
      </c>
      <c r="H15" s="1110">
        <v>3796</v>
      </c>
      <c r="I15" s="481"/>
    </row>
    <row r="16" spans="1:9" s="337" customFormat="1" ht="12.75" customHeight="1" x14ac:dyDescent="0.2">
      <c r="A16" s="512"/>
      <c r="B16" s="2030" t="s">
        <v>441</v>
      </c>
      <c r="C16" s="2030"/>
      <c r="D16" s="1823" t="s">
        <v>428</v>
      </c>
      <c r="E16" s="1340">
        <v>8</v>
      </c>
      <c r="F16" s="1341">
        <v>60</v>
      </c>
      <c r="G16" s="1342">
        <v>137</v>
      </c>
      <c r="H16" s="1343">
        <v>197</v>
      </c>
      <c r="I16" s="512"/>
    </row>
    <row r="17" spans="1:9" s="337" customFormat="1" ht="12.75" customHeight="1" x14ac:dyDescent="0.2">
      <c r="A17" s="481"/>
      <c r="B17" s="2030"/>
      <c r="C17" s="2030"/>
      <c r="D17" s="1822" t="s">
        <v>429</v>
      </c>
      <c r="E17" s="1344">
        <v>0</v>
      </c>
      <c r="F17" s="1345">
        <v>0</v>
      </c>
      <c r="G17" s="1346">
        <v>1</v>
      </c>
      <c r="H17" s="1347">
        <v>1</v>
      </c>
      <c r="I17" s="481"/>
    </row>
    <row r="18" spans="1:9" s="337" customFormat="1" ht="12.75" customHeight="1" x14ac:dyDescent="0.2">
      <c r="A18" s="481"/>
      <c r="B18" s="2030"/>
      <c r="C18" s="2030"/>
      <c r="D18" s="1815" t="s">
        <v>426</v>
      </c>
      <c r="E18" s="1348">
        <v>8</v>
      </c>
      <c r="F18" s="1349">
        <v>60</v>
      </c>
      <c r="G18" s="1350">
        <v>138</v>
      </c>
      <c r="H18" s="1351">
        <v>198</v>
      </c>
      <c r="I18" s="481"/>
    </row>
    <row r="19" spans="1:9" s="337" customFormat="1" ht="12.75" customHeight="1" x14ac:dyDescent="0.2">
      <c r="A19" s="481"/>
      <c r="B19" s="2027" t="s">
        <v>431</v>
      </c>
      <c r="C19" s="2027"/>
      <c r="D19" s="1820" t="s">
        <v>428</v>
      </c>
      <c r="E19" s="1452">
        <v>65</v>
      </c>
      <c r="F19" s="1453">
        <v>1204</v>
      </c>
      <c r="G19" s="1454">
        <v>3322</v>
      </c>
      <c r="H19" s="1455">
        <v>4526</v>
      </c>
      <c r="I19" s="1434"/>
    </row>
    <row r="20" spans="1:9" s="337" customFormat="1" ht="12.75" customHeight="1" x14ac:dyDescent="0.2">
      <c r="A20" s="481"/>
      <c r="B20" s="2027"/>
      <c r="C20" s="2027"/>
      <c r="D20" s="1822" t="s">
        <v>429</v>
      </c>
      <c r="E20" s="1456">
        <v>3</v>
      </c>
      <c r="F20" s="1457">
        <v>108</v>
      </c>
      <c r="G20" s="1458">
        <v>421</v>
      </c>
      <c r="H20" s="1459">
        <v>529</v>
      </c>
      <c r="I20" s="1434"/>
    </row>
    <row r="21" spans="1:9" s="337" customFormat="1" ht="12.75" customHeight="1" x14ac:dyDescent="0.2">
      <c r="A21" s="481"/>
      <c r="B21" s="2027"/>
      <c r="C21" s="2027"/>
      <c r="D21" s="1824" t="s">
        <v>426</v>
      </c>
      <c r="E21" s="1460">
        <v>68</v>
      </c>
      <c r="F21" s="1461">
        <v>1312</v>
      </c>
      <c r="G21" s="1462">
        <v>3743</v>
      </c>
      <c r="H21" s="1463">
        <v>5055</v>
      </c>
      <c r="I21" s="1434"/>
    </row>
    <row r="22" spans="1:9" s="337" customFormat="1" ht="12.75" customHeight="1" x14ac:dyDescent="0.2">
      <c r="A22" s="481"/>
      <c r="B22" s="2027" t="s">
        <v>432</v>
      </c>
      <c r="C22" s="2027"/>
      <c r="D22" s="1820" t="s">
        <v>428</v>
      </c>
      <c r="E22" s="1452">
        <v>210</v>
      </c>
      <c r="F22" s="1453">
        <v>2131</v>
      </c>
      <c r="G22" s="1454">
        <v>5492</v>
      </c>
      <c r="H22" s="1455">
        <v>7623</v>
      </c>
      <c r="I22" s="1434"/>
    </row>
    <row r="23" spans="1:9" s="337" customFormat="1" ht="12.75" customHeight="1" x14ac:dyDescent="0.2">
      <c r="A23" s="481"/>
      <c r="B23" s="2027"/>
      <c r="C23" s="2027"/>
      <c r="D23" s="1822" t="s">
        <v>429</v>
      </c>
      <c r="E23" s="1456">
        <v>9</v>
      </c>
      <c r="F23" s="1457">
        <v>182</v>
      </c>
      <c r="G23" s="1458">
        <v>592</v>
      </c>
      <c r="H23" s="1459">
        <v>774</v>
      </c>
      <c r="I23" s="1434"/>
    </row>
    <row r="24" spans="1:9" s="337" customFormat="1" ht="12.75" customHeight="1" x14ac:dyDescent="0.2">
      <c r="A24" s="481"/>
      <c r="B24" s="2027"/>
      <c r="C24" s="2027"/>
      <c r="D24" s="1824" t="s">
        <v>426</v>
      </c>
      <c r="E24" s="1460">
        <v>219</v>
      </c>
      <c r="F24" s="1461">
        <v>2313</v>
      </c>
      <c r="G24" s="1462">
        <v>6084</v>
      </c>
      <c r="H24" s="1463">
        <v>8397</v>
      </c>
      <c r="I24" s="1434"/>
    </row>
    <row r="25" spans="1:9" s="337" customFormat="1" ht="12.75" customHeight="1" x14ac:dyDescent="0.2">
      <c r="A25" s="481"/>
      <c r="B25" s="2028" t="s">
        <v>744</v>
      </c>
      <c r="C25" s="2028"/>
      <c r="D25" s="1820" t="s">
        <v>428</v>
      </c>
      <c r="E25" s="1452">
        <v>203</v>
      </c>
      <c r="F25" s="1453">
        <v>1131</v>
      </c>
      <c r="G25" s="1454">
        <v>7858</v>
      </c>
      <c r="H25" s="1455">
        <v>8989</v>
      </c>
      <c r="I25" s="1434"/>
    </row>
    <row r="26" spans="1:9" s="337" customFormat="1" ht="12.75" customHeight="1" x14ac:dyDescent="0.2">
      <c r="A26" s="481"/>
      <c r="B26" s="2028"/>
      <c r="C26" s="2028"/>
      <c r="D26" s="1822" t="s">
        <v>429</v>
      </c>
      <c r="E26" s="1456">
        <v>73</v>
      </c>
      <c r="F26" s="1457">
        <v>570</v>
      </c>
      <c r="G26" s="1458">
        <v>3830</v>
      </c>
      <c r="H26" s="1459">
        <v>4400</v>
      </c>
      <c r="I26" s="1434"/>
    </row>
    <row r="27" spans="1:9" s="337" customFormat="1" ht="12.75" customHeight="1" x14ac:dyDescent="0.2">
      <c r="A27" s="481"/>
      <c r="B27" s="2028"/>
      <c r="C27" s="2028"/>
      <c r="D27" s="1824" t="s">
        <v>426</v>
      </c>
      <c r="E27" s="1460">
        <v>276</v>
      </c>
      <c r="F27" s="1461">
        <v>1701</v>
      </c>
      <c r="G27" s="1462">
        <v>11688</v>
      </c>
      <c r="H27" s="1463">
        <v>13389</v>
      </c>
      <c r="I27" s="1434"/>
    </row>
    <row r="28" spans="1:9" s="337" customFormat="1" ht="12.75" customHeight="1" x14ac:dyDescent="0.2">
      <c r="A28" s="481"/>
      <c r="B28" s="2028" t="s">
        <v>745</v>
      </c>
      <c r="C28" s="2028"/>
      <c r="D28" s="1820" t="s">
        <v>428</v>
      </c>
      <c r="E28" s="1452">
        <v>9</v>
      </c>
      <c r="F28" s="1453">
        <v>55</v>
      </c>
      <c r="G28" s="1454">
        <v>620</v>
      </c>
      <c r="H28" s="1455">
        <v>675</v>
      </c>
      <c r="I28" s="1434"/>
    </row>
    <row r="29" spans="1:9" s="337" customFormat="1" ht="12.75" customHeight="1" x14ac:dyDescent="0.2">
      <c r="A29" s="481"/>
      <c r="B29" s="2028"/>
      <c r="C29" s="2028"/>
      <c r="D29" s="1822" t="s">
        <v>429</v>
      </c>
      <c r="E29" s="1456">
        <v>2</v>
      </c>
      <c r="F29" s="1457">
        <v>26</v>
      </c>
      <c r="G29" s="1458">
        <v>299</v>
      </c>
      <c r="H29" s="1459">
        <v>325</v>
      </c>
      <c r="I29" s="1434"/>
    </row>
    <row r="30" spans="1:9" s="337" customFormat="1" ht="12.75" customHeight="1" x14ac:dyDescent="0.2">
      <c r="A30" s="481"/>
      <c r="B30" s="2028"/>
      <c r="C30" s="2028"/>
      <c r="D30" s="1824" t="s">
        <v>426</v>
      </c>
      <c r="E30" s="1460">
        <v>11</v>
      </c>
      <c r="F30" s="1461">
        <v>81</v>
      </c>
      <c r="G30" s="1462">
        <v>919</v>
      </c>
      <c r="H30" s="1463">
        <v>1000</v>
      </c>
      <c r="I30" s="1434"/>
    </row>
    <row r="31" spans="1:9" s="337" customFormat="1" ht="12.75" customHeight="1" x14ac:dyDescent="0.2">
      <c r="A31" s="481"/>
      <c r="B31" s="2027" t="s">
        <v>433</v>
      </c>
      <c r="C31" s="2027"/>
      <c r="D31" s="1820" t="s">
        <v>428</v>
      </c>
      <c r="E31" s="1452">
        <v>3</v>
      </c>
      <c r="F31" s="1453">
        <v>18</v>
      </c>
      <c r="G31" s="1454">
        <v>57</v>
      </c>
      <c r="H31" s="1455">
        <v>75</v>
      </c>
      <c r="I31" s="1434"/>
    </row>
    <row r="32" spans="1:9" s="337" customFormat="1" ht="12.75" customHeight="1" x14ac:dyDescent="0.2">
      <c r="A32" s="481"/>
      <c r="B32" s="2027"/>
      <c r="C32" s="2027"/>
      <c r="D32" s="1822" t="s">
        <v>429</v>
      </c>
      <c r="E32" s="1456">
        <v>0</v>
      </c>
      <c r="F32" s="1457">
        <v>5</v>
      </c>
      <c r="G32" s="1458">
        <v>22</v>
      </c>
      <c r="H32" s="1459">
        <v>27</v>
      </c>
      <c r="I32" s="1434"/>
    </row>
    <row r="33" spans="1:9" s="337" customFormat="1" ht="12.75" customHeight="1" x14ac:dyDescent="0.2">
      <c r="A33" s="481"/>
      <c r="B33" s="2027"/>
      <c r="C33" s="2027"/>
      <c r="D33" s="1824" t="s">
        <v>426</v>
      </c>
      <c r="E33" s="1460">
        <v>3</v>
      </c>
      <c r="F33" s="1461">
        <v>23</v>
      </c>
      <c r="G33" s="1462">
        <v>79</v>
      </c>
      <c r="H33" s="1463">
        <v>102</v>
      </c>
      <c r="I33" s="1434"/>
    </row>
    <row r="34" spans="1:9" s="337" customFormat="1" ht="12.75" customHeight="1" x14ac:dyDescent="0.2">
      <c r="A34" s="481"/>
      <c r="B34" s="2027" t="s">
        <v>434</v>
      </c>
      <c r="C34" s="2027"/>
      <c r="D34" s="1820" t="s">
        <v>428</v>
      </c>
      <c r="E34" s="1452">
        <v>1</v>
      </c>
      <c r="F34" s="1453">
        <v>4</v>
      </c>
      <c r="G34" s="1454">
        <v>4</v>
      </c>
      <c r="H34" s="1455">
        <v>8</v>
      </c>
      <c r="I34" s="1434"/>
    </row>
    <row r="35" spans="1:9" s="337" customFormat="1" ht="12.75" customHeight="1" x14ac:dyDescent="0.2">
      <c r="A35" s="481"/>
      <c r="B35" s="2027"/>
      <c r="C35" s="2027"/>
      <c r="D35" s="1822" t="s">
        <v>429</v>
      </c>
      <c r="E35" s="1456">
        <v>0</v>
      </c>
      <c r="F35" s="1457">
        <v>0</v>
      </c>
      <c r="G35" s="1458">
        <v>0</v>
      </c>
      <c r="H35" s="1459">
        <v>0</v>
      </c>
      <c r="I35" s="1434"/>
    </row>
    <row r="36" spans="1:9" s="337" customFormat="1" ht="12.75" customHeight="1" x14ac:dyDescent="0.2">
      <c r="A36" s="481"/>
      <c r="B36" s="2027"/>
      <c r="C36" s="2027"/>
      <c r="D36" s="1824" t="s">
        <v>426</v>
      </c>
      <c r="E36" s="1460">
        <v>1</v>
      </c>
      <c r="F36" s="1461">
        <v>4</v>
      </c>
      <c r="G36" s="1462">
        <v>4</v>
      </c>
      <c r="H36" s="1463">
        <v>8</v>
      </c>
      <c r="I36" s="1434"/>
    </row>
    <row r="37" spans="1:9" s="337" customFormat="1" ht="12.75" customHeight="1" x14ac:dyDescent="0.2">
      <c r="A37" s="481"/>
      <c r="B37" s="2028" t="s">
        <v>435</v>
      </c>
      <c r="C37" s="2028"/>
      <c r="D37" s="1820" t="s">
        <v>428</v>
      </c>
      <c r="E37" s="1452">
        <v>1</v>
      </c>
      <c r="F37" s="1453">
        <v>5</v>
      </c>
      <c r="G37" s="1454">
        <v>66</v>
      </c>
      <c r="H37" s="1455">
        <v>71</v>
      </c>
      <c r="I37" s="1434"/>
    </row>
    <row r="38" spans="1:9" s="337" customFormat="1" ht="12.75" customHeight="1" x14ac:dyDescent="0.2">
      <c r="A38" s="481"/>
      <c r="B38" s="2028"/>
      <c r="C38" s="2028"/>
      <c r="D38" s="1822" t="s">
        <v>429</v>
      </c>
      <c r="E38" s="1456">
        <v>0</v>
      </c>
      <c r="F38" s="1457">
        <v>6</v>
      </c>
      <c r="G38" s="1458">
        <v>296</v>
      </c>
      <c r="H38" s="1459">
        <v>302</v>
      </c>
      <c r="I38" s="1434"/>
    </row>
    <row r="39" spans="1:9" s="337" customFormat="1" ht="12.75" customHeight="1" x14ac:dyDescent="0.2">
      <c r="A39" s="481"/>
      <c r="B39" s="2028"/>
      <c r="C39" s="2028"/>
      <c r="D39" s="1824" t="s">
        <v>426</v>
      </c>
      <c r="E39" s="1460">
        <v>1</v>
      </c>
      <c r="F39" s="1461">
        <v>11</v>
      </c>
      <c r="G39" s="1462">
        <v>362</v>
      </c>
      <c r="H39" s="1463">
        <v>373</v>
      </c>
      <c r="I39" s="1434"/>
    </row>
    <row r="40" spans="1:9" s="337" customFormat="1" ht="12.75" customHeight="1" x14ac:dyDescent="0.2">
      <c r="A40" s="481"/>
      <c r="B40" s="2028" t="s">
        <v>436</v>
      </c>
      <c r="C40" s="2028"/>
      <c r="D40" s="1820" t="s">
        <v>428</v>
      </c>
      <c r="E40" s="1452">
        <v>1</v>
      </c>
      <c r="F40" s="1453">
        <v>1</v>
      </c>
      <c r="G40" s="1454">
        <v>4</v>
      </c>
      <c r="H40" s="1455">
        <v>5</v>
      </c>
      <c r="I40" s="1434"/>
    </row>
    <row r="41" spans="1:9" s="337" customFormat="1" ht="12.75" customHeight="1" x14ac:dyDescent="0.2">
      <c r="A41" s="481"/>
      <c r="B41" s="2028"/>
      <c r="C41" s="2028"/>
      <c r="D41" s="1822" t="s">
        <v>429</v>
      </c>
      <c r="E41" s="1456">
        <v>0</v>
      </c>
      <c r="F41" s="1457">
        <v>0</v>
      </c>
      <c r="G41" s="1458">
        <v>36</v>
      </c>
      <c r="H41" s="1459">
        <v>36</v>
      </c>
      <c r="I41" s="1434"/>
    </row>
    <row r="42" spans="1:9" s="337" customFormat="1" ht="12.75" customHeight="1" x14ac:dyDescent="0.2">
      <c r="A42" s="481"/>
      <c r="B42" s="2028"/>
      <c r="C42" s="2028"/>
      <c r="D42" s="1824" t="s">
        <v>426</v>
      </c>
      <c r="E42" s="1460">
        <v>1</v>
      </c>
      <c r="F42" s="1461">
        <v>1</v>
      </c>
      <c r="G42" s="1462">
        <v>40</v>
      </c>
      <c r="H42" s="1463">
        <v>41</v>
      </c>
      <c r="I42" s="1434"/>
    </row>
    <row r="43" spans="1:9" s="337" customFormat="1" ht="12.75" customHeight="1" x14ac:dyDescent="0.2">
      <c r="A43" s="481"/>
      <c r="B43" s="2028" t="s">
        <v>437</v>
      </c>
      <c r="C43" s="2028"/>
      <c r="D43" s="1820" t="s">
        <v>428</v>
      </c>
      <c r="E43" s="1452">
        <v>3</v>
      </c>
      <c r="F43" s="1453">
        <v>1</v>
      </c>
      <c r="G43" s="1454">
        <v>5</v>
      </c>
      <c r="H43" s="1455">
        <v>6</v>
      </c>
      <c r="I43" s="1434"/>
    </row>
    <row r="44" spans="1:9" s="337" customFormat="1" ht="12.75" customHeight="1" x14ac:dyDescent="0.2">
      <c r="A44" s="481"/>
      <c r="B44" s="2028"/>
      <c r="C44" s="2028"/>
      <c r="D44" s="1822" t="s">
        <v>429</v>
      </c>
      <c r="E44" s="1456">
        <v>1</v>
      </c>
      <c r="F44" s="1457">
        <v>2</v>
      </c>
      <c r="G44" s="1458">
        <v>1</v>
      </c>
      <c r="H44" s="1459">
        <v>3</v>
      </c>
      <c r="I44" s="1434"/>
    </row>
    <row r="45" spans="1:9" s="337" customFormat="1" ht="12.75" customHeight="1" x14ac:dyDescent="0.2">
      <c r="A45" s="481"/>
      <c r="B45" s="2028"/>
      <c r="C45" s="2028"/>
      <c r="D45" s="1824" t="s">
        <v>426</v>
      </c>
      <c r="E45" s="1460">
        <v>4</v>
      </c>
      <c r="F45" s="1461">
        <v>3</v>
      </c>
      <c r="G45" s="1462">
        <v>6</v>
      </c>
      <c r="H45" s="1463">
        <v>9</v>
      </c>
      <c r="I45" s="1434"/>
    </row>
    <row r="46" spans="1:9" s="337" customFormat="1" ht="12.75" customHeight="1" x14ac:dyDescent="0.2">
      <c r="A46" s="481"/>
      <c r="B46" s="2028" t="s">
        <v>438</v>
      </c>
      <c r="C46" s="2028"/>
      <c r="D46" s="1820" t="s">
        <v>428</v>
      </c>
      <c r="E46" s="1452">
        <v>5</v>
      </c>
      <c r="F46" s="1453">
        <v>37</v>
      </c>
      <c r="G46" s="1454">
        <v>197</v>
      </c>
      <c r="H46" s="1455">
        <v>234</v>
      </c>
      <c r="I46" s="1434"/>
    </row>
    <row r="47" spans="1:9" s="337" customFormat="1" ht="12.75" customHeight="1" x14ac:dyDescent="0.2">
      <c r="A47" s="481"/>
      <c r="B47" s="2028"/>
      <c r="C47" s="2028"/>
      <c r="D47" s="1822" t="s">
        <v>429</v>
      </c>
      <c r="E47" s="1456">
        <v>0</v>
      </c>
      <c r="F47" s="1457">
        <v>11</v>
      </c>
      <c r="G47" s="1458">
        <v>89</v>
      </c>
      <c r="H47" s="1459">
        <v>100</v>
      </c>
      <c r="I47" s="1434"/>
    </row>
    <row r="48" spans="1:9" s="337" customFormat="1" ht="12.75" customHeight="1" x14ac:dyDescent="0.2">
      <c r="A48" s="481"/>
      <c r="B48" s="2028"/>
      <c r="C48" s="2028"/>
      <c r="D48" s="1824" t="s">
        <v>426</v>
      </c>
      <c r="E48" s="1460">
        <v>5</v>
      </c>
      <c r="F48" s="1461">
        <v>48</v>
      </c>
      <c r="G48" s="1462">
        <v>286</v>
      </c>
      <c r="H48" s="1463">
        <v>334</v>
      </c>
      <c r="I48" s="1434"/>
    </row>
    <row r="49" spans="1:9" s="337" customFormat="1" ht="12.75" customHeight="1" x14ac:dyDescent="0.2">
      <c r="A49" s="481"/>
      <c r="B49" s="2028" t="s">
        <v>66</v>
      </c>
      <c r="C49" s="2028"/>
      <c r="D49" s="1820" t="s">
        <v>428</v>
      </c>
      <c r="E49" s="1452">
        <v>9</v>
      </c>
      <c r="F49" s="1453">
        <v>90</v>
      </c>
      <c r="G49" s="1454">
        <v>168</v>
      </c>
      <c r="H49" s="1455">
        <v>258</v>
      </c>
      <c r="I49" s="1434"/>
    </row>
    <row r="50" spans="1:9" s="337" customFormat="1" ht="12.75" customHeight="1" x14ac:dyDescent="0.2">
      <c r="A50" s="481"/>
      <c r="B50" s="2028"/>
      <c r="C50" s="2028"/>
      <c r="D50" s="1822" t="s">
        <v>429</v>
      </c>
      <c r="E50" s="1456">
        <v>1</v>
      </c>
      <c r="F50" s="1457">
        <v>19</v>
      </c>
      <c r="G50" s="1458">
        <v>96</v>
      </c>
      <c r="H50" s="1459">
        <v>115</v>
      </c>
      <c r="I50" s="1434"/>
    </row>
    <row r="51" spans="1:9" s="337" customFormat="1" ht="12.75" customHeight="1" x14ac:dyDescent="0.2">
      <c r="A51" s="481"/>
      <c r="B51" s="2028"/>
      <c r="C51" s="2028"/>
      <c r="D51" s="1824" t="s">
        <v>426</v>
      </c>
      <c r="E51" s="1460">
        <v>10</v>
      </c>
      <c r="F51" s="1461">
        <v>109</v>
      </c>
      <c r="G51" s="1461">
        <v>264</v>
      </c>
      <c r="H51" s="1463">
        <v>373</v>
      </c>
      <c r="I51" s="1434"/>
    </row>
    <row r="52" spans="1:9" s="337" customFormat="1" ht="5.0999999999999996" customHeight="1" x14ac:dyDescent="0.2">
      <c r="A52" s="481"/>
      <c r="B52" s="504"/>
      <c r="C52" s="504"/>
      <c r="D52" s="1825"/>
      <c r="E52" s="1111"/>
      <c r="F52" s="1090"/>
      <c r="G52" s="1090"/>
      <c r="H52" s="1098"/>
      <c r="I52" s="481"/>
    </row>
    <row r="53" spans="1:9" s="337" customFormat="1" ht="12.75" customHeight="1" x14ac:dyDescent="0.2">
      <c r="A53" s="481"/>
      <c r="B53" s="2020" t="s">
        <v>115</v>
      </c>
      <c r="C53" s="2031"/>
      <c r="D53" s="1829" t="s">
        <v>894</v>
      </c>
      <c r="E53" s="1166">
        <v>338</v>
      </c>
      <c r="F53" s="1167">
        <v>2813</v>
      </c>
      <c r="G53" s="1160">
        <v>6742</v>
      </c>
      <c r="H53" s="1168">
        <v>9555</v>
      </c>
      <c r="I53" s="481"/>
    </row>
    <row r="54" spans="1:9" s="337" customFormat="1" ht="12.75" customHeight="1" x14ac:dyDescent="0.2">
      <c r="A54" s="481"/>
      <c r="B54" s="2022"/>
      <c r="C54" s="2032"/>
      <c r="D54" s="1830" t="s">
        <v>428</v>
      </c>
      <c r="E54" s="1112">
        <v>610</v>
      </c>
      <c r="F54" s="1094">
        <v>5582</v>
      </c>
      <c r="G54" s="1095">
        <v>21175</v>
      </c>
      <c r="H54" s="1169">
        <v>26757</v>
      </c>
      <c r="I54" s="481"/>
    </row>
    <row r="55" spans="1:9" s="337" customFormat="1" ht="12.75" customHeight="1" x14ac:dyDescent="0.2">
      <c r="A55" s="481"/>
      <c r="B55" s="2022"/>
      <c r="C55" s="2032"/>
      <c r="D55" s="1830" t="s">
        <v>429</v>
      </c>
      <c r="E55" s="1112">
        <v>89</v>
      </c>
      <c r="F55" s="1094">
        <v>936</v>
      </c>
      <c r="G55" s="1095">
        <v>5731</v>
      </c>
      <c r="H55" s="1169">
        <v>6667</v>
      </c>
      <c r="I55" s="481"/>
    </row>
    <row r="56" spans="1:9" s="337" customFormat="1" ht="12.75" customHeight="1" x14ac:dyDescent="0.2">
      <c r="A56" s="481"/>
      <c r="B56" s="2024"/>
      <c r="C56" s="2033"/>
      <c r="D56" s="1831" t="s">
        <v>426</v>
      </c>
      <c r="E56" s="1170">
        <v>1037</v>
      </c>
      <c r="F56" s="1171">
        <v>9331</v>
      </c>
      <c r="G56" s="1164">
        <v>33648</v>
      </c>
      <c r="H56" s="1172">
        <v>42979</v>
      </c>
      <c r="I56" s="481"/>
    </row>
    <row r="57" spans="1:9" s="95" customFormat="1" ht="20.100000000000001" customHeight="1" x14ac:dyDescent="0.2">
      <c r="B57" s="126" t="s">
        <v>117</v>
      </c>
      <c r="C57" s="213"/>
      <c r="D57" s="1826"/>
      <c r="E57" s="1113"/>
      <c r="F57" s="1096"/>
      <c r="G57" s="1096"/>
      <c r="H57" s="1114"/>
    </row>
    <row r="58" spans="1:9" ht="20.100000000000001" customHeight="1" x14ac:dyDescent="0.2">
      <c r="D58" s="1827"/>
    </row>
    <row r="59" spans="1:9" x14ac:dyDescent="0.2">
      <c r="D59" s="1827"/>
    </row>
  </sheetData>
  <mergeCells count="18">
    <mergeCell ref="B46:C48"/>
    <mergeCell ref="B49:C51"/>
    <mergeCell ref="B53:C56"/>
    <mergeCell ref="B31:C33"/>
    <mergeCell ref="B34:C36"/>
    <mergeCell ref="B37:C39"/>
    <mergeCell ref="B40:C42"/>
    <mergeCell ref="B43:C45"/>
    <mergeCell ref="B16:C18"/>
    <mergeCell ref="B19:C21"/>
    <mergeCell ref="B22:C24"/>
    <mergeCell ref="B25:C27"/>
    <mergeCell ref="B28:C30"/>
    <mergeCell ref="B5:C5"/>
    <mergeCell ref="B6:C6"/>
    <mergeCell ref="B7:C9"/>
    <mergeCell ref="B10:C12"/>
    <mergeCell ref="B13:C15"/>
  </mergeCells>
  <printOptions horizontalCentered="1"/>
  <pageMargins left="0.47244094488188981" right="0.47244094488188981" top="0.59055118110236227" bottom="0.39370078740157483" header="0.51181102362204722" footer="0.31496062992125984"/>
  <pageSetup paperSize="9" scale="96" firstPageNumber="0" orientation="portrait" r:id="rId1"/>
  <headerFooter>
    <oddFooter>&amp;C&amp;F&amp;R&amp;A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showGridLines="0" zoomScaleNormal="100" workbookViewId="0">
      <pane ySplit="5" topLeftCell="A6" activePane="bottomLeft" state="frozen"/>
      <selection activeCell="Q15" sqref="Q15"/>
      <selection pane="bottomLeft" activeCell="M15" sqref="M15"/>
    </sheetView>
  </sheetViews>
  <sheetFormatPr baseColWidth="10" defaultColWidth="9.140625" defaultRowHeight="12.75" x14ac:dyDescent="0.2"/>
  <cols>
    <col min="1" max="1" width="1.7109375" style="474" customWidth="1"/>
    <col min="2" max="2" width="11.42578125" style="152" customWidth="1"/>
    <col min="3" max="3" width="21.42578125" style="152" customWidth="1"/>
    <col min="4" max="4" width="11.7109375" customWidth="1"/>
    <col min="5" max="6" width="11.7109375" style="273" customWidth="1"/>
    <col min="7" max="7" width="11.7109375" style="1097" customWidth="1"/>
    <col min="8" max="8" width="11.7109375" style="273" customWidth="1"/>
    <col min="9" max="9" width="10.7109375" style="474" customWidth="1"/>
    <col min="10" max="1025" width="10.7109375" customWidth="1"/>
  </cols>
  <sheetData>
    <row r="1" spans="1:9" ht="20.100000000000001" customHeight="1" x14ac:dyDescent="0.2">
      <c r="B1" s="502" t="s">
        <v>422</v>
      </c>
      <c r="C1" s="502"/>
      <c r="D1" s="502"/>
      <c r="E1" s="503"/>
      <c r="F1" s="503"/>
      <c r="G1" s="1090"/>
      <c r="H1" s="503"/>
    </row>
    <row r="2" spans="1:9" ht="20.100000000000001" customHeight="1" x14ac:dyDescent="0.2">
      <c r="B2" s="502" t="s">
        <v>942</v>
      </c>
      <c r="C2" s="504"/>
      <c r="D2" s="235"/>
      <c r="E2" s="503"/>
      <c r="F2" s="503"/>
      <c r="G2" s="1090"/>
      <c r="H2" s="503"/>
    </row>
    <row r="3" spans="1:9" ht="20.100000000000001" customHeight="1" x14ac:dyDescent="0.2">
      <c r="B3" s="1082" t="s">
        <v>439</v>
      </c>
      <c r="C3" s="505"/>
      <c r="D3" s="235"/>
      <c r="E3" s="503"/>
      <c r="F3" s="503"/>
      <c r="G3" s="1090"/>
      <c r="H3" s="503"/>
    </row>
    <row r="4" spans="1:9" ht="20.100000000000001" customHeight="1" thickBot="1" x14ac:dyDescent="0.25">
      <c r="B4" s="133" t="s">
        <v>49</v>
      </c>
      <c r="C4" s="506"/>
      <c r="D4" s="506"/>
      <c r="E4" s="503"/>
      <c r="F4" s="503"/>
      <c r="G4" s="1090"/>
      <c r="H4" s="503"/>
    </row>
    <row r="5" spans="1:9" ht="50.1" customHeight="1" thickTop="1" thickBot="1" x14ac:dyDescent="0.25">
      <c r="B5" s="2016"/>
      <c r="C5" s="2016"/>
      <c r="D5" s="476"/>
      <c r="E5" s="1143" t="s">
        <v>106</v>
      </c>
      <c r="F5" s="1144" t="s">
        <v>107</v>
      </c>
      <c r="G5" s="1145" t="s">
        <v>108</v>
      </c>
      <c r="H5" s="1146" t="s">
        <v>424</v>
      </c>
    </row>
    <row r="6" spans="1:9" ht="5.0999999999999996" customHeight="1" thickTop="1" thickBot="1" x14ac:dyDescent="0.25">
      <c r="B6" s="2016"/>
      <c r="C6" s="2016"/>
      <c r="D6" s="546"/>
      <c r="E6" s="478"/>
      <c r="F6" s="479"/>
      <c r="G6" s="1093"/>
      <c r="H6" s="480"/>
    </row>
    <row r="7" spans="1:9" s="337" customFormat="1" ht="12.75" customHeight="1" thickBot="1" x14ac:dyDescent="0.25">
      <c r="A7" s="481"/>
      <c r="B7" s="2027" t="s">
        <v>894</v>
      </c>
      <c r="C7" s="2027"/>
      <c r="D7" s="1373" t="s">
        <v>904</v>
      </c>
      <c r="E7" s="547">
        <v>97</v>
      </c>
      <c r="F7" s="548">
        <v>228</v>
      </c>
      <c r="G7" s="548">
        <v>162</v>
      </c>
      <c r="H7" s="1379">
        <v>390</v>
      </c>
      <c r="I7" s="1378"/>
    </row>
    <row r="8" spans="1:9" s="337" customFormat="1" ht="12.75" customHeight="1" thickBot="1" x14ac:dyDescent="0.25">
      <c r="A8" s="481"/>
      <c r="B8" s="2027"/>
      <c r="C8" s="2027"/>
      <c r="D8" s="1374" t="s">
        <v>425</v>
      </c>
      <c r="E8" s="551">
        <v>1</v>
      </c>
      <c r="F8" s="552">
        <v>3</v>
      </c>
      <c r="G8" s="978">
        <v>3</v>
      </c>
      <c r="H8" s="554">
        <v>6</v>
      </c>
      <c r="I8" s="481"/>
    </row>
    <row r="9" spans="1:9" s="337" customFormat="1" ht="12.75" customHeight="1" thickBot="1" x14ac:dyDescent="0.25">
      <c r="A9" s="481"/>
      <c r="B9" s="2027"/>
      <c r="C9" s="2027"/>
      <c r="D9" s="1815" t="s">
        <v>426</v>
      </c>
      <c r="E9" s="488">
        <v>98</v>
      </c>
      <c r="F9" s="555">
        <v>231</v>
      </c>
      <c r="G9" s="980">
        <v>165</v>
      </c>
      <c r="H9" s="557">
        <v>396</v>
      </c>
      <c r="I9" s="481"/>
    </row>
    <row r="10" spans="1:9" s="337" customFormat="1" ht="12.75" customHeight="1" thickBot="1" x14ac:dyDescent="0.25">
      <c r="A10" s="481"/>
      <c r="B10" s="2018" t="s">
        <v>447</v>
      </c>
      <c r="C10" s="2018"/>
      <c r="D10" s="1373" t="s">
        <v>428</v>
      </c>
      <c r="E10" s="547">
        <v>1</v>
      </c>
      <c r="F10" s="548">
        <v>6</v>
      </c>
      <c r="G10" s="982">
        <v>0</v>
      </c>
      <c r="H10" s="550">
        <v>6</v>
      </c>
      <c r="I10" s="481"/>
    </row>
    <row r="11" spans="1:9" s="337" customFormat="1" ht="12.75" customHeight="1" x14ac:dyDescent="0.2">
      <c r="A11" s="481"/>
      <c r="B11" s="2018"/>
      <c r="C11" s="2018"/>
      <c r="D11" s="1374" t="s">
        <v>429</v>
      </c>
      <c r="E11" s="551">
        <v>0</v>
      </c>
      <c r="F11" s="552">
        <v>0</v>
      </c>
      <c r="G11" s="978">
        <v>0</v>
      </c>
      <c r="H11" s="554">
        <v>0</v>
      </c>
      <c r="I11" s="481"/>
    </row>
    <row r="12" spans="1:9" s="337" customFormat="1" ht="12.75" customHeight="1" thickBot="1" x14ac:dyDescent="0.25">
      <c r="A12" s="481"/>
      <c r="B12" s="2018"/>
      <c r="C12" s="2018"/>
      <c r="D12" s="1815" t="s">
        <v>426</v>
      </c>
      <c r="E12" s="488">
        <v>1</v>
      </c>
      <c r="F12" s="555">
        <v>6</v>
      </c>
      <c r="G12" s="980">
        <v>0</v>
      </c>
      <c r="H12" s="557">
        <v>6</v>
      </c>
      <c r="I12" s="481"/>
    </row>
    <row r="13" spans="1:9" s="337" customFormat="1" ht="12.75" customHeight="1" thickBot="1" x14ac:dyDescent="0.25">
      <c r="A13" s="481"/>
      <c r="B13" s="2029" t="s">
        <v>448</v>
      </c>
      <c r="C13" s="2029"/>
      <c r="D13" s="1373" t="s">
        <v>428</v>
      </c>
      <c r="E13" s="547">
        <v>94</v>
      </c>
      <c r="F13" s="548">
        <v>445</v>
      </c>
      <c r="G13" s="983">
        <v>262</v>
      </c>
      <c r="H13" s="550">
        <v>707</v>
      </c>
      <c r="I13" s="481"/>
    </row>
    <row r="14" spans="1:9" s="337" customFormat="1" ht="12.75" customHeight="1" thickBot="1" x14ac:dyDescent="0.25">
      <c r="A14" s="481"/>
      <c r="B14" s="2029"/>
      <c r="C14" s="2029"/>
      <c r="D14" s="1374" t="s">
        <v>429</v>
      </c>
      <c r="E14" s="551">
        <v>0</v>
      </c>
      <c r="F14" s="552">
        <v>1</v>
      </c>
      <c r="G14" s="978">
        <v>1</v>
      </c>
      <c r="H14" s="554">
        <v>2</v>
      </c>
      <c r="I14" s="481"/>
    </row>
    <row r="15" spans="1:9" s="337" customFormat="1" ht="12.75" customHeight="1" x14ac:dyDescent="0.2">
      <c r="A15" s="481"/>
      <c r="B15" s="2029"/>
      <c r="C15" s="2029"/>
      <c r="D15" s="1816" t="s">
        <v>426</v>
      </c>
      <c r="E15" s="559">
        <v>94</v>
      </c>
      <c r="F15" s="560">
        <v>446</v>
      </c>
      <c r="G15" s="985">
        <v>263</v>
      </c>
      <c r="H15" s="562">
        <v>709</v>
      </c>
      <c r="I15" s="481"/>
    </row>
    <row r="16" spans="1:9" s="337" customFormat="1" ht="12.75" customHeight="1" thickBot="1" x14ac:dyDescent="0.25">
      <c r="A16" s="512"/>
      <c r="B16" s="2034" t="s">
        <v>441</v>
      </c>
      <c r="C16" s="2034"/>
      <c r="D16" s="1375" t="s">
        <v>428</v>
      </c>
      <c r="E16" s="1352">
        <v>7</v>
      </c>
      <c r="F16" s="1353">
        <v>17</v>
      </c>
      <c r="G16" s="1354">
        <v>8</v>
      </c>
      <c r="H16" s="1355">
        <v>25</v>
      </c>
      <c r="I16" s="512"/>
    </row>
    <row r="17" spans="1:9" s="337" customFormat="1" ht="12.75" customHeight="1" x14ac:dyDescent="0.2">
      <c r="A17" s="481"/>
      <c r="B17" s="2034"/>
      <c r="C17" s="2034"/>
      <c r="D17" s="1374" t="s">
        <v>429</v>
      </c>
      <c r="E17" s="1356">
        <v>0</v>
      </c>
      <c r="F17" s="1357">
        <v>0</v>
      </c>
      <c r="G17" s="1358">
        <v>0</v>
      </c>
      <c r="H17" s="1359">
        <v>0</v>
      </c>
      <c r="I17" s="481"/>
    </row>
    <row r="18" spans="1:9" s="337" customFormat="1" ht="12.75" customHeight="1" x14ac:dyDescent="0.2">
      <c r="A18" s="481"/>
      <c r="B18" s="2034"/>
      <c r="C18" s="2034"/>
      <c r="D18" s="1815" t="s">
        <v>426</v>
      </c>
      <c r="E18" s="1360">
        <v>7</v>
      </c>
      <c r="F18" s="1361">
        <v>17</v>
      </c>
      <c r="G18" s="1362">
        <v>8</v>
      </c>
      <c r="H18" s="1363">
        <v>25</v>
      </c>
      <c r="I18" s="481"/>
    </row>
    <row r="19" spans="1:9" s="337" customFormat="1" ht="12.75" customHeight="1" x14ac:dyDescent="0.2">
      <c r="A19" s="481"/>
      <c r="B19" s="2018" t="s">
        <v>431</v>
      </c>
      <c r="C19" s="2018"/>
      <c r="D19" s="1373" t="s">
        <v>428</v>
      </c>
      <c r="E19" s="547">
        <v>59</v>
      </c>
      <c r="F19" s="548">
        <v>491</v>
      </c>
      <c r="G19" s="982">
        <v>279</v>
      </c>
      <c r="H19" s="550">
        <v>770</v>
      </c>
      <c r="I19" s="481"/>
    </row>
    <row r="20" spans="1:9" s="337" customFormat="1" ht="12.75" customHeight="1" x14ac:dyDescent="0.2">
      <c r="A20" s="481"/>
      <c r="B20" s="2018"/>
      <c r="C20" s="2018"/>
      <c r="D20" s="1374" t="s">
        <v>429</v>
      </c>
      <c r="E20" s="551">
        <v>3</v>
      </c>
      <c r="F20" s="552">
        <v>41</v>
      </c>
      <c r="G20" s="978">
        <v>37</v>
      </c>
      <c r="H20" s="554">
        <v>78</v>
      </c>
      <c r="I20" s="481"/>
    </row>
    <row r="21" spans="1:9" s="337" customFormat="1" ht="12.75" customHeight="1" x14ac:dyDescent="0.2">
      <c r="A21" s="481"/>
      <c r="B21" s="2018"/>
      <c r="C21" s="2018"/>
      <c r="D21" s="1815" t="s">
        <v>426</v>
      </c>
      <c r="E21" s="488">
        <v>62</v>
      </c>
      <c r="F21" s="555">
        <v>532</v>
      </c>
      <c r="G21" s="980">
        <v>316</v>
      </c>
      <c r="H21" s="557">
        <v>848</v>
      </c>
      <c r="I21" s="481"/>
    </row>
    <row r="22" spans="1:9" s="337" customFormat="1" ht="12.75" customHeight="1" x14ac:dyDescent="0.2">
      <c r="A22" s="481"/>
      <c r="B22" s="2018" t="s">
        <v>432</v>
      </c>
      <c r="C22" s="2018"/>
      <c r="D22" s="1373" t="s">
        <v>428</v>
      </c>
      <c r="E22" s="547">
        <v>346</v>
      </c>
      <c r="F22" s="548">
        <v>1803</v>
      </c>
      <c r="G22" s="982">
        <v>978</v>
      </c>
      <c r="H22" s="550">
        <v>2781</v>
      </c>
      <c r="I22" s="481"/>
    </row>
    <row r="23" spans="1:9" s="337" customFormat="1" ht="12.75" customHeight="1" x14ac:dyDescent="0.2">
      <c r="A23" s="481"/>
      <c r="B23" s="2018"/>
      <c r="C23" s="2018"/>
      <c r="D23" s="1374" t="s">
        <v>429</v>
      </c>
      <c r="E23" s="551">
        <v>18</v>
      </c>
      <c r="F23" s="552">
        <v>190</v>
      </c>
      <c r="G23" s="978">
        <v>143</v>
      </c>
      <c r="H23" s="554">
        <v>333</v>
      </c>
      <c r="I23" s="481"/>
    </row>
    <row r="24" spans="1:9" s="337" customFormat="1" ht="12.75" customHeight="1" x14ac:dyDescent="0.2">
      <c r="A24" s="481"/>
      <c r="B24" s="2018"/>
      <c r="C24" s="2018"/>
      <c r="D24" s="1815" t="s">
        <v>426</v>
      </c>
      <c r="E24" s="488">
        <v>364</v>
      </c>
      <c r="F24" s="555">
        <v>1993</v>
      </c>
      <c r="G24" s="980">
        <v>1121</v>
      </c>
      <c r="H24" s="557">
        <v>3114</v>
      </c>
      <c r="I24" s="481"/>
    </row>
    <row r="25" spans="1:9" s="337" customFormat="1" ht="12.75" customHeight="1" x14ac:dyDescent="0.2">
      <c r="A25" s="481"/>
      <c r="B25" s="2019" t="s">
        <v>744</v>
      </c>
      <c r="C25" s="2019"/>
      <c r="D25" s="1373" t="s">
        <v>428</v>
      </c>
      <c r="E25" s="547">
        <v>944</v>
      </c>
      <c r="F25" s="548">
        <v>3698</v>
      </c>
      <c r="G25" s="982">
        <v>4995</v>
      </c>
      <c r="H25" s="550">
        <v>8693</v>
      </c>
      <c r="I25" s="481"/>
    </row>
    <row r="26" spans="1:9" s="337" customFormat="1" ht="12.75" customHeight="1" x14ac:dyDescent="0.2">
      <c r="A26" s="481"/>
      <c r="B26" s="2019"/>
      <c r="C26" s="2019"/>
      <c r="D26" s="1374" t="s">
        <v>429</v>
      </c>
      <c r="E26" s="551">
        <v>261</v>
      </c>
      <c r="F26" s="552">
        <v>1559</v>
      </c>
      <c r="G26" s="978">
        <v>2640</v>
      </c>
      <c r="H26" s="554">
        <v>4199</v>
      </c>
      <c r="I26" s="481"/>
    </row>
    <row r="27" spans="1:9" s="337" customFormat="1" ht="12.75" customHeight="1" x14ac:dyDescent="0.2">
      <c r="A27" s="481"/>
      <c r="B27" s="2019"/>
      <c r="C27" s="2019"/>
      <c r="D27" s="1815" t="s">
        <v>426</v>
      </c>
      <c r="E27" s="488">
        <v>1205</v>
      </c>
      <c r="F27" s="555">
        <v>5257</v>
      </c>
      <c r="G27" s="980">
        <v>7635</v>
      </c>
      <c r="H27" s="557">
        <v>12892</v>
      </c>
      <c r="I27" s="481"/>
    </row>
    <row r="28" spans="1:9" s="337" customFormat="1" ht="12.75" customHeight="1" x14ac:dyDescent="0.2">
      <c r="A28" s="481"/>
      <c r="B28" s="2019" t="s">
        <v>745</v>
      </c>
      <c r="C28" s="2019"/>
      <c r="D28" s="1373" t="s">
        <v>428</v>
      </c>
      <c r="E28" s="547">
        <v>57</v>
      </c>
      <c r="F28" s="548">
        <v>183</v>
      </c>
      <c r="G28" s="982">
        <v>355</v>
      </c>
      <c r="H28" s="550">
        <v>538</v>
      </c>
      <c r="I28" s="481"/>
    </row>
    <row r="29" spans="1:9" s="337" customFormat="1" ht="12.75" customHeight="1" x14ac:dyDescent="0.2">
      <c r="A29" s="481"/>
      <c r="B29" s="2019"/>
      <c r="C29" s="2019"/>
      <c r="D29" s="1374" t="s">
        <v>429</v>
      </c>
      <c r="E29" s="551">
        <v>12</v>
      </c>
      <c r="F29" s="552">
        <v>70</v>
      </c>
      <c r="G29" s="978">
        <v>153</v>
      </c>
      <c r="H29" s="554">
        <v>223</v>
      </c>
      <c r="I29" s="481"/>
    </row>
    <row r="30" spans="1:9" s="337" customFormat="1" ht="12.75" customHeight="1" x14ac:dyDescent="0.2">
      <c r="A30" s="481"/>
      <c r="B30" s="2019"/>
      <c r="C30" s="2019"/>
      <c r="D30" s="1815" t="s">
        <v>426</v>
      </c>
      <c r="E30" s="488">
        <v>69</v>
      </c>
      <c r="F30" s="555">
        <v>253</v>
      </c>
      <c r="G30" s="980">
        <v>508</v>
      </c>
      <c r="H30" s="557">
        <v>761</v>
      </c>
      <c r="I30" s="481"/>
    </row>
    <row r="31" spans="1:9" s="337" customFormat="1" ht="12.75" customHeight="1" x14ac:dyDescent="0.2">
      <c r="A31" s="481"/>
      <c r="B31" s="2018" t="s">
        <v>433</v>
      </c>
      <c r="C31" s="2018"/>
      <c r="D31" s="1373" t="s">
        <v>428</v>
      </c>
      <c r="E31" s="547">
        <v>12</v>
      </c>
      <c r="F31" s="548">
        <v>47</v>
      </c>
      <c r="G31" s="982">
        <v>115</v>
      </c>
      <c r="H31" s="550">
        <v>162</v>
      </c>
      <c r="I31" s="481"/>
    </row>
    <row r="32" spans="1:9" s="337" customFormat="1" ht="12.75" customHeight="1" x14ac:dyDescent="0.2">
      <c r="A32" s="481"/>
      <c r="B32" s="2018"/>
      <c r="C32" s="2018"/>
      <c r="D32" s="1374" t="s">
        <v>429</v>
      </c>
      <c r="E32" s="551">
        <v>0</v>
      </c>
      <c r="F32" s="552">
        <v>8</v>
      </c>
      <c r="G32" s="978">
        <v>14</v>
      </c>
      <c r="H32" s="554">
        <v>22</v>
      </c>
      <c r="I32" s="481"/>
    </row>
    <row r="33" spans="1:9" s="337" customFormat="1" ht="12.75" customHeight="1" x14ac:dyDescent="0.2">
      <c r="A33" s="481"/>
      <c r="B33" s="2018"/>
      <c r="C33" s="2018"/>
      <c r="D33" s="1815" t="s">
        <v>426</v>
      </c>
      <c r="E33" s="488">
        <v>12</v>
      </c>
      <c r="F33" s="555">
        <v>55</v>
      </c>
      <c r="G33" s="980">
        <v>129</v>
      </c>
      <c r="H33" s="557">
        <v>184</v>
      </c>
      <c r="I33" s="481"/>
    </row>
    <row r="34" spans="1:9" s="337" customFormat="1" ht="12.75" customHeight="1" x14ac:dyDescent="0.2">
      <c r="A34" s="481"/>
      <c r="B34" s="2018" t="s">
        <v>434</v>
      </c>
      <c r="C34" s="2018"/>
      <c r="D34" s="1373" t="s">
        <v>428</v>
      </c>
      <c r="E34" s="547">
        <v>2</v>
      </c>
      <c r="F34" s="548">
        <v>19</v>
      </c>
      <c r="G34" s="982">
        <v>44</v>
      </c>
      <c r="H34" s="550">
        <v>63</v>
      </c>
      <c r="I34" s="481"/>
    </row>
    <row r="35" spans="1:9" s="337" customFormat="1" ht="12.75" customHeight="1" x14ac:dyDescent="0.2">
      <c r="A35" s="481"/>
      <c r="B35" s="2018"/>
      <c r="C35" s="2018"/>
      <c r="D35" s="1374" t="s">
        <v>429</v>
      </c>
      <c r="E35" s="551">
        <v>0</v>
      </c>
      <c r="F35" s="552">
        <v>1</v>
      </c>
      <c r="G35" s="978">
        <v>1</v>
      </c>
      <c r="H35" s="554">
        <v>2</v>
      </c>
      <c r="I35" s="481"/>
    </row>
    <row r="36" spans="1:9" s="337" customFormat="1" ht="12.75" customHeight="1" x14ac:dyDescent="0.2">
      <c r="A36" s="481"/>
      <c r="B36" s="2018"/>
      <c r="C36" s="2018"/>
      <c r="D36" s="1815" t="s">
        <v>426</v>
      </c>
      <c r="E36" s="488">
        <v>2</v>
      </c>
      <c r="F36" s="555">
        <v>20</v>
      </c>
      <c r="G36" s="980">
        <v>45</v>
      </c>
      <c r="H36" s="557">
        <v>65</v>
      </c>
      <c r="I36" s="481"/>
    </row>
    <row r="37" spans="1:9" s="337" customFormat="1" ht="12.75" customHeight="1" x14ac:dyDescent="0.2">
      <c r="A37" s="481"/>
      <c r="B37" s="2019" t="s">
        <v>435</v>
      </c>
      <c r="C37" s="2019"/>
      <c r="D37" s="1373" t="s">
        <v>428</v>
      </c>
      <c r="E37" s="547">
        <v>1</v>
      </c>
      <c r="F37" s="548">
        <v>1</v>
      </c>
      <c r="G37" s="982">
        <v>7</v>
      </c>
      <c r="H37" s="550">
        <v>8</v>
      </c>
      <c r="I37" s="481"/>
    </row>
    <row r="38" spans="1:9" s="337" customFormat="1" ht="12.75" customHeight="1" x14ac:dyDescent="0.2">
      <c r="A38" s="481"/>
      <c r="B38" s="2019"/>
      <c r="C38" s="2019"/>
      <c r="D38" s="1374" t="s">
        <v>429</v>
      </c>
      <c r="E38" s="551">
        <v>0</v>
      </c>
      <c r="F38" s="552">
        <v>0</v>
      </c>
      <c r="G38" s="978">
        <v>9</v>
      </c>
      <c r="H38" s="554">
        <v>9</v>
      </c>
      <c r="I38" s="481"/>
    </row>
    <row r="39" spans="1:9" s="337" customFormat="1" ht="12.75" customHeight="1" x14ac:dyDescent="0.2">
      <c r="A39" s="481"/>
      <c r="B39" s="2019"/>
      <c r="C39" s="2019"/>
      <c r="D39" s="1815" t="s">
        <v>426</v>
      </c>
      <c r="E39" s="488">
        <v>1</v>
      </c>
      <c r="F39" s="555">
        <v>1</v>
      </c>
      <c r="G39" s="980">
        <v>16</v>
      </c>
      <c r="H39" s="557">
        <v>17</v>
      </c>
      <c r="I39" s="481"/>
    </row>
    <row r="40" spans="1:9" s="337" customFormat="1" ht="12.75" customHeight="1" x14ac:dyDescent="0.2">
      <c r="A40" s="481"/>
      <c r="B40" s="2019" t="s">
        <v>436</v>
      </c>
      <c r="C40" s="2019"/>
      <c r="D40" s="1373" t="s">
        <v>428</v>
      </c>
      <c r="E40" s="547">
        <v>0</v>
      </c>
      <c r="F40" s="548">
        <v>1</v>
      </c>
      <c r="G40" s="982">
        <v>11</v>
      </c>
      <c r="H40" s="550">
        <v>12</v>
      </c>
      <c r="I40" s="481"/>
    </row>
    <row r="41" spans="1:9" s="337" customFormat="1" ht="12.75" customHeight="1" x14ac:dyDescent="0.2">
      <c r="A41" s="481"/>
      <c r="B41" s="2019"/>
      <c r="C41" s="2019"/>
      <c r="D41" s="1374" t="s">
        <v>429</v>
      </c>
      <c r="E41" s="551">
        <v>0</v>
      </c>
      <c r="F41" s="552">
        <v>0</v>
      </c>
      <c r="G41" s="978">
        <v>50</v>
      </c>
      <c r="H41" s="554">
        <v>50</v>
      </c>
      <c r="I41" s="481"/>
    </row>
    <row r="42" spans="1:9" s="337" customFormat="1" ht="12.75" customHeight="1" x14ac:dyDescent="0.2">
      <c r="A42" s="481"/>
      <c r="B42" s="2019"/>
      <c r="C42" s="2019"/>
      <c r="D42" s="1815" t="s">
        <v>426</v>
      </c>
      <c r="E42" s="488">
        <v>0</v>
      </c>
      <c r="F42" s="555">
        <v>1</v>
      </c>
      <c r="G42" s="980">
        <v>61</v>
      </c>
      <c r="H42" s="557">
        <v>62</v>
      </c>
      <c r="I42" s="481"/>
    </row>
    <row r="43" spans="1:9" s="337" customFormat="1" ht="12.75" customHeight="1" x14ac:dyDescent="0.2">
      <c r="A43" s="481"/>
      <c r="B43" s="2019" t="s">
        <v>437</v>
      </c>
      <c r="C43" s="2019"/>
      <c r="D43" s="1373" t="s">
        <v>428</v>
      </c>
      <c r="E43" s="547">
        <v>10</v>
      </c>
      <c r="F43" s="548">
        <v>16</v>
      </c>
      <c r="G43" s="982">
        <v>7</v>
      </c>
      <c r="H43" s="550">
        <v>23</v>
      </c>
      <c r="I43" s="481"/>
    </row>
    <row r="44" spans="1:9" s="337" customFormat="1" ht="12.75" customHeight="1" x14ac:dyDescent="0.2">
      <c r="A44" s="481"/>
      <c r="B44" s="2019"/>
      <c r="C44" s="2019"/>
      <c r="D44" s="1374" t="s">
        <v>429</v>
      </c>
      <c r="E44" s="551">
        <v>0</v>
      </c>
      <c r="F44" s="552">
        <v>4</v>
      </c>
      <c r="G44" s="978">
        <v>1</v>
      </c>
      <c r="H44" s="554">
        <v>5</v>
      </c>
      <c r="I44" s="481"/>
    </row>
    <row r="45" spans="1:9" s="337" customFormat="1" ht="12.75" customHeight="1" x14ac:dyDescent="0.2">
      <c r="A45" s="481"/>
      <c r="B45" s="2019"/>
      <c r="C45" s="2019"/>
      <c r="D45" s="1815" t="s">
        <v>426</v>
      </c>
      <c r="E45" s="488">
        <v>10</v>
      </c>
      <c r="F45" s="555">
        <v>20</v>
      </c>
      <c r="G45" s="980">
        <v>8</v>
      </c>
      <c r="H45" s="557">
        <v>28</v>
      </c>
      <c r="I45" s="481"/>
    </row>
    <row r="46" spans="1:9" s="337" customFormat="1" ht="12.75" customHeight="1" x14ac:dyDescent="0.2">
      <c r="A46" s="481"/>
      <c r="B46" s="2019" t="s">
        <v>438</v>
      </c>
      <c r="C46" s="2019"/>
      <c r="D46" s="1373" t="s">
        <v>428</v>
      </c>
      <c r="E46" s="547">
        <v>9</v>
      </c>
      <c r="F46" s="548">
        <v>50</v>
      </c>
      <c r="G46" s="982">
        <v>48</v>
      </c>
      <c r="H46" s="550">
        <v>98</v>
      </c>
      <c r="I46" s="481"/>
    </row>
    <row r="47" spans="1:9" s="337" customFormat="1" ht="12.75" customHeight="1" x14ac:dyDescent="0.2">
      <c r="A47" s="481"/>
      <c r="B47" s="2019"/>
      <c r="C47" s="2019"/>
      <c r="D47" s="1374" t="s">
        <v>429</v>
      </c>
      <c r="E47" s="551">
        <v>3</v>
      </c>
      <c r="F47" s="552">
        <v>12</v>
      </c>
      <c r="G47" s="978">
        <v>24</v>
      </c>
      <c r="H47" s="554">
        <v>36</v>
      </c>
      <c r="I47" s="481"/>
    </row>
    <row r="48" spans="1:9" s="337" customFormat="1" ht="12.75" customHeight="1" x14ac:dyDescent="0.2">
      <c r="A48" s="481"/>
      <c r="B48" s="2019"/>
      <c r="C48" s="2019"/>
      <c r="D48" s="1815" t="s">
        <v>426</v>
      </c>
      <c r="E48" s="488">
        <v>12</v>
      </c>
      <c r="F48" s="555">
        <v>62</v>
      </c>
      <c r="G48" s="980">
        <v>72</v>
      </c>
      <c r="H48" s="557">
        <v>134</v>
      </c>
      <c r="I48" s="481"/>
    </row>
    <row r="49" spans="1:9" s="337" customFormat="1" ht="12.75" customHeight="1" x14ac:dyDescent="0.2">
      <c r="A49" s="481"/>
      <c r="B49" s="2019" t="s">
        <v>66</v>
      </c>
      <c r="C49" s="2019"/>
      <c r="D49" s="1373" t="s">
        <v>428</v>
      </c>
      <c r="E49" s="547">
        <v>12</v>
      </c>
      <c r="F49" s="548">
        <v>63</v>
      </c>
      <c r="G49" s="982">
        <v>46</v>
      </c>
      <c r="H49" s="550">
        <v>109</v>
      </c>
      <c r="I49" s="481"/>
    </row>
    <row r="50" spans="1:9" s="337" customFormat="1" ht="12.75" customHeight="1" x14ac:dyDescent="0.2">
      <c r="A50" s="481"/>
      <c r="B50" s="2019"/>
      <c r="C50" s="2019"/>
      <c r="D50" s="1374" t="s">
        <v>429</v>
      </c>
      <c r="E50" s="551">
        <v>2</v>
      </c>
      <c r="F50" s="552">
        <v>20</v>
      </c>
      <c r="G50" s="978">
        <v>25</v>
      </c>
      <c r="H50" s="554">
        <v>45</v>
      </c>
      <c r="I50" s="481"/>
    </row>
    <row r="51" spans="1:9" s="337" customFormat="1" ht="12.75" customHeight="1" x14ac:dyDescent="0.2">
      <c r="A51" s="481"/>
      <c r="B51" s="2019"/>
      <c r="C51" s="2019"/>
      <c r="D51" s="1815" t="s">
        <v>426</v>
      </c>
      <c r="E51" s="488">
        <v>14</v>
      </c>
      <c r="F51" s="555">
        <v>83</v>
      </c>
      <c r="G51" s="979">
        <v>71</v>
      </c>
      <c r="H51" s="557">
        <v>154</v>
      </c>
      <c r="I51" s="481"/>
    </row>
    <row r="52" spans="1:9" s="337" customFormat="1" ht="5.0999999999999996" customHeight="1" x14ac:dyDescent="0.2">
      <c r="A52" s="481"/>
      <c r="B52" s="504"/>
      <c r="C52" s="504"/>
      <c r="D52" s="1828"/>
      <c r="E52" s="563"/>
      <c r="F52" s="503"/>
      <c r="G52" s="1090"/>
      <c r="H52" s="503"/>
      <c r="I52" s="481"/>
    </row>
    <row r="53" spans="1:9" s="337" customFormat="1" x14ac:dyDescent="0.2">
      <c r="A53" s="481"/>
      <c r="B53" s="2020" t="s">
        <v>115</v>
      </c>
      <c r="C53" s="2031"/>
      <c r="D53" s="1829" t="s">
        <v>894</v>
      </c>
      <c r="E53" s="1159">
        <f>E9</f>
        <v>98</v>
      </c>
      <c r="F53" s="1151">
        <f>F9</f>
        <v>231</v>
      </c>
      <c r="G53" s="1160">
        <f>G9</f>
        <v>165</v>
      </c>
      <c r="H53" s="1161">
        <f>H9</f>
        <v>396</v>
      </c>
      <c r="I53" s="481"/>
    </row>
    <row r="54" spans="1:9" s="337" customFormat="1" x14ac:dyDescent="0.2">
      <c r="A54" s="481"/>
      <c r="B54" s="2022"/>
      <c r="C54" s="2032"/>
      <c r="D54" s="1830" t="s">
        <v>428</v>
      </c>
      <c r="E54" s="564">
        <f>E10+E13+E19+E22+E25+E28++E31+E34+E37+E40+E43+E46+E49</f>
        <v>1547</v>
      </c>
      <c r="F54" s="565">
        <f>F10+F13+F19+F22+F25+F28++F31+F34+F37+F40+F43+F46+F49</f>
        <v>6823</v>
      </c>
      <c r="G54" s="1095">
        <f>G10+G13+G19+G22+G25+G28++G31+G34+G37+G40+G43+G46+G49</f>
        <v>7147</v>
      </c>
      <c r="H54" s="1162">
        <f>H10+H13+H19+H22+H25+H28++H31+H34+H37+H40+H43+H46+H49</f>
        <v>13970</v>
      </c>
      <c r="I54" s="481"/>
    </row>
    <row r="55" spans="1:9" s="337" customFormat="1" x14ac:dyDescent="0.2">
      <c r="A55" s="481"/>
      <c r="B55" s="2022"/>
      <c r="C55" s="2032"/>
      <c r="D55" s="1830" t="s">
        <v>429</v>
      </c>
      <c r="E55" s="564">
        <f>E11+E14+E17+E20+E23+E26+E29+E32+E35+E38+E41+E44+E47+E50</f>
        <v>299</v>
      </c>
      <c r="F55" s="565">
        <f>F11+F14+F20+F23+F26+F29+F32+F35+F38+F41+F44+F47+F50</f>
        <v>1906</v>
      </c>
      <c r="G55" s="1095">
        <f>G11+G14+G20+G23+G26+G29+G32+G35+G38+G41+G44+G47+G50</f>
        <v>3098</v>
      </c>
      <c r="H55" s="1162">
        <f>H11+H14+H20+H23+H26+H29+H32+H35+H38+H41+H44+H47+H50</f>
        <v>5004</v>
      </c>
      <c r="I55" s="481"/>
    </row>
    <row r="56" spans="1:9" s="337" customFormat="1" x14ac:dyDescent="0.2">
      <c r="A56" s="481"/>
      <c r="B56" s="2024"/>
      <c r="C56" s="2033"/>
      <c r="D56" s="1831" t="s">
        <v>426</v>
      </c>
      <c r="E56" s="1163">
        <f>SUM(E53:E55)</f>
        <v>1944</v>
      </c>
      <c r="F56" s="1156">
        <f>SUM(F53:F55)</f>
        <v>8960</v>
      </c>
      <c r="G56" s="1164">
        <f>SUM(G53:G55)</f>
        <v>10410</v>
      </c>
      <c r="H56" s="1165">
        <f>SUM(H53:H55)</f>
        <v>19370</v>
      </c>
      <c r="I56" s="481"/>
    </row>
    <row r="57" spans="1:9" s="95" customFormat="1" ht="20.100000000000001" customHeight="1" x14ac:dyDescent="0.2">
      <c r="B57" s="126" t="s">
        <v>117</v>
      </c>
      <c r="C57" s="213"/>
      <c r="D57" s="1113"/>
      <c r="E57" s="185"/>
      <c r="F57" s="185"/>
      <c r="G57" s="1096"/>
    </row>
    <row r="58" spans="1:9" ht="20.100000000000001" customHeight="1" x14ac:dyDescent="0.2">
      <c r="D58" s="976"/>
    </row>
  </sheetData>
  <mergeCells count="18">
    <mergeCell ref="B46:C48"/>
    <mergeCell ref="B49:C51"/>
    <mergeCell ref="B53:C56"/>
    <mergeCell ref="B31:C33"/>
    <mergeCell ref="B34:C36"/>
    <mergeCell ref="B37:C39"/>
    <mergeCell ref="B40:C42"/>
    <mergeCell ref="B43:C45"/>
    <mergeCell ref="B16:C18"/>
    <mergeCell ref="B19:C21"/>
    <mergeCell ref="B22:C24"/>
    <mergeCell ref="B25:C27"/>
    <mergeCell ref="B28:C30"/>
    <mergeCell ref="B5:C5"/>
    <mergeCell ref="B6:C6"/>
    <mergeCell ref="B7:C9"/>
    <mergeCell ref="B10:C12"/>
    <mergeCell ref="B13:C15"/>
  </mergeCells>
  <printOptions horizontalCentered="1"/>
  <pageMargins left="0.47244094488188981" right="0.47244094488188981" top="0.59055118110236227" bottom="0.39370078740157483" header="0.51181102362204722" footer="0.31496062992125984"/>
  <pageSetup paperSize="9" scale="96" firstPageNumber="0" orientation="portrait" r:id="rId1"/>
  <headerFooter>
    <oddFooter>&amp;C&amp;F&amp;R&amp;A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G58"/>
  <sheetViews>
    <sheetView showGridLines="0" zoomScaleNormal="100" workbookViewId="0">
      <pane ySplit="5" topLeftCell="A6" activePane="bottomLeft" state="frozen"/>
      <selection activeCell="Q15" sqref="Q15"/>
      <selection pane="bottomLeft" activeCell="B25" sqref="B25:C27"/>
    </sheetView>
  </sheetViews>
  <sheetFormatPr baseColWidth="10" defaultColWidth="9.140625" defaultRowHeight="12.75" x14ac:dyDescent="0.2"/>
  <cols>
    <col min="1" max="1" width="1.7109375" style="474" customWidth="1"/>
    <col min="2" max="2" width="11.42578125" style="152" customWidth="1"/>
    <col min="3" max="3" width="21.42578125" style="152" customWidth="1"/>
    <col min="4" max="4" width="11.7109375" customWidth="1"/>
    <col min="5" max="6" width="11.7109375" style="273" customWidth="1"/>
    <col min="7" max="7" width="11.7109375" style="1097" customWidth="1"/>
    <col min="8" max="8" width="11.7109375" style="273" customWidth="1"/>
    <col min="9" max="9" width="11.7109375" style="474" customWidth="1"/>
    <col min="10" max="1021" width="10.7109375" customWidth="1"/>
    <col min="1022" max="1025" width="9.140625" customWidth="1"/>
  </cols>
  <sheetData>
    <row r="1" spans="1:1021" ht="20.100000000000001" customHeight="1" x14ac:dyDescent="0.2">
      <c r="B1" s="502" t="s">
        <v>422</v>
      </c>
      <c r="C1" s="502"/>
      <c r="D1" s="502"/>
      <c r="E1" s="503"/>
      <c r="F1" s="503"/>
      <c r="G1" s="503"/>
      <c r="H1" s="503"/>
    </row>
    <row r="2" spans="1:1021" ht="20.100000000000001" customHeight="1" x14ac:dyDescent="0.2">
      <c r="B2" s="1285" t="s">
        <v>708</v>
      </c>
      <c r="C2" s="545"/>
      <c r="D2" s="567"/>
      <c r="E2" s="568"/>
      <c r="F2" s="568"/>
      <c r="G2" s="568"/>
      <c r="H2" s="568"/>
    </row>
    <row r="3" spans="1:1021" ht="20.100000000000001" customHeight="1" x14ac:dyDescent="0.2">
      <c r="B3" s="1082" t="s">
        <v>439</v>
      </c>
      <c r="C3" s="505"/>
      <c r="D3" s="235"/>
      <c r="E3" s="503"/>
      <c r="F3" s="503"/>
      <c r="G3" s="503"/>
      <c r="H3" s="503"/>
    </row>
    <row r="4" spans="1:1021" ht="20.100000000000001" customHeight="1" thickBot="1" x14ac:dyDescent="0.25">
      <c r="B4" s="133" t="s">
        <v>49</v>
      </c>
      <c r="C4" s="506"/>
      <c r="D4" s="506"/>
      <c r="E4" s="503"/>
      <c r="F4" s="503"/>
      <c r="G4" s="503"/>
      <c r="H4" s="503"/>
    </row>
    <row r="5" spans="1:1021" ht="50.1" customHeight="1" thickTop="1" thickBot="1" x14ac:dyDescent="0.25">
      <c r="A5" s="507"/>
      <c r="B5" s="2016"/>
      <c r="C5" s="2016"/>
      <c r="D5" s="476"/>
      <c r="E5" s="1147" t="s">
        <v>106</v>
      </c>
      <c r="F5" s="1144" t="s">
        <v>107</v>
      </c>
      <c r="G5" s="1148" t="s">
        <v>108</v>
      </c>
      <c r="H5" s="1148" t="s">
        <v>424</v>
      </c>
      <c r="I5" s="507"/>
    </row>
    <row r="6" spans="1:1021" s="1" customFormat="1" ht="5.0999999999999996" customHeight="1" thickTop="1" thickBot="1" x14ac:dyDescent="0.25">
      <c r="B6" s="2016"/>
      <c r="C6" s="2016"/>
      <c r="D6" s="546"/>
      <c r="E6" s="479"/>
      <c r="F6" s="479"/>
      <c r="G6" s="479"/>
      <c r="H6" s="479"/>
    </row>
    <row r="7" spans="1:1021" s="337" customFormat="1" ht="12.75" customHeight="1" thickBot="1" x14ac:dyDescent="0.25">
      <c r="A7" s="512"/>
      <c r="B7" s="2027" t="s">
        <v>894</v>
      </c>
      <c r="C7" s="2027"/>
      <c r="D7" s="1370" t="s">
        <v>904</v>
      </c>
      <c r="E7" s="569">
        <v>47</v>
      </c>
      <c r="F7" s="548">
        <v>34</v>
      </c>
      <c r="G7" s="549">
        <v>16</v>
      </c>
      <c r="H7" s="570">
        <v>50</v>
      </c>
      <c r="I7" s="512"/>
    </row>
    <row r="8" spans="1:1021" s="337" customFormat="1" ht="12.75" customHeight="1" thickBot="1" x14ac:dyDescent="0.25">
      <c r="A8" s="481"/>
      <c r="B8" s="2027"/>
      <c r="C8" s="2027"/>
      <c r="D8" s="1371" t="s">
        <v>425</v>
      </c>
      <c r="E8" s="571">
        <v>0</v>
      </c>
      <c r="F8" s="552">
        <v>0</v>
      </c>
      <c r="G8" s="553">
        <v>0</v>
      </c>
      <c r="H8" s="572">
        <v>0</v>
      </c>
      <c r="I8" s="481"/>
    </row>
    <row r="9" spans="1:1021" s="337" customFormat="1" ht="12.75" customHeight="1" thickBot="1" x14ac:dyDescent="0.25">
      <c r="A9" s="481"/>
      <c r="B9" s="2027"/>
      <c r="C9" s="2027"/>
      <c r="D9" s="1815" t="s">
        <v>426</v>
      </c>
      <c r="E9" s="573">
        <v>47</v>
      </c>
      <c r="F9" s="555">
        <v>34</v>
      </c>
      <c r="G9" s="556">
        <v>16</v>
      </c>
      <c r="H9" s="574">
        <v>50</v>
      </c>
      <c r="I9" s="481"/>
    </row>
    <row r="10" spans="1:1021" s="337" customFormat="1" ht="12.75" customHeight="1" thickBot="1" x14ac:dyDescent="0.25">
      <c r="A10" s="481"/>
      <c r="B10" s="2018" t="s">
        <v>447</v>
      </c>
      <c r="C10" s="2018"/>
      <c r="D10" s="1370" t="s">
        <v>428</v>
      </c>
      <c r="E10" s="569">
        <v>0</v>
      </c>
      <c r="F10" s="548">
        <v>0</v>
      </c>
      <c r="G10" s="549">
        <v>1</v>
      </c>
      <c r="H10" s="570">
        <v>1</v>
      </c>
      <c r="I10" s="481"/>
    </row>
    <row r="11" spans="1:1021" s="337" customFormat="1" ht="12.75" customHeight="1" thickBot="1" x14ac:dyDescent="0.25">
      <c r="A11" s="481"/>
      <c r="B11" s="2018"/>
      <c r="C11" s="2018"/>
      <c r="D11" s="1371" t="s">
        <v>429</v>
      </c>
      <c r="E11" s="571">
        <v>0</v>
      </c>
      <c r="F11" s="552">
        <v>0</v>
      </c>
      <c r="G11" s="553">
        <v>0</v>
      </c>
      <c r="H11" s="572">
        <v>0</v>
      </c>
      <c r="I11" s="481"/>
    </row>
    <row r="12" spans="1:1021" s="337" customFormat="1" ht="12.75" customHeight="1" thickBot="1" x14ac:dyDescent="0.25">
      <c r="A12" s="481"/>
      <c r="B12" s="2018"/>
      <c r="C12" s="2018"/>
      <c r="D12" s="1815" t="s">
        <v>426</v>
      </c>
      <c r="E12" s="573">
        <v>0</v>
      </c>
      <c r="F12" s="555">
        <v>0</v>
      </c>
      <c r="G12" s="556">
        <v>1</v>
      </c>
      <c r="H12" s="574">
        <v>1</v>
      </c>
      <c r="I12" s="481"/>
    </row>
    <row r="13" spans="1:1021" s="337" customFormat="1" ht="12.75" customHeight="1" thickBot="1" x14ac:dyDescent="0.25">
      <c r="A13" s="481"/>
      <c r="B13" s="2029" t="s">
        <v>448</v>
      </c>
      <c r="C13" s="2029"/>
      <c r="D13" s="1370" t="s">
        <v>428</v>
      </c>
      <c r="E13" s="569">
        <v>2</v>
      </c>
      <c r="F13" s="548">
        <v>1</v>
      </c>
      <c r="G13" s="558">
        <v>0</v>
      </c>
      <c r="H13" s="570">
        <v>1</v>
      </c>
      <c r="I13" s="481"/>
    </row>
    <row r="14" spans="1:1021" s="337" customFormat="1" ht="12.75" customHeight="1" thickBot="1" x14ac:dyDescent="0.25">
      <c r="A14" s="481"/>
      <c r="B14" s="2029"/>
      <c r="C14" s="2029"/>
      <c r="D14" s="1371" t="s">
        <v>429</v>
      </c>
      <c r="E14" s="571">
        <v>0</v>
      </c>
      <c r="F14" s="552">
        <v>0</v>
      </c>
      <c r="G14" s="553">
        <v>0</v>
      </c>
      <c r="H14" s="572">
        <v>0</v>
      </c>
      <c r="I14" s="481"/>
    </row>
    <row r="15" spans="1:1021" s="337" customFormat="1" ht="12.75" customHeight="1" x14ac:dyDescent="0.2">
      <c r="A15" s="481"/>
      <c r="B15" s="2029"/>
      <c r="C15" s="2029"/>
      <c r="D15" s="1816" t="s">
        <v>426</v>
      </c>
      <c r="E15" s="575">
        <v>2</v>
      </c>
      <c r="F15" s="560">
        <v>1</v>
      </c>
      <c r="G15" s="561">
        <v>0</v>
      </c>
      <c r="H15" s="576">
        <v>1</v>
      </c>
      <c r="I15" s="481"/>
    </row>
    <row r="16" spans="1:1021" s="337" customFormat="1" ht="12.75" customHeight="1" thickBot="1" x14ac:dyDescent="0.25">
      <c r="A16" s="512"/>
      <c r="B16" s="2034" t="s">
        <v>441</v>
      </c>
      <c r="C16" s="2034"/>
      <c r="D16" s="1372" t="s">
        <v>428</v>
      </c>
      <c r="E16" s="1364">
        <v>0</v>
      </c>
      <c r="F16" s="1353">
        <v>0</v>
      </c>
      <c r="G16" s="1354">
        <v>0</v>
      </c>
      <c r="H16" s="1365">
        <v>0</v>
      </c>
      <c r="I16" s="512"/>
      <c r="AMG16" s="485"/>
    </row>
    <row r="17" spans="1:9" s="337" customFormat="1" ht="12.75" customHeight="1" thickBot="1" x14ac:dyDescent="0.25">
      <c r="A17" s="481"/>
      <c r="B17" s="2034"/>
      <c r="C17" s="2034"/>
      <c r="D17" s="1371" t="s">
        <v>429</v>
      </c>
      <c r="E17" s="1366">
        <v>0</v>
      </c>
      <c r="F17" s="1357">
        <v>0</v>
      </c>
      <c r="G17" s="1358">
        <v>0</v>
      </c>
      <c r="H17" s="1367">
        <v>0</v>
      </c>
      <c r="I17" s="481"/>
    </row>
    <row r="18" spans="1:9" s="337" customFormat="1" ht="12.75" customHeight="1" thickBot="1" x14ac:dyDescent="0.25">
      <c r="A18" s="481"/>
      <c r="B18" s="2034"/>
      <c r="C18" s="2034"/>
      <c r="D18" s="1815" t="s">
        <v>426</v>
      </c>
      <c r="E18" s="1368">
        <v>0</v>
      </c>
      <c r="F18" s="1361">
        <v>0</v>
      </c>
      <c r="G18" s="1362">
        <v>0</v>
      </c>
      <c r="H18" s="1369">
        <v>0</v>
      </c>
      <c r="I18" s="481"/>
    </row>
    <row r="19" spans="1:9" s="337" customFormat="1" ht="12.75" customHeight="1" thickBot="1" x14ac:dyDescent="0.25">
      <c r="A19" s="481"/>
      <c r="B19" s="2018" t="s">
        <v>431</v>
      </c>
      <c r="C19" s="2018"/>
      <c r="D19" s="1370" t="s">
        <v>428</v>
      </c>
      <c r="E19" s="569">
        <v>2</v>
      </c>
      <c r="F19" s="548">
        <v>8</v>
      </c>
      <c r="G19" s="549">
        <v>15</v>
      </c>
      <c r="H19" s="570">
        <v>23</v>
      </c>
      <c r="I19" s="481"/>
    </row>
    <row r="20" spans="1:9" s="337" customFormat="1" ht="12.75" customHeight="1" thickBot="1" x14ac:dyDescent="0.25">
      <c r="A20" s="481"/>
      <c r="B20" s="2018"/>
      <c r="C20" s="2018"/>
      <c r="D20" s="1371" t="s">
        <v>429</v>
      </c>
      <c r="E20" s="571">
        <v>2</v>
      </c>
      <c r="F20" s="552">
        <v>0</v>
      </c>
      <c r="G20" s="553">
        <v>1</v>
      </c>
      <c r="H20" s="572">
        <v>1</v>
      </c>
      <c r="I20" s="481"/>
    </row>
    <row r="21" spans="1:9" s="337" customFormat="1" ht="12.75" customHeight="1" thickBot="1" x14ac:dyDescent="0.25">
      <c r="A21" s="481"/>
      <c r="B21" s="2018"/>
      <c r="C21" s="2018"/>
      <c r="D21" s="1815" t="s">
        <v>426</v>
      </c>
      <c r="E21" s="573">
        <v>4</v>
      </c>
      <c r="F21" s="555">
        <v>8</v>
      </c>
      <c r="G21" s="556">
        <v>16</v>
      </c>
      <c r="H21" s="574">
        <v>24</v>
      </c>
      <c r="I21" s="481"/>
    </row>
    <row r="22" spans="1:9" s="337" customFormat="1" ht="12.75" customHeight="1" thickBot="1" x14ac:dyDescent="0.25">
      <c r="A22" s="481"/>
      <c r="B22" s="2018" t="s">
        <v>432</v>
      </c>
      <c r="C22" s="2018"/>
      <c r="D22" s="1370" t="s">
        <v>428</v>
      </c>
      <c r="E22" s="569">
        <v>29</v>
      </c>
      <c r="F22" s="548">
        <v>215</v>
      </c>
      <c r="G22" s="549">
        <v>1128</v>
      </c>
      <c r="H22" s="570">
        <v>1343</v>
      </c>
      <c r="I22" s="481"/>
    </row>
    <row r="23" spans="1:9" s="337" customFormat="1" ht="12.75" customHeight="1" thickBot="1" x14ac:dyDescent="0.25">
      <c r="A23" s="481"/>
      <c r="B23" s="2018"/>
      <c r="C23" s="2018"/>
      <c r="D23" s="1371" t="s">
        <v>429</v>
      </c>
      <c r="E23" s="571">
        <v>3</v>
      </c>
      <c r="F23" s="552">
        <v>19</v>
      </c>
      <c r="G23" s="553">
        <v>79</v>
      </c>
      <c r="H23" s="572">
        <v>98</v>
      </c>
      <c r="I23" s="481"/>
    </row>
    <row r="24" spans="1:9" s="337" customFormat="1" ht="12.75" customHeight="1" thickBot="1" x14ac:dyDescent="0.25">
      <c r="A24" s="481"/>
      <c r="B24" s="2018"/>
      <c r="C24" s="2018"/>
      <c r="D24" s="1815" t="s">
        <v>426</v>
      </c>
      <c r="E24" s="573">
        <v>32</v>
      </c>
      <c r="F24" s="555">
        <v>234</v>
      </c>
      <c r="G24" s="556">
        <v>1207</v>
      </c>
      <c r="H24" s="574">
        <v>1441</v>
      </c>
      <c r="I24" s="481"/>
    </row>
    <row r="25" spans="1:9" s="337" customFormat="1" ht="12.75" customHeight="1" thickBot="1" x14ac:dyDescent="0.25">
      <c r="A25" s="481"/>
      <c r="B25" s="2019" t="s">
        <v>744</v>
      </c>
      <c r="C25" s="2019"/>
      <c r="D25" s="1370" t="s">
        <v>428</v>
      </c>
      <c r="E25" s="569">
        <v>87</v>
      </c>
      <c r="F25" s="548">
        <v>501</v>
      </c>
      <c r="G25" s="549">
        <v>3160</v>
      </c>
      <c r="H25" s="570">
        <v>3661</v>
      </c>
      <c r="I25" s="481"/>
    </row>
    <row r="26" spans="1:9" s="337" customFormat="1" ht="12.75" customHeight="1" thickBot="1" x14ac:dyDescent="0.25">
      <c r="A26" s="481"/>
      <c r="B26" s="2019"/>
      <c r="C26" s="2019"/>
      <c r="D26" s="1371" t="s">
        <v>429</v>
      </c>
      <c r="E26" s="571">
        <v>54</v>
      </c>
      <c r="F26" s="552">
        <v>375</v>
      </c>
      <c r="G26" s="553">
        <v>1758</v>
      </c>
      <c r="H26" s="572">
        <v>2133</v>
      </c>
      <c r="I26" s="481"/>
    </row>
    <row r="27" spans="1:9" s="337" customFormat="1" ht="12.75" customHeight="1" thickBot="1" x14ac:dyDescent="0.25">
      <c r="A27" s="481"/>
      <c r="B27" s="2019"/>
      <c r="C27" s="2019"/>
      <c r="D27" s="1815" t="s">
        <v>426</v>
      </c>
      <c r="E27" s="573">
        <v>141</v>
      </c>
      <c r="F27" s="555">
        <v>876</v>
      </c>
      <c r="G27" s="556">
        <v>4918</v>
      </c>
      <c r="H27" s="574">
        <v>5794</v>
      </c>
      <c r="I27" s="481"/>
    </row>
    <row r="28" spans="1:9" s="337" customFormat="1" ht="12.75" customHeight="1" thickBot="1" x14ac:dyDescent="0.25">
      <c r="A28" s="481"/>
      <c r="B28" s="2019" t="s">
        <v>745</v>
      </c>
      <c r="C28" s="2019"/>
      <c r="D28" s="1370" t="s">
        <v>428</v>
      </c>
      <c r="E28" s="569">
        <v>10</v>
      </c>
      <c r="F28" s="548">
        <v>61</v>
      </c>
      <c r="G28" s="549">
        <v>334</v>
      </c>
      <c r="H28" s="570">
        <v>395</v>
      </c>
      <c r="I28" s="481"/>
    </row>
    <row r="29" spans="1:9" s="337" customFormat="1" ht="12.75" customHeight="1" thickBot="1" x14ac:dyDescent="0.25">
      <c r="A29" s="481"/>
      <c r="B29" s="2019"/>
      <c r="C29" s="2019"/>
      <c r="D29" s="1371" t="s">
        <v>429</v>
      </c>
      <c r="E29" s="571">
        <v>8</v>
      </c>
      <c r="F29" s="552">
        <v>37</v>
      </c>
      <c r="G29" s="553">
        <v>139</v>
      </c>
      <c r="H29" s="572">
        <v>176</v>
      </c>
      <c r="I29" s="481"/>
    </row>
    <row r="30" spans="1:9" s="337" customFormat="1" ht="12.75" customHeight="1" thickBot="1" x14ac:dyDescent="0.25">
      <c r="A30" s="481"/>
      <c r="B30" s="2019"/>
      <c r="C30" s="2019"/>
      <c r="D30" s="1815" t="s">
        <v>426</v>
      </c>
      <c r="E30" s="573">
        <v>18</v>
      </c>
      <c r="F30" s="555">
        <v>98</v>
      </c>
      <c r="G30" s="556">
        <v>473</v>
      </c>
      <c r="H30" s="574">
        <v>571</v>
      </c>
      <c r="I30" s="481"/>
    </row>
    <row r="31" spans="1:9" s="337" customFormat="1" ht="12.75" customHeight="1" thickBot="1" x14ac:dyDescent="0.25">
      <c r="A31" s="481"/>
      <c r="B31" s="2018" t="s">
        <v>433</v>
      </c>
      <c r="C31" s="2018"/>
      <c r="D31" s="1370" t="s">
        <v>428</v>
      </c>
      <c r="E31" s="569">
        <v>9</v>
      </c>
      <c r="F31" s="548">
        <v>23</v>
      </c>
      <c r="G31" s="549">
        <v>64</v>
      </c>
      <c r="H31" s="570">
        <v>87</v>
      </c>
      <c r="I31" s="481"/>
    </row>
    <row r="32" spans="1:9" s="337" customFormat="1" ht="12.75" customHeight="1" thickBot="1" x14ac:dyDescent="0.25">
      <c r="A32" s="481"/>
      <c r="B32" s="2018"/>
      <c r="C32" s="2018"/>
      <c r="D32" s="1371" t="s">
        <v>429</v>
      </c>
      <c r="E32" s="571">
        <v>3</v>
      </c>
      <c r="F32" s="552">
        <v>3</v>
      </c>
      <c r="G32" s="553">
        <v>9</v>
      </c>
      <c r="H32" s="572">
        <v>12</v>
      </c>
      <c r="I32" s="481"/>
    </row>
    <row r="33" spans="1:9" s="337" customFormat="1" ht="12.75" customHeight="1" thickBot="1" x14ac:dyDescent="0.25">
      <c r="A33" s="481"/>
      <c r="B33" s="2018"/>
      <c r="C33" s="2018"/>
      <c r="D33" s="1815" t="s">
        <v>426</v>
      </c>
      <c r="E33" s="573">
        <v>12</v>
      </c>
      <c r="F33" s="555">
        <v>26</v>
      </c>
      <c r="G33" s="556">
        <v>73</v>
      </c>
      <c r="H33" s="574">
        <v>99</v>
      </c>
      <c r="I33" s="481"/>
    </row>
    <row r="34" spans="1:9" s="337" customFormat="1" ht="12.75" customHeight="1" thickBot="1" x14ac:dyDescent="0.25">
      <c r="A34" s="481"/>
      <c r="B34" s="2018" t="s">
        <v>434</v>
      </c>
      <c r="C34" s="2018"/>
      <c r="D34" s="1370" t="s">
        <v>428</v>
      </c>
      <c r="E34" s="569">
        <v>6</v>
      </c>
      <c r="F34" s="548">
        <v>27</v>
      </c>
      <c r="G34" s="549">
        <v>53</v>
      </c>
      <c r="H34" s="570">
        <v>80</v>
      </c>
      <c r="I34" s="481"/>
    </row>
    <row r="35" spans="1:9" s="337" customFormat="1" ht="12.75" customHeight="1" thickBot="1" x14ac:dyDescent="0.25">
      <c r="A35" s="481"/>
      <c r="B35" s="2018"/>
      <c r="C35" s="2018"/>
      <c r="D35" s="1371" t="s">
        <v>429</v>
      </c>
      <c r="E35" s="571">
        <v>0</v>
      </c>
      <c r="F35" s="552">
        <v>1</v>
      </c>
      <c r="G35" s="553">
        <v>2</v>
      </c>
      <c r="H35" s="572">
        <v>3</v>
      </c>
      <c r="I35" s="481"/>
    </row>
    <row r="36" spans="1:9" s="337" customFormat="1" ht="12.75" customHeight="1" thickBot="1" x14ac:dyDescent="0.25">
      <c r="A36" s="481"/>
      <c r="B36" s="2018"/>
      <c r="C36" s="2018"/>
      <c r="D36" s="1815" t="s">
        <v>426</v>
      </c>
      <c r="E36" s="573">
        <v>6</v>
      </c>
      <c r="F36" s="555">
        <v>28</v>
      </c>
      <c r="G36" s="556">
        <v>55</v>
      </c>
      <c r="H36" s="574">
        <v>83</v>
      </c>
      <c r="I36" s="481"/>
    </row>
    <row r="37" spans="1:9" s="337" customFormat="1" ht="12.75" customHeight="1" thickBot="1" x14ac:dyDescent="0.25">
      <c r="A37" s="481"/>
      <c r="B37" s="2019" t="s">
        <v>435</v>
      </c>
      <c r="C37" s="2019"/>
      <c r="D37" s="1370" t="s">
        <v>428</v>
      </c>
      <c r="E37" s="569">
        <v>0</v>
      </c>
      <c r="F37" s="548">
        <v>0</v>
      </c>
      <c r="G37" s="549">
        <v>0</v>
      </c>
      <c r="H37" s="570">
        <v>0</v>
      </c>
      <c r="I37" s="481"/>
    </row>
    <row r="38" spans="1:9" s="337" customFormat="1" ht="12.75" customHeight="1" thickBot="1" x14ac:dyDescent="0.25">
      <c r="A38" s="481"/>
      <c r="B38" s="2019"/>
      <c r="C38" s="2019"/>
      <c r="D38" s="1371" t="s">
        <v>429</v>
      </c>
      <c r="E38" s="571">
        <v>0</v>
      </c>
      <c r="F38" s="552">
        <v>0</v>
      </c>
      <c r="G38" s="553">
        <v>0</v>
      </c>
      <c r="H38" s="572">
        <v>0</v>
      </c>
      <c r="I38" s="481"/>
    </row>
    <row r="39" spans="1:9" s="337" customFormat="1" ht="12.75" customHeight="1" thickBot="1" x14ac:dyDescent="0.25">
      <c r="A39" s="481"/>
      <c r="B39" s="2019"/>
      <c r="C39" s="2019"/>
      <c r="D39" s="1815" t="s">
        <v>426</v>
      </c>
      <c r="E39" s="573">
        <v>0</v>
      </c>
      <c r="F39" s="555">
        <v>0</v>
      </c>
      <c r="G39" s="556">
        <v>0</v>
      </c>
      <c r="H39" s="574">
        <v>0</v>
      </c>
      <c r="I39" s="481"/>
    </row>
    <row r="40" spans="1:9" s="337" customFormat="1" ht="12.75" customHeight="1" thickBot="1" x14ac:dyDescent="0.25">
      <c r="A40" s="481"/>
      <c r="B40" s="2019" t="s">
        <v>436</v>
      </c>
      <c r="C40" s="2019"/>
      <c r="D40" s="1370" t="s">
        <v>428</v>
      </c>
      <c r="E40" s="569">
        <v>0</v>
      </c>
      <c r="F40" s="548">
        <v>1</v>
      </c>
      <c r="G40" s="549">
        <v>1</v>
      </c>
      <c r="H40" s="570">
        <v>2</v>
      </c>
      <c r="I40" s="481"/>
    </row>
    <row r="41" spans="1:9" s="337" customFormat="1" ht="12.75" customHeight="1" thickBot="1" x14ac:dyDescent="0.25">
      <c r="A41" s="481"/>
      <c r="B41" s="2019"/>
      <c r="C41" s="2019"/>
      <c r="D41" s="1371" t="s">
        <v>429</v>
      </c>
      <c r="E41" s="571">
        <v>1</v>
      </c>
      <c r="F41" s="552">
        <v>8</v>
      </c>
      <c r="G41" s="553">
        <v>35</v>
      </c>
      <c r="H41" s="572">
        <v>43</v>
      </c>
      <c r="I41" s="481"/>
    </row>
    <row r="42" spans="1:9" s="337" customFormat="1" ht="12.75" customHeight="1" thickBot="1" x14ac:dyDescent="0.25">
      <c r="A42" s="481"/>
      <c r="B42" s="2019"/>
      <c r="C42" s="2019"/>
      <c r="D42" s="1815" t="s">
        <v>426</v>
      </c>
      <c r="E42" s="573">
        <v>1</v>
      </c>
      <c r="F42" s="555">
        <v>9</v>
      </c>
      <c r="G42" s="556">
        <v>36</v>
      </c>
      <c r="H42" s="574">
        <v>45</v>
      </c>
      <c r="I42" s="481"/>
    </row>
    <row r="43" spans="1:9" s="337" customFormat="1" ht="12.75" customHeight="1" thickBot="1" x14ac:dyDescent="0.25">
      <c r="A43" s="481"/>
      <c r="B43" s="2019" t="s">
        <v>437</v>
      </c>
      <c r="C43" s="2019"/>
      <c r="D43" s="1370" t="s">
        <v>428</v>
      </c>
      <c r="E43" s="569">
        <v>0</v>
      </c>
      <c r="F43" s="548">
        <v>0</v>
      </c>
      <c r="G43" s="549">
        <v>0</v>
      </c>
      <c r="H43" s="570">
        <v>0</v>
      </c>
      <c r="I43" s="481"/>
    </row>
    <row r="44" spans="1:9" s="337" customFormat="1" ht="12.75" customHeight="1" thickBot="1" x14ac:dyDescent="0.25">
      <c r="A44" s="481"/>
      <c r="B44" s="2019"/>
      <c r="C44" s="2019"/>
      <c r="D44" s="1371" t="s">
        <v>429</v>
      </c>
      <c r="E44" s="571">
        <v>0</v>
      </c>
      <c r="F44" s="552">
        <v>0</v>
      </c>
      <c r="G44" s="553">
        <v>0</v>
      </c>
      <c r="H44" s="572">
        <v>0</v>
      </c>
      <c r="I44" s="481"/>
    </row>
    <row r="45" spans="1:9" s="337" customFormat="1" ht="12.75" customHeight="1" thickBot="1" x14ac:dyDescent="0.25">
      <c r="A45" s="481"/>
      <c r="B45" s="2019"/>
      <c r="C45" s="2019"/>
      <c r="D45" s="1815" t="s">
        <v>426</v>
      </c>
      <c r="E45" s="573">
        <v>0</v>
      </c>
      <c r="F45" s="555">
        <v>0</v>
      </c>
      <c r="G45" s="556">
        <v>0</v>
      </c>
      <c r="H45" s="574">
        <v>0</v>
      </c>
      <c r="I45" s="481"/>
    </row>
    <row r="46" spans="1:9" s="337" customFormat="1" ht="12.75" customHeight="1" thickBot="1" x14ac:dyDescent="0.25">
      <c r="A46" s="481"/>
      <c r="B46" s="2019" t="s">
        <v>438</v>
      </c>
      <c r="C46" s="2019"/>
      <c r="D46" s="1370" t="s">
        <v>428</v>
      </c>
      <c r="E46" s="569">
        <v>0</v>
      </c>
      <c r="F46" s="548">
        <v>0</v>
      </c>
      <c r="G46" s="549">
        <v>7</v>
      </c>
      <c r="H46" s="570">
        <v>7</v>
      </c>
      <c r="I46" s="481"/>
    </row>
    <row r="47" spans="1:9" s="337" customFormat="1" ht="12.75" customHeight="1" thickBot="1" x14ac:dyDescent="0.25">
      <c r="A47" s="481"/>
      <c r="B47" s="2019"/>
      <c r="C47" s="2019"/>
      <c r="D47" s="1371" t="s">
        <v>429</v>
      </c>
      <c r="E47" s="571">
        <v>0</v>
      </c>
      <c r="F47" s="552">
        <v>0</v>
      </c>
      <c r="G47" s="553">
        <v>3</v>
      </c>
      <c r="H47" s="572">
        <v>3</v>
      </c>
      <c r="I47" s="481"/>
    </row>
    <row r="48" spans="1:9" s="337" customFormat="1" ht="12.75" customHeight="1" thickBot="1" x14ac:dyDescent="0.25">
      <c r="A48" s="481"/>
      <c r="B48" s="2019"/>
      <c r="C48" s="2019"/>
      <c r="D48" s="1815" t="s">
        <v>426</v>
      </c>
      <c r="E48" s="573">
        <v>0</v>
      </c>
      <c r="F48" s="555">
        <v>0</v>
      </c>
      <c r="G48" s="556">
        <v>10</v>
      </c>
      <c r="H48" s="574">
        <v>10</v>
      </c>
      <c r="I48" s="481"/>
    </row>
    <row r="49" spans="1:9" s="337" customFormat="1" ht="12.75" customHeight="1" thickBot="1" x14ac:dyDescent="0.25">
      <c r="A49" s="481"/>
      <c r="B49" s="2019" t="s">
        <v>66</v>
      </c>
      <c r="C49" s="2019"/>
      <c r="D49" s="1370" t="s">
        <v>428</v>
      </c>
      <c r="E49" s="569">
        <v>0</v>
      </c>
      <c r="F49" s="548">
        <v>2</v>
      </c>
      <c r="G49" s="549">
        <v>13</v>
      </c>
      <c r="H49" s="570">
        <v>15</v>
      </c>
      <c r="I49" s="481"/>
    </row>
    <row r="50" spans="1:9" s="337" customFormat="1" ht="12.75" customHeight="1" thickBot="1" x14ac:dyDescent="0.25">
      <c r="A50" s="481"/>
      <c r="B50" s="2019"/>
      <c r="C50" s="2019"/>
      <c r="D50" s="1371" t="s">
        <v>429</v>
      </c>
      <c r="E50" s="571">
        <v>0</v>
      </c>
      <c r="F50" s="552">
        <v>2</v>
      </c>
      <c r="G50" s="553">
        <v>5</v>
      </c>
      <c r="H50" s="572">
        <v>7</v>
      </c>
      <c r="I50" s="481"/>
    </row>
    <row r="51" spans="1:9" s="337" customFormat="1" ht="12.75" customHeight="1" thickBot="1" x14ac:dyDescent="0.25">
      <c r="A51" s="481"/>
      <c r="B51" s="2019"/>
      <c r="C51" s="2019"/>
      <c r="D51" s="1815" t="s">
        <v>426</v>
      </c>
      <c r="E51" s="573">
        <v>0</v>
      </c>
      <c r="F51" s="555">
        <v>4</v>
      </c>
      <c r="G51" s="555">
        <v>18</v>
      </c>
      <c r="H51" s="574">
        <v>22</v>
      </c>
      <c r="I51" s="481"/>
    </row>
    <row r="52" spans="1:9" s="337" customFormat="1" ht="5.0999999999999996" customHeight="1" x14ac:dyDescent="0.2">
      <c r="A52" s="481"/>
      <c r="B52" s="504"/>
      <c r="C52" s="504"/>
      <c r="D52" s="1149"/>
      <c r="E52" s="577"/>
      <c r="F52" s="568"/>
      <c r="G52" s="568"/>
      <c r="H52" s="568"/>
      <c r="I52" s="481"/>
    </row>
    <row r="53" spans="1:9" s="337" customFormat="1" x14ac:dyDescent="0.2">
      <c r="A53" s="481"/>
      <c r="B53" s="2020" t="s">
        <v>115</v>
      </c>
      <c r="C53" s="2031"/>
      <c r="D53" s="1829" t="s">
        <v>894</v>
      </c>
      <c r="E53" s="1150">
        <f>E9</f>
        <v>47</v>
      </c>
      <c r="F53" s="1151">
        <f>F9</f>
        <v>34</v>
      </c>
      <c r="G53" s="1152">
        <f>G9</f>
        <v>16</v>
      </c>
      <c r="H53" s="1153">
        <f>H9</f>
        <v>50</v>
      </c>
      <c r="I53" s="481"/>
    </row>
    <row r="54" spans="1:9" s="337" customFormat="1" x14ac:dyDescent="0.2">
      <c r="A54" s="481"/>
      <c r="B54" s="2022"/>
      <c r="C54" s="2032"/>
      <c r="D54" s="1830" t="s">
        <v>428</v>
      </c>
      <c r="E54" s="578">
        <f>E10+E13+E19+E22+E25+E28++E31+E34+E37+E40+E43+E46+E49</f>
        <v>145</v>
      </c>
      <c r="F54" s="565">
        <f>F10+F13+F19+F22+F25+F28++F31+F34+F37+F40+F43+F46+F49</f>
        <v>839</v>
      </c>
      <c r="G54" s="566">
        <f>G10+G13+G19+G22+G25+G28++G31+G34+G37+G40+G43+G46+G49</f>
        <v>4776</v>
      </c>
      <c r="H54" s="1154">
        <f>H10+H13+H19+H22+H25+H28++H31+H34+H37+H40+H43+H46+H49</f>
        <v>5615</v>
      </c>
      <c r="I54" s="481"/>
    </row>
    <row r="55" spans="1:9" s="337" customFormat="1" x14ac:dyDescent="0.2">
      <c r="A55" s="481"/>
      <c r="B55" s="2022"/>
      <c r="C55" s="2032"/>
      <c r="D55" s="1830" t="s">
        <v>429</v>
      </c>
      <c r="E55" s="578">
        <f>E11+E14+E17+E20+E23+E26+E29+E32+E35+E38+E41+E44+E47+E50</f>
        <v>71</v>
      </c>
      <c r="F55" s="565">
        <f>F11+F14+F20+F23+F26+F29+F32+F35+F38+F41+F44+F47+F50</f>
        <v>445</v>
      </c>
      <c r="G55" s="566">
        <f>G11+G14+G20+G23+G26+G29+G32+G35+G38+G41+G44+G47+G50</f>
        <v>2031</v>
      </c>
      <c r="H55" s="1154">
        <f>H11+H14+H20+H23+H26+H29+H32+H35+H38+H41+H44+H47+H50</f>
        <v>2476</v>
      </c>
      <c r="I55" s="481"/>
    </row>
    <row r="56" spans="1:9" s="337" customFormat="1" x14ac:dyDescent="0.2">
      <c r="A56" s="481"/>
      <c r="B56" s="2024"/>
      <c r="C56" s="2033"/>
      <c r="D56" s="1831" t="s">
        <v>426</v>
      </c>
      <c r="E56" s="1155">
        <f>SUM(E53:E55)</f>
        <v>263</v>
      </c>
      <c r="F56" s="1156">
        <f>SUM(F53:F55)</f>
        <v>1318</v>
      </c>
      <c r="G56" s="1157">
        <f>SUM(G53:G55)</f>
        <v>6823</v>
      </c>
      <c r="H56" s="1158">
        <f>SUM(H53:H55)</f>
        <v>8141</v>
      </c>
      <c r="I56" s="481"/>
    </row>
    <row r="57" spans="1:9" s="95" customFormat="1" ht="15" customHeight="1" x14ac:dyDescent="0.2">
      <c r="B57" s="126" t="s">
        <v>117</v>
      </c>
      <c r="C57" s="213"/>
      <c r="D57" s="185"/>
      <c r="E57" s="378"/>
      <c r="F57" s="378"/>
      <c r="G57" s="378"/>
      <c r="H57" s="236"/>
    </row>
    <row r="58" spans="1:9" ht="20.100000000000001" customHeight="1" x14ac:dyDescent="0.2"/>
  </sheetData>
  <mergeCells count="18">
    <mergeCell ref="B46:C48"/>
    <mergeCell ref="B49:C51"/>
    <mergeCell ref="B53:C56"/>
    <mergeCell ref="B31:C33"/>
    <mergeCell ref="B34:C36"/>
    <mergeCell ref="B37:C39"/>
    <mergeCell ref="B40:C42"/>
    <mergeCell ref="B43:C45"/>
    <mergeCell ref="B16:C18"/>
    <mergeCell ref="B19:C21"/>
    <mergeCell ref="B22:C24"/>
    <mergeCell ref="B25:C27"/>
    <mergeCell ref="B28:C30"/>
    <mergeCell ref="B5:C5"/>
    <mergeCell ref="B6:C6"/>
    <mergeCell ref="B7:C9"/>
    <mergeCell ref="B10:C12"/>
    <mergeCell ref="B13:C15"/>
  </mergeCells>
  <printOptions horizontalCentered="1"/>
  <pageMargins left="0.47244094488188981" right="0.47244094488188981" top="0.59055118110236227" bottom="0.39370078740157483" header="0.51181102362204722" footer="0.31496062992125984"/>
  <pageSetup paperSize="9" scale="98" firstPageNumber="0" orientation="portrait" r:id="rId1"/>
  <headerFooter>
    <oddFooter>&amp;C&amp;F&amp;R&amp;A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zoomScaleNormal="100" workbookViewId="0">
      <selection activeCell="A56" sqref="A56:XFD56"/>
    </sheetView>
  </sheetViews>
  <sheetFormatPr baseColWidth="10" defaultColWidth="9.140625" defaultRowHeight="12.75" x14ac:dyDescent="0.2"/>
  <cols>
    <col min="1" max="1" width="1.7109375" style="7" customWidth="1"/>
    <col min="2" max="2" width="40.7109375" style="8" customWidth="1"/>
    <col min="3" max="3" width="13.28515625" style="9" customWidth="1"/>
    <col min="4" max="4" width="13.28515625" style="10" customWidth="1"/>
    <col min="5" max="5" width="13.28515625" style="11" customWidth="1"/>
    <col min="6" max="8" width="13.28515625" style="12" customWidth="1"/>
  </cols>
  <sheetData>
    <row r="1" spans="2:8" s="1529" customFormat="1" ht="20.100000000000001" customHeight="1" x14ac:dyDescent="0.2">
      <c r="B1" s="14" t="s">
        <v>47</v>
      </c>
      <c r="C1" s="1530"/>
      <c r="D1" s="1530"/>
      <c r="E1" s="1530"/>
      <c r="F1" s="1530"/>
      <c r="G1" s="1530"/>
      <c r="H1" s="1530"/>
    </row>
    <row r="2" spans="2:8" s="15" customFormat="1" ht="20.100000000000001" customHeight="1" x14ac:dyDescent="0.2">
      <c r="B2" s="16"/>
      <c r="C2" s="17"/>
      <c r="D2" s="18"/>
      <c r="E2" s="19"/>
      <c r="F2" s="19"/>
      <c r="G2" s="19"/>
      <c r="H2" s="19"/>
    </row>
    <row r="3" spans="2:8" s="15" customFormat="1" ht="20.100000000000001" customHeight="1" x14ac:dyDescent="0.2">
      <c r="B3" s="19" t="s">
        <v>48</v>
      </c>
      <c r="C3" s="20"/>
      <c r="D3" s="21"/>
    </row>
    <row r="4" spans="2:8" s="22" customFormat="1" ht="20.100000000000001" customHeight="1" x14ac:dyDescent="0.2">
      <c r="B4" s="23" t="s">
        <v>49</v>
      </c>
      <c r="C4" s="24"/>
      <c r="D4" s="25"/>
      <c r="H4" s="26"/>
    </row>
    <row r="5" spans="2:8" s="27" customFormat="1" ht="63.75" customHeight="1" thickBot="1" x14ac:dyDescent="0.25">
      <c r="B5" s="28"/>
      <c r="C5" s="1980" t="s">
        <v>50</v>
      </c>
      <c r="D5" s="1981" t="s">
        <v>51</v>
      </c>
      <c r="E5" s="1982" t="s">
        <v>52</v>
      </c>
      <c r="F5" s="1982"/>
      <c r="G5" s="1983" t="s">
        <v>53</v>
      </c>
      <c r="H5" s="1984" t="s">
        <v>54</v>
      </c>
    </row>
    <row r="6" spans="2:8" s="13" customFormat="1" ht="15.95" customHeight="1" thickTop="1" thickBot="1" x14ac:dyDescent="0.25">
      <c r="B6" s="28" t="s">
        <v>55</v>
      </c>
      <c r="C6" s="1980"/>
      <c r="D6" s="1981"/>
      <c r="E6" s="908" t="s">
        <v>56</v>
      </c>
      <c r="F6" s="908" t="s">
        <v>57</v>
      </c>
      <c r="G6" s="1981"/>
      <c r="H6" s="1984"/>
    </row>
    <row r="7" spans="2:8" s="29" customFormat="1" ht="19.5" customHeight="1" thickTop="1" thickBot="1" x14ac:dyDescent="0.25">
      <c r="B7" s="913" t="s">
        <v>58</v>
      </c>
      <c r="C7" s="1404">
        <v>3244</v>
      </c>
      <c r="D7" s="909">
        <v>0.92738707833047396</v>
      </c>
      <c r="E7" s="910">
        <v>-4</v>
      </c>
      <c r="F7" s="911">
        <v>-1E-3</v>
      </c>
      <c r="G7" s="911">
        <v>-0.187</v>
      </c>
      <c r="H7" s="912">
        <v>-0.51100000000000001</v>
      </c>
    </row>
    <row r="8" spans="2:8" ht="20.100000000000001" customHeight="1" thickTop="1" thickBot="1" x14ac:dyDescent="0.25">
      <c r="B8" s="914" t="s">
        <v>59</v>
      </c>
      <c r="C8" s="1405">
        <v>254</v>
      </c>
      <c r="D8" s="1406">
        <v>7.2612921669525404E-2</v>
      </c>
      <c r="E8" s="1421" t="s">
        <v>807</v>
      </c>
      <c r="F8" s="1407">
        <v>5.8000000000000003E-2</v>
      </c>
      <c r="G8" s="1407">
        <v>-9.6000000000000002E-2</v>
      </c>
      <c r="H8" s="1419" t="s">
        <v>60</v>
      </c>
    </row>
    <row r="9" spans="2:8" ht="20.100000000000001" customHeight="1" thickTop="1" thickBot="1" x14ac:dyDescent="0.25">
      <c r="B9" s="914" t="s">
        <v>61</v>
      </c>
      <c r="C9" s="1408">
        <v>3498</v>
      </c>
      <c r="D9" s="1409">
        <v>1</v>
      </c>
      <c r="E9" s="910">
        <v>10</v>
      </c>
      <c r="F9" s="1407">
        <v>3.0000000000000001E-3</v>
      </c>
      <c r="G9" s="1407">
        <v>-0.18099999999999999</v>
      </c>
      <c r="H9" s="1420" t="s">
        <v>60</v>
      </c>
    </row>
    <row r="10" spans="2:8" s="30" customFormat="1" ht="12.75" customHeight="1" thickTop="1" x14ac:dyDescent="0.2">
      <c r="B10" s="28"/>
      <c r="C10" s="31"/>
      <c r="D10" s="31"/>
      <c r="E10" s="31"/>
      <c r="F10" s="31"/>
      <c r="G10" s="31"/>
      <c r="H10" s="31"/>
    </row>
    <row r="11" spans="2:8" s="32" customFormat="1" ht="18" customHeight="1" x14ac:dyDescent="0.2">
      <c r="B11" s="915" t="s">
        <v>62</v>
      </c>
      <c r="C11" s="916"/>
      <c r="D11" s="916"/>
      <c r="E11" s="917"/>
      <c r="F11" s="918"/>
      <c r="G11" s="918"/>
      <c r="H11" s="918"/>
    </row>
    <row r="12" spans="2:8" s="33" customFormat="1" ht="19.5" customHeight="1" x14ac:dyDescent="0.2">
      <c r="B12" s="34" t="s">
        <v>63</v>
      </c>
      <c r="C12" s="35"/>
      <c r="D12" s="36"/>
      <c r="E12" s="37"/>
      <c r="F12" s="38"/>
      <c r="G12" s="39"/>
      <c r="H12" s="38"/>
    </row>
    <row r="13" spans="2:8" s="30" customFormat="1" ht="12.75" customHeight="1" x14ac:dyDescent="0.2">
      <c r="B13" s="40" t="s">
        <v>814</v>
      </c>
      <c r="C13" s="41">
        <v>483</v>
      </c>
      <c r="D13" s="42">
        <v>0.14889025893958099</v>
      </c>
      <c r="E13" s="43">
        <v>13</v>
      </c>
      <c r="F13" s="44">
        <v>2.7659574468085101E-2</v>
      </c>
      <c r="G13" s="44">
        <v>-4.12371134020619E-3</v>
      </c>
      <c r="H13" s="45">
        <v>-0.428066037735849</v>
      </c>
    </row>
    <row r="14" spans="2:8" ht="12.75" customHeight="1" x14ac:dyDescent="0.2">
      <c r="B14" s="46" t="s">
        <v>813</v>
      </c>
      <c r="C14" s="47">
        <v>197</v>
      </c>
      <c r="D14" s="48">
        <v>6.0727496917385902E-2</v>
      </c>
      <c r="E14" s="49">
        <v>22</v>
      </c>
      <c r="F14" s="50">
        <v>0.125714285714286</v>
      </c>
      <c r="G14" s="50">
        <v>0.34013605442176897</v>
      </c>
      <c r="H14" s="51">
        <v>-0.46153846153846201</v>
      </c>
    </row>
    <row r="15" spans="2:8" s="30" customFormat="1" ht="12.75" customHeight="1" x14ac:dyDescent="0.2">
      <c r="B15" s="40" t="s">
        <v>64</v>
      </c>
      <c r="C15" s="41">
        <v>134</v>
      </c>
      <c r="D15" s="42">
        <v>4.1307028360049299E-2</v>
      </c>
      <c r="E15" s="43">
        <v>1</v>
      </c>
      <c r="F15" s="44">
        <v>7.5187969924812E-3</v>
      </c>
      <c r="G15" s="44">
        <v>-0.45967741935483902</v>
      </c>
      <c r="H15" s="45">
        <v>-0.46203904555314501</v>
      </c>
    </row>
    <row r="16" spans="2:8" ht="12.75" customHeight="1" x14ac:dyDescent="0.2">
      <c r="B16" s="46" t="s">
        <v>65</v>
      </c>
      <c r="C16" s="47">
        <v>615</v>
      </c>
      <c r="D16" s="48">
        <v>0.18958076448828601</v>
      </c>
      <c r="E16" s="49">
        <v>-12</v>
      </c>
      <c r="F16" s="50">
        <v>-1.9138755980861202E-2</v>
      </c>
      <c r="G16" s="50">
        <v>-0.126420454545455</v>
      </c>
      <c r="H16" s="51">
        <v>-0.25659978880675799</v>
      </c>
    </row>
    <row r="17" spans="2:8" s="30" customFormat="1" ht="12.75" customHeight="1" x14ac:dyDescent="0.2">
      <c r="B17" s="40" t="s">
        <v>515</v>
      </c>
      <c r="C17" s="41">
        <v>1622</v>
      </c>
      <c r="D17" s="42">
        <v>0.5</v>
      </c>
      <c r="E17" s="43">
        <v>-15</v>
      </c>
      <c r="F17" s="44">
        <v>-9.1631032376298105E-3</v>
      </c>
      <c r="G17" s="44">
        <v>-0.233821445441663</v>
      </c>
      <c r="H17" s="45">
        <v>-0.60437301438983404</v>
      </c>
    </row>
    <row r="18" spans="2:8" ht="12.75" customHeight="1" x14ac:dyDescent="0.2">
      <c r="B18" s="46" t="s">
        <v>752</v>
      </c>
      <c r="C18" s="47">
        <v>98</v>
      </c>
      <c r="D18" s="48">
        <v>3.0209617755857E-2</v>
      </c>
      <c r="E18" s="49">
        <v>6</v>
      </c>
      <c r="F18" s="50">
        <v>6.5217391304347797E-2</v>
      </c>
      <c r="G18" s="51">
        <v>-0.32876712328767099</v>
      </c>
      <c r="H18" s="51">
        <v>0.82499999999999996</v>
      </c>
    </row>
    <row r="19" spans="2:8" s="30" customFormat="1" ht="12.75" customHeight="1" x14ac:dyDescent="0.2">
      <c r="B19" s="40" t="s">
        <v>517</v>
      </c>
      <c r="C19" s="41">
        <v>36</v>
      </c>
      <c r="D19" s="42">
        <v>1.1097410604192399E-2</v>
      </c>
      <c r="E19" s="43">
        <v>-8</v>
      </c>
      <c r="F19" s="44">
        <v>-0.18181818181818199</v>
      </c>
      <c r="G19" s="44">
        <v>-0.44615384615384601</v>
      </c>
      <c r="H19" s="45">
        <v>-0.47580645161290303</v>
      </c>
    </row>
    <row r="20" spans="2:8" ht="12.75" customHeight="1" x14ac:dyDescent="0.2">
      <c r="B20" s="46" t="s">
        <v>928</v>
      </c>
      <c r="C20" s="47">
        <v>4</v>
      </c>
      <c r="D20" s="48">
        <v>1.2330456226880399E-3</v>
      </c>
      <c r="E20" s="49">
        <v>1</v>
      </c>
      <c r="F20" s="50">
        <v>0.33333333333333298</v>
      </c>
      <c r="G20" s="50">
        <v>0</v>
      </c>
      <c r="H20" s="51">
        <v>-0.8</v>
      </c>
    </row>
    <row r="21" spans="2:8" s="30" customFormat="1" ht="12.75" customHeight="1" x14ac:dyDescent="0.2">
      <c r="B21" s="40" t="s">
        <v>66</v>
      </c>
      <c r="C21" s="41">
        <v>55</v>
      </c>
      <c r="D21" s="42">
        <v>1.6954377311960499E-2</v>
      </c>
      <c r="E21" s="43">
        <v>-12</v>
      </c>
      <c r="F21" s="44">
        <v>-0.17910447761194001</v>
      </c>
      <c r="G21" s="44">
        <v>0.19565217391304299</v>
      </c>
      <c r="H21" s="45">
        <v>0.27777777777777801</v>
      </c>
    </row>
    <row r="22" spans="2:8" s="33" customFormat="1" ht="20.100000000000001" customHeight="1" x14ac:dyDescent="0.2">
      <c r="B22" s="34" t="s">
        <v>67</v>
      </c>
      <c r="C22" s="52"/>
      <c r="D22" s="53"/>
      <c r="E22" s="54"/>
      <c r="F22" s="55"/>
      <c r="G22" s="56"/>
      <c r="H22" s="55"/>
    </row>
    <row r="23" spans="2:8" s="30" customFormat="1" ht="12.75" customHeight="1" x14ac:dyDescent="0.2">
      <c r="B23" s="40" t="s">
        <v>68</v>
      </c>
      <c r="C23" s="41">
        <v>66</v>
      </c>
      <c r="D23" s="42">
        <v>2.0345252774352701E-2</v>
      </c>
      <c r="E23" s="43">
        <v>-20</v>
      </c>
      <c r="F23" s="44">
        <v>-0.232558139534884</v>
      </c>
      <c r="G23" s="44">
        <v>-0.492307692307692</v>
      </c>
      <c r="H23" s="45">
        <v>-0.64577656675749295</v>
      </c>
    </row>
    <row r="24" spans="2:8" ht="12.75" customHeight="1" x14ac:dyDescent="0.2">
      <c r="B24" s="46" t="s">
        <v>69</v>
      </c>
      <c r="C24" s="47">
        <v>87</v>
      </c>
      <c r="D24" s="48">
        <v>2.6818742293464901E-2</v>
      </c>
      <c r="E24" s="49">
        <v>-19</v>
      </c>
      <c r="F24" s="50">
        <v>-0.179245283018868</v>
      </c>
      <c r="G24" s="50">
        <v>-0.45962732919254701</v>
      </c>
      <c r="H24" s="51">
        <v>-0.54519774011299404</v>
      </c>
    </row>
    <row r="25" spans="2:8" s="30" customFormat="1" ht="12.75" customHeight="1" x14ac:dyDescent="0.2">
      <c r="B25" s="40" t="s">
        <v>70</v>
      </c>
      <c r="C25" s="41">
        <v>549</v>
      </c>
      <c r="D25" s="42">
        <v>0.169235511713933</v>
      </c>
      <c r="E25" s="43">
        <v>46</v>
      </c>
      <c r="F25" s="44">
        <v>9.1451292246520904E-2</v>
      </c>
      <c r="G25" s="44">
        <v>-0.33935018050541499</v>
      </c>
      <c r="H25" s="45">
        <v>-0.524054982817869</v>
      </c>
    </row>
    <row r="26" spans="2:8" ht="12.75" customHeight="1" x14ac:dyDescent="0.2">
      <c r="B26" s="46" t="s">
        <v>71</v>
      </c>
      <c r="C26" s="47">
        <v>516</v>
      </c>
      <c r="D26" s="48">
        <v>0.159062885326757</v>
      </c>
      <c r="E26" s="49">
        <v>5</v>
      </c>
      <c r="F26" s="50">
        <v>9.7847358121330701E-3</v>
      </c>
      <c r="G26" s="50">
        <v>-0.26704545454545398</v>
      </c>
      <c r="H26" s="51">
        <v>-0.56137071651090298</v>
      </c>
    </row>
    <row r="27" spans="2:8" s="30" customFormat="1" ht="12.75" customHeight="1" x14ac:dyDescent="0.2">
      <c r="B27" s="40" t="s">
        <v>72</v>
      </c>
      <c r="C27" s="41">
        <v>383</v>
      </c>
      <c r="D27" s="42">
        <v>0.11806411837238</v>
      </c>
      <c r="E27" s="43">
        <v>-27</v>
      </c>
      <c r="F27" s="44">
        <v>-6.5853658536585397E-2</v>
      </c>
      <c r="G27" s="44">
        <v>-0.29724770642201798</v>
      </c>
      <c r="H27" s="45">
        <v>-0.50045829514207196</v>
      </c>
    </row>
    <row r="28" spans="2:8" ht="12.75" customHeight="1" x14ac:dyDescent="0.2">
      <c r="B28" s="46" t="s">
        <v>73</v>
      </c>
      <c r="C28" s="47">
        <v>382</v>
      </c>
      <c r="D28" s="48">
        <v>0.117755856966708</v>
      </c>
      <c r="E28" s="49">
        <v>-17</v>
      </c>
      <c r="F28" s="50">
        <v>-4.2606516290726801E-2</v>
      </c>
      <c r="G28" s="50">
        <v>-0.243564356435644</v>
      </c>
      <c r="H28" s="51">
        <v>-0.451330875730246</v>
      </c>
    </row>
    <row r="29" spans="2:8" s="30" customFormat="1" ht="12.75" customHeight="1" x14ac:dyDescent="0.2">
      <c r="B29" s="40" t="s">
        <v>74</v>
      </c>
      <c r="C29" s="41">
        <v>412</v>
      </c>
      <c r="D29" s="42">
        <v>0.12700369913686799</v>
      </c>
      <c r="E29" s="43">
        <v>21</v>
      </c>
      <c r="F29" s="44">
        <v>5.3708439897698197E-2</v>
      </c>
      <c r="G29" s="44">
        <v>0.173789173789174</v>
      </c>
      <c r="H29" s="45">
        <v>-0.40301046007313601</v>
      </c>
    </row>
    <row r="30" spans="2:8" ht="12.75" customHeight="1" x14ac:dyDescent="0.2">
      <c r="B30" s="46" t="s">
        <v>75</v>
      </c>
      <c r="C30" s="47">
        <v>317</v>
      </c>
      <c r="D30" s="48">
        <v>9.7718865598027102E-2</v>
      </c>
      <c r="E30" s="49">
        <v>-15</v>
      </c>
      <c r="F30" s="50">
        <v>-4.51807228915663E-2</v>
      </c>
      <c r="G30" s="50">
        <v>0.200757575757576</v>
      </c>
      <c r="H30" s="51">
        <v>-0.58161648177495995</v>
      </c>
    </row>
    <row r="31" spans="2:8" s="30" customFormat="1" ht="12.75" customHeight="1" x14ac:dyDescent="0.2">
      <c r="B31" s="40" t="s">
        <v>76</v>
      </c>
      <c r="C31" s="41">
        <v>532</v>
      </c>
      <c r="D31" s="42">
        <v>0.163995067817509</v>
      </c>
      <c r="E31" s="43">
        <v>22</v>
      </c>
      <c r="F31" s="44">
        <v>4.3137254901960798E-2</v>
      </c>
      <c r="G31" s="44">
        <v>6.4000000000000001E-2</v>
      </c>
      <c r="H31" s="45">
        <v>-0.31224209078404402</v>
      </c>
    </row>
    <row r="32" spans="2:8" s="33" customFormat="1" ht="20.100000000000001" customHeight="1" x14ac:dyDescent="0.2">
      <c r="B32" s="34" t="s">
        <v>77</v>
      </c>
      <c r="C32" s="52"/>
      <c r="D32" s="53"/>
      <c r="E32" s="54"/>
      <c r="F32" s="55"/>
      <c r="G32" s="56"/>
      <c r="H32" s="55"/>
    </row>
    <row r="33" spans="2:8" s="30" customFormat="1" ht="12.75" customHeight="1" x14ac:dyDescent="0.2">
      <c r="B33" s="40" t="s">
        <v>78</v>
      </c>
      <c r="C33" s="41">
        <v>263</v>
      </c>
      <c r="D33" s="42">
        <v>8.1072749691738596E-2</v>
      </c>
      <c r="E33" s="43">
        <v>-6</v>
      </c>
      <c r="F33" s="44">
        <v>-2.2304832713754601E-2</v>
      </c>
      <c r="G33" s="44">
        <v>2.734375E-2</v>
      </c>
      <c r="H33" s="45">
        <v>-0.56239316239316195</v>
      </c>
    </row>
    <row r="34" spans="2:8" ht="12.75" customHeight="1" x14ac:dyDescent="0.2">
      <c r="B34" s="46" t="s">
        <v>765</v>
      </c>
      <c r="C34" s="47">
        <v>1944</v>
      </c>
      <c r="D34" s="48">
        <v>0.59926017262638698</v>
      </c>
      <c r="E34" s="49">
        <v>-72</v>
      </c>
      <c r="F34" s="50">
        <v>-3.5714285714285698E-2</v>
      </c>
      <c r="G34" s="50">
        <v>-0.25316941990011499</v>
      </c>
      <c r="H34" s="51">
        <v>-0.50896057347670298</v>
      </c>
    </row>
    <row r="35" spans="2:8" s="30" customFormat="1" ht="12.75" customHeight="1" x14ac:dyDescent="0.2">
      <c r="B35" s="57" t="s">
        <v>764</v>
      </c>
      <c r="C35" s="41">
        <v>1037</v>
      </c>
      <c r="D35" s="42">
        <v>0.31966707768187402</v>
      </c>
      <c r="E35" s="43">
        <v>74</v>
      </c>
      <c r="F35" s="44">
        <v>7.6843198338525501E-2</v>
      </c>
      <c r="G35" s="44">
        <v>-8.4730803177405098E-2</v>
      </c>
      <c r="H35" s="45">
        <v>-0.503940455341506</v>
      </c>
    </row>
    <row r="36" spans="2:8" s="33" customFormat="1" ht="19.5" customHeight="1" x14ac:dyDescent="0.2">
      <c r="B36" s="34" t="s">
        <v>79</v>
      </c>
      <c r="C36" s="52"/>
      <c r="D36" s="53"/>
      <c r="E36" s="54"/>
      <c r="F36" s="55"/>
      <c r="G36" s="56"/>
      <c r="H36" s="55"/>
    </row>
    <row r="37" spans="2:8" s="30" customFormat="1" ht="12.75" customHeight="1" x14ac:dyDescent="0.2">
      <c r="B37" s="40" t="s">
        <v>80</v>
      </c>
      <c r="C37" s="41">
        <v>2509</v>
      </c>
      <c r="D37" s="42">
        <v>0.77342786683107301</v>
      </c>
      <c r="E37" s="43">
        <v>17</v>
      </c>
      <c r="F37" s="44">
        <v>6.8218298555377203E-3</v>
      </c>
      <c r="G37" s="44">
        <v>-0.174399473511023</v>
      </c>
      <c r="H37" s="45">
        <v>-0.50960142004195597</v>
      </c>
    </row>
    <row r="38" spans="2:8" ht="12.75" customHeight="1" x14ac:dyDescent="0.2">
      <c r="B38" s="58" t="s">
        <v>81</v>
      </c>
      <c r="C38" s="47">
        <v>735</v>
      </c>
      <c r="D38" s="48">
        <v>0.22657213316892699</v>
      </c>
      <c r="E38" s="49">
        <v>-21</v>
      </c>
      <c r="F38" s="50">
        <v>-2.7777777777777801E-2</v>
      </c>
      <c r="G38" s="50">
        <v>-0.22875131164742901</v>
      </c>
      <c r="H38" s="51">
        <v>-0.517223910840932</v>
      </c>
    </row>
    <row r="39" spans="2:8" s="33" customFormat="1" ht="20.100000000000001" customHeight="1" x14ac:dyDescent="0.2">
      <c r="B39" s="34" t="s">
        <v>82</v>
      </c>
      <c r="C39" s="52"/>
      <c r="D39" s="53"/>
      <c r="E39" s="54"/>
      <c r="F39" s="55"/>
      <c r="G39" s="56"/>
      <c r="H39" s="55"/>
    </row>
    <row r="40" spans="2:8" s="30" customFormat="1" x14ac:dyDescent="0.2">
      <c r="B40" s="40" t="s">
        <v>83</v>
      </c>
      <c r="C40" s="41">
        <v>2302</v>
      </c>
      <c r="D40" s="42">
        <v>0.70961775585696696</v>
      </c>
      <c r="E40" s="43">
        <v>-24</v>
      </c>
      <c r="F40" s="44">
        <v>-1.0318142734307799E-2</v>
      </c>
      <c r="G40" s="44">
        <v>-0.188007054673721</v>
      </c>
      <c r="H40" s="45">
        <v>-0.489740820734341</v>
      </c>
    </row>
    <row r="41" spans="2:8" x14ac:dyDescent="0.2">
      <c r="B41" s="46" t="s">
        <v>84</v>
      </c>
      <c r="C41" s="47">
        <v>459</v>
      </c>
      <c r="D41" s="48">
        <v>0.14149198520345299</v>
      </c>
      <c r="E41" s="49">
        <v>7</v>
      </c>
      <c r="F41" s="50">
        <v>1.54867256637168E-2</v>
      </c>
      <c r="G41" s="50">
        <v>-0.31696428571428598</v>
      </c>
      <c r="H41" s="51">
        <v>-0.61969439728353104</v>
      </c>
    </row>
    <row r="42" spans="2:8" s="30" customFormat="1" x14ac:dyDescent="0.2">
      <c r="B42" s="40" t="s">
        <v>85</v>
      </c>
      <c r="C42" s="41">
        <v>288</v>
      </c>
      <c r="D42" s="42">
        <v>8.8779284833538794E-2</v>
      </c>
      <c r="E42" s="43">
        <v>19</v>
      </c>
      <c r="F42" s="44">
        <v>7.0999999999999994E-2</v>
      </c>
      <c r="G42" s="44">
        <v>-0.33944954128440402</v>
      </c>
      <c r="H42" s="59" t="s">
        <v>60</v>
      </c>
    </row>
    <row r="43" spans="2:8" x14ac:dyDescent="0.2">
      <c r="B43" s="46" t="s">
        <v>732</v>
      </c>
      <c r="C43" s="47">
        <v>347</v>
      </c>
      <c r="D43" s="48">
        <v>0.10696670776818699</v>
      </c>
      <c r="E43" s="49">
        <v>85</v>
      </c>
      <c r="F43" s="50">
        <v>0.32442748091603002</v>
      </c>
      <c r="G43" s="50">
        <v>-0.28453608247422701</v>
      </c>
      <c r="H43" s="60" t="s">
        <v>60</v>
      </c>
    </row>
    <row r="44" spans="2:8" s="33" customFormat="1" ht="20.100000000000001" customHeight="1" x14ac:dyDescent="0.2">
      <c r="B44" s="61" t="s">
        <v>86</v>
      </c>
      <c r="C44" s="52"/>
      <c r="D44" s="53"/>
      <c r="E44" s="54"/>
      <c r="F44" s="55"/>
      <c r="G44" s="56"/>
      <c r="H44" s="62"/>
    </row>
    <row r="45" spans="2:8" s="30" customFormat="1" ht="12.75" customHeight="1" x14ac:dyDescent="0.2">
      <c r="B45" s="63" t="s">
        <v>87</v>
      </c>
      <c r="C45" s="41">
        <v>600</v>
      </c>
      <c r="D45" s="42">
        <v>0.18495684340320601</v>
      </c>
      <c r="E45" s="43">
        <v>-11</v>
      </c>
      <c r="F45" s="44">
        <v>-1.8003273322422301E-2</v>
      </c>
      <c r="G45" s="44">
        <v>-0.38335046248715299</v>
      </c>
      <c r="H45" s="59" t="s">
        <v>60</v>
      </c>
    </row>
    <row r="46" spans="2:8" ht="12.75" customHeight="1" x14ac:dyDescent="0.2">
      <c r="B46" s="8" t="s">
        <v>734</v>
      </c>
      <c r="C46" s="1555">
        <v>1016</v>
      </c>
      <c r="D46" s="1556">
        <v>0.31319358816276199</v>
      </c>
      <c r="E46" s="1557">
        <v>33</v>
      </c>
      <c r="F46" s="1558">
        <v>3.3570701932858597E-2</v>
      </c>
      <c r="G46" s="1558">
        <v>-0.17331163547599701</v>
      </c>
      <c r="H46" s="1559" t="s">
        <v>60</v>
      </c>
    </row>
    <row r="47" spans="2:8" s="30" customFormat="1" ht="12.75" customHeight="1" x14ac:dyDescent="0.2">
      <c r="B47" s="63" t="s">
        <v>88</v>
      </c>
      <c r="C47" s="41">
        <v>799</v>
      </c>
      <c r="D47" s="42">
        <v>0.246300863131936</v>
      </c>
      <c r="E47" s="43">
        <v>52</v>
      </c>
      <c r="F47" s="44">
        <v>6.9611780455153996E-2</v>
      </c>
      <c r="G47" s="44">
        <v>-0.170301142263759</v>
      </c>
      <c r="H47" s="45">
        <v>-0.404084158415842</v>
      </c>
    </row>
    <row r="48" spans="2:8" ht="12.75" customHeight="1" x14ac:dyDescent="0.2">
      <c r="B48" s="8" t="s">
        <v>733</v>
      </c>
      <c r="C48" s="1555">
        <v>494</v>
      </c>
      <c r="D48" s="1556">
        <v>0.152281134401973</v>
      </c>
      <c r="E48" s="1557">
        <v>-8</v>
      </c>
      <c r="F48" s="1558">
        <v>-1.5936254980079698E-2</v>
      </c>
      <c r="G48" s="1558">
        <v>-5.3639846743295E-2</v>
      </c>
      <c r="H48" s="1559" t="s">
        <v>60</v>
      </c>
    </row>
    <row r="49" spans="2:8" s="30" customFormat="1" ht="12.75" customHeight="1" x14ac:dyDescent="0.2">
      <c r="B49" s="63" t="s">
        <v>89</v>
      </c>
      <c r="C49" s="41">
        <v>390</v>
      </c>
      <c r="D49" s="42">
        <v>0.120221948212084</v>
      </c>
      <c r="E49" s="43">
        <v>-54</v>
      </c>
      <c r="F49" s="44">
        <v>-0.121621621621622</v>
      </c>
      <c r="G49" s="44">
        <v>-0.29982046678635499</v>
      </c>
      <c r="H49" s="45">
        <v>-0.47797563261480802</v>
      </c>
    </row>
    <row r="50" spans="2:8" s="33" customFormat="1" ht="20.100000000000001" customHeight="1" x14ac:dyDescent="0.2">
      <c r="B50" s="1979" t="s">
        <v>90</v>
      </c>
      <c r="C50" s="1979"/>
      <c r="D50" s="1979"/>
      <c r="E50" s="1979"/>
      <c r="F50" s="1979"/>
      <c r="G50" s="1979"/>
      <c r="H50" s="1979"/>
    </row>
    <row r="51" spans="2:8" s="30" customFormat="1" ht="12.75" customHeight="1" x14ac:dyDescent="0.2">
      <c r="B51" s="63" t="s">
        <v>734</v>
      </c>
      <c r="C51" s="1560">
        <v>1441.7777777777801</v>
      </c>
      <c r="D51" s="1561">
        <v>0.44444444444444398</v>
      </c>
      <c r="E51" s="1562">
        <v>27.790178132073599</v>
      </c>
      <c r="F51" s="1563">
        <v>1.96537636815463E-2</v>
      </c>
      <c r="G51" s="1563">
        <v>-0.32115926999102601</v>
      </c>
      <c r="H51" s="1564" t="s">
        <v>60</v>
      </c>
    </row>
    <row r="52" spans="2:8" ht="12.75" customHeight="1" x14ac:dyDescent="0.2">
      <c r="B52" s="8" t="s">
        <v>88</v>
      </c>
      <c r="C52" s="47">
        <v>1051.9301948052</v>
      </c>
      <c r="D52" s="48">
        <v>0.32426948051948001</v>
      </c>
      <c r="E52" s="49">
        <v>66.448472628103005</v>
      </c>
      <c r="F52" s="50">
        <v>6.7427402388861496E-2</v>
      </c>
      <c r="G52" s="50">
        <v>-0.14544093421093901</v>
      </c>
      <c r="H52" s="51">
        <v>-0.50996714330292403</v>
      </c>
    </row>
    <row r="53" spans="2:8" ht="12.75" customHeight="1" x14ac:dyDescent="0.2">
      <c r="B53" s="63" t="s">
        <v>733</v>
      </c>
      <c r="C53" s="1560">
        <v>731.41761752624404</v>
      </c>
      <c r="D53" s="1561">
        <v>0.225467822911912</v>
      </c>
      <c r="E53" s="1562">
        <v>-17.5470126988366</v>
      </c>
      <c r="F53" s="1563">
        <v>-2.3428359619016102E-2</v>
      </c>
      <c r="G53" s="1563">
        <v>-0.29238845654292001</v>
      </c>
      <c r="H53" s="1564" t="s">
        <v>60</v>
      </c>
    </row>
    <row r="54" spans="2:8" ht="12" customHeight="1" x14ac:dyDescent="0.2">
      <c r="B54" s="64"/>
      <c r="C54" s="65"/>
      <c r="D54" s="66"/>
      <c r="E54" s="67"/>
      <c r="F54" s="66"/>
      <c r="G54" s="66"/>
      <c r="H54" s="68"/>
    </row>
    <row r="55" spans="2:8" s="69" customFormat="1" ht="20.100000000000001" customHeight="1" x14ac:dyDescent="0.2">
      <c r="B55" s="915" t="s">
        <v>91</v>
      </c>
      <c r="C55" s="919">
        <f>C7</f>
        <v>3244</v>
      </c>
      <c r="D55" s="920">
        <v>1</v>
      </c>
      <c r="E55" s="921">
        <f>E7</f>
        <v>-4</v>
      </c>
      <c r="F55" s="922">
        <f>F7</f>
        <v>-1E-3</v>
      </c>
      <c r="G55" s="922">
        <f>G7</f>
        <v>-0.187</v>
      </c>
      <c r="H55" s="922">
        <f>H7</f>
        <v>-0.51100000000000001</v>
      </c>
    </row>
    <row r="56" spans="2:8" ht="20.100000000000001" customHeight="1" x14ac:dyDescent="0.2">
      <c r="B56" s="126" t="s">
        <v>117</v>
      </c>
    </row>
  </sheetData>
  <mergeCells count="6">
    <mergeCell ref="B50:H50"/>
    <mergeCell ref="C5:C6"/>
    <mergeCell ref="D5:D6"/>
    <mergeCell ref="E5:F5"/>
    <mergeCell ref="G5:G6"/>
    <mergeCell ref="H5:H6"/>
  </mergeCells>
  <printOptions horizontalCentered="1"/>
  <pageMargins left="0.47244094488188981" right="0.47244094488188981" top="0.59055118110236227" bottom="0.47244094488188981" header="0.51181102362204722" footer="0.31496062992125984"/>
  <pageSetup paperSize="9" scale="77" firstPageNumber="0" orientation="portrait" r:id="rId1"/>
  <headerFooter>
    <oddFooter>&amp;C&amp;F&amp;R&amp;A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G58"/>
  <sheetViews>
    <sheetView showGridLines="0" zoomScaleNormal="100" workbookViewId="0">
      <pane ySplit="5" topLeftCell="A6" activePane="bottomLeft" state="frozen"/>
      <selection activeCell="Q15" sqref="Q15"/>
      <selection pane="bottomLeft" activeCell="B25" sqref="B25:C27"/>
    </sheetView>
  </sheetViews>
  <sheetFormatPr baseColWidth="10" defaultColWidth="9.140625" defaultRowHeight="12.75" x14ac:dyDescent="0.2"/>
  <cols>
    <col min="1" max="1" width="1.7109375" style="474" customWidth="1"/>
    <col min="2" max="2" width="11.42578125" style="152" customWidth="1"/>
    <col min="3" max="3" width="21.42578125" style="152" customWidth="1"/>
    <col min="4" max="4" width="11.85546875" bestFit="1" customWidth="1"/>
    <col min="5" max="8" width="11.7109375" style="273" customWidth="1"/>
    <col min="9" max="9" width="10.7109375" style="474" customWidth="1"/>
    <col min="10" max="1025" width="10.7109375" customWidth="1"/>
  </cols>
  <sheetData>
    <row r="1" spans="1:1021" ht="20.100000000000001" customHeight="1" x14ac:dyDescent="0.2">
      <c r="B1" s="502" t="s">
        <v>422</v>
      </c>
      <c r="C1" s="502"/>
      <c r="D1" s="502"/>
      <c r="E1" s="503"/>
      <c r="F1" s="503"/>
      <c r="G1" s="503"/>
      <c r="H1" s="503"/>
    </row>
    <row r="2" spans="1:1021" s="354" customFormat="1" ht="20.100000000000001" customHeight="1" x14ac:dyDescent="0.3">
      <c r="A2" s="540"/>
      <c r="B2" s="539" t="s">
        <v>978</v>
      </c>
      <c r="C2" s="545"/>
      <c r="D2" s="567"/>
      <c r="E2" s="568"/>
      <c r="F2" s="568"/>
      <c r="G2" s="568"/>
      <c r="H2" s="568"/>
      <c r="I2" s="1608"/>
    </row>
    <row r="3" spans="1:1021" ht="20.100000000000001" customHeight="1" x14ac:dyDescent="0.2">
      <c r="B3" s="1082" t="s">
        <v>439</v>
      </c>
      <c r="C3" s="505"/>
      <c r="D3" s="235"/>
      <c r="E3" s="503"/>
      <c r="F3" s="503"/>
      <c r="G3" s="503"/>
      <c r="H3" s="503"/>
    </row>
    <row r="4" spans="1:1021" ht="20.100000000000001" customHeight="1" thickBot="1" x14ac:dyDescent="0.25">
      <c r="B4" s="1698" t="s">
        <v>49</v>
      </c>
      <c r="C4" s="506"/>
      <c r="D4" s="506"/>
      <c r="E4" s="503"/>
      <c r="F4" s="503"/>
      <c r="G4" s="503"/>
      <c r="H4" s="503"/>
    </row>
    <row r="5" spans="1:1021" ht="50.1" customHeight="1" thickTop="1" thickBot="1" x14ac:dyDescent="0.25">
      <c r="A5" s="507"/>
      <c r="B5" s="2016"/>
      <c r="C5" s="2016"/>
      <c r="D5" s="476"/>
      <c r="E5" s="1147" t="s">
        <v>106</v>
      </c>
      <c r="F5" s="1144" t="s">
        <v>120</v>
      </c>
      <c r="G5" s="1148" t="s">
        <v>121</v>
      </c>
      <c r="H5" s="1148" t="s">
        <v>424</v>
      </c>
      <c r="I5" s="507"/>
    </row>
    <row r="6" spans="1:1021" s="1" customFormat="1" ht="5.0999999999999996" customHeight="1" thickTop="1" thickBot="1" x14ac:dyDescent="0.25">
      <c r="B6" s="2016"/>
      <c r="C6" s="2016"/>
      <c r="D6" s="546"/>
      <c r="E6" s="479"/>
      <c r="F6" s="479"/>
      <c r="G6" s="479"/>
      <c r="H6" s="479"/>
    </row>
    <row r="7" spans="1:1021" ht="13.5" thickBot="1" x14ac:dyDescent="0.25">
      <c r="A7" s="517"/>
      <c r="B7" s="2035" t="s">
        <v>894</v>
      </c>
      <c r="C7" s="2035"/>
      <c r="D7" s="1370" t="s">
        <v>904</v>
      </c>
      <c r="E7" s="569">
        <v>25</v>
      </c>
      <c r="F7" s="548">
        <v>65</v>
      </c>
      <c r="G7" s="549">
        <v>76</v>
      </c>
      <c r="H7" s="570">
        <v>141</v>
      </c>
      <c r="I7" s="517"/>
    </row>
    <row r="8" spans="1:1021" ht="13.5" thickBot="1" x14ac:dyDescent="0.25">
      <c r="B8" s="2035"/>
      <c r="C8" s="2035"/>
      <c r="D8" s="1371" t="s">
        <v>425</v>
      </c>
      <c r="E8" s="571">
        <v>0</v>
      </c>
      <c r="F8" s="552">
        <v>1</v>
      </c>
      <c r="G8" s="553">
        <v>0</v>
      </c>
      <c r="H8" s="572">
        <v>1</v>
      </c>
    </row>
    <row r="9" spans="1:1021" ht="13.5" thickBot="1" x14ac:dyDescent="0.25">
      <c r="B9" s="2035"/>
      <c r="C9" s="2035"/>
      <c r="D9" s="1815" t="s">
        <v>426</v>
      </c>
      <c r="E9" s="573">
        <v>25</v>
      </c>
      <c r="F9" s="555">
        <v>66</v>
      </c>
      <c r="G9" s="556">
        <v>76</v>
      </c>
      <c r="H9" s="574">
        <v>142</v>
      </c>
    </row>
    <row r="10" spans="1:1021" ht="13.5" thickBot="1" x14ac:dyDescent="0.25">
      <c r="B10" s="2018" t="s">
        <v>447</v>
      </c>
      <c r="C10" s="2018"/>
      <c r="D10" s="1370" t="s">
        <v>428</v>
      </c>
      <c r="E10" s="569">
        <v>1</v>
      </c>
      <c r="F10" s="548">
        <v>0</v>
      </c>
      <c r="G10" s="549">
        <v>1</v>
      </c>
      <c r="H10" s="570">
        <v>1</v>
      </c>
    </row>
    <row r="11" spans="1:1021" ht="13.5" thickBot="1" x14ac:dyDescent="0.25">
      <c r="B11" s="2018"/>
      <c r="C11" s="2018"/>
      <c r="D11" s="1371" t="s">
        <v>429</v>
      </c>
      <c r="E11" s="571"/>
      <c r="F11" s="552"/>
      <c r="G11" s="553"/>
      <c r="H11" s="572"/>
    </row>
    <row r="12" spans="1:1021" ht="13.5" thickBot="1" x14ac:dyDescent="0.25">
      <c r="B12" s="2018"/>
      <c r="C12" s="2018"/>
      <c r="D12" s="1815" t="s">
        <v>426</v>
      </c>
      <c r="E12" s="573">
        <v>1</v>
      </c>
      <c r="F12" s="555">
        <v>0</v>
      </c>
      <c r="G12" s="556">
        <v>1</v>
      </c>
      <c r="H12" s="574">
        <v>1</v>
      </c>
    </row>
    <row r="13" spans="1:1021" ht="13.5" thickBot="1" x14ac:dyDescent="0.25">
      <c r="B13" s="2036" t="s">
        <v>448</v>
      </c>
      <c r="C13" s="2036"/>
      <c r="D13" s="1370" t="s">
        <v>428</v>
      </c>
      <c r="E13" s="569">
        <v>3</v>
      </c>
      <c r="F13" s="548">
        <v>28</v>
      </c>
      <c r="G13" s="558">
        <v>27</v>
      </c>
      <c r="H13" s="570">
        <v>55</v>
      </c>
    </row>
    <row r="14" spans="1:1021" ht="13.5" thickBot="1" x14ac:dyDescent="0.25">
      <c r="B14" s="2036"/>
      <c r="C14" s="2036"/>
      <c r="D14" s="1371" t="s">
        <v>429</v>
      </c>
      <c r="E14" s="571"/>
      <c r="F14" s="552"/>
      <c r="G14" s="553"/>
      <c r="H14" s="572"/>
    </row>
    <row r="15" spans="1:1021" x14ac:dyDescent="0.2">
      <c r="B15" s="2036"/>
      <c r="C15" s="2036"/>
      <c r="D15" s="1816" t="s">
        <v>426</v>
      </c>
      <c r="E15" s="575">
        <v>3</v>
      </c>
      <c r="F15" s="560">
        <v>28</v>
      </c>
      <c r="G15" s="561">
        <v>27</v>
      </c>
      <c r="H15" s="576">
        <v>55</v>
      </c>
    </row>
    <row r="16" spans="1:1021" ht="13.5" thickBot="1" x14ac:dyDescent="0.25">
      <c r="A16" s="517"/>
      <c r="B16" s="2034" t="s">
        <v>441</v>
      </c>
      <c r="C16" s="2034"/>
      <c r="D16" s="1372" t="s">
        <v>428</v>
      </c>
      <c r="E16" s="1364">
        <v>0</v>
      </c>
      <c r="F16" s="1353">
        <v>2</v>
      </c>
      <c r="G16" s="1354">
        <v>2</v>
      </c>
      <c r="H16" s="1365">
        <v>4</v>
      </c>
      <c r="I16" s="517"/>
      <c r="AMG16" s="485"/>
    </row>
    <row r="17" spans="2:8" ht="13.5" thickBot="1" x14ac:dyDescent="0.25">
      <c r="B17" s="2034"/>
      <c r="C17" s="2034"/>
      <c r="D17" s="1371" t="s">
        <v>429</v>
      </c>
      <c r="E17" s="1366"/>
      <c r="F17" s="1357"/>
      <c r="G17" s="1358"/>
      <c r="H17" s="1367"/>
    </row>
    <row r="18" spans="2:8" ht="13.5" thickBot="1" x14ac:dyDescent="0.25">
      <c r="B18" s="2034"/>
      <c r="C18" s="2034"/>
      <c r="D18" s="1815" t="s">
        <v>426</v>
      </c>
      <c r="E18" s="1368">
        <v>0</v>
      </c>
      <c r="F18" s="1361">
        <v>2</v>
      </c>
      <c r="G18" s="1362">
        <v>2</v>
      </c>
      <c r="H18" s="1369">
        <v>4</v>
      </c>
    </row>
    <row r="19" spans="2:8" ht="13.5" thickBot="1" x14ac:dyDescent="0.25">
      <c r="B19" s="2018" t="s">
        <v>431</v>
      </c>
      <c r="C19" s="2018"/>
      <c r="D19" s="1370" t="s">
        <v>428</v>
      </c>
      <c r="E19" s="569">
        <v>4</v>
      </c>
      <c r="F19" s="548">
        <v>33</v>
      </c>
      <c r="G19" s="549">
        <v>56</v>
      </c>
      <c r="H19" s="570">
        <v>89</v>
      </c>
    </row>
    <row r="20" spans="2:8" ht="13.5" thickBot="1" x14ac:dyDescent="0.25">
      <c r="B20" s="2018"/>
      <c r="C20" s="2018"/>
      <c r="D20" s="1371" t="s">
        <v>429</v>
      </c>
      <c r="E20" s="571">
        <v>0</v>
      </c>
      <c r="F20" s="552">
        <v>3</v>
      </c>
      <c r="G20" s="553">
        <v>3</v>
      </c>
      <c r="H20" s="572">
        <v>6</v>
      </c>
    </row>
    <row r="21" spans="2:8" ht="13.5" thickBot="1" x14ac:dyDescent="0.25">
      <c r="B21" s="2018"/>
      <c r="C21" s="2018"/>
      <c r="D21" s="1815" t="s">
        <v>426</v>
      </c>
      <c r="E21" s="573">
        <v>4</v>
      </c>
      <c r="F21" s="555">
        <v>36</v>
      </c>
      <c r="G21" s="556">
        <v>59</v>
      </c>
      <c r="H21" s="574">
        <v>95</v>
      </c>
    </row>
    <row r="22" spans="2:8" ht="13.5" thickBot="1" x14ac:dyDescent="0.25">
      <c r="B22" s="2018" t="s">
        <v>432</v>
      </c>
      <c r="C22" s="2018"/>
      <c r="D22" s="1370" t="s">
        <v>428</v>
      </c>
      <c r="E22" s="569">
        <v>32</v>
      </c>
      <c r="F22" s="548">
        <v>211</v>
      </c>
      <c r="G22" s="549">
        <v>390</v>
      </c>
      <c r="H22" s="570">
        <v>601</v>
      </c>
    </row>
    <row r="23" spans="2:8" ht="13.5" thickBot="1" x14ac:dyDescent="0.25">
      <c r="B23" s="2018"/>
      <c r="C23" s="2018"/>
      <c r="D23" s="1371" t="s">
        <v>429</v>
      </c>
      <c r="E23" s="571">
        <v>5</v>
      </c>
      <c r="F23" s="552">
        <v>20</v>
      </c>
      <c r="G23" s="553">
        <v>35</v>
      </c>
      <c r="H23" s="572">
        <v>55</v>
      </c>
    </row>
    <row r="24" spans="2:8" ht="13.5" thickBot="1" x14ac:dyDescent="0.25">
      <c r="B24" s="2018"/>
      <c r="C24" s="2018"/>
      <c r="D24" s="1815" t="s">
        <v>426</v>
      </c>
      <c r="E24" s="573">
        <v>37</v>
      </c>
      <c r="F24" s="555">
        <v>231</v>
      </c>
      <c r="G24" s="556">
        <v>425</v>
      </c>
      <c r="H24" s="574">
        <v>656</v>
      </c>
    </row>
    <row r="25" spans="2:8" ht="13.5" thickBot="1" x14ac:dyDescent="0.25">
      <c r="B25" s="2019" t="s">
        <v>744</v>
      </c>
      <c r="C25" s="2019"/>
      <c r="D25" s="1370" t="s">
        <v>428</v>
      </c>
      <c r="E25" s="569">
        <v>103</v>
      </c>
      <c r="F25" s="548">
        <v>405</v>
      </c>
      <c r="G25" s="549">
        <v>1437</v>
      </c>
      <c r="H25" s="570">
        <v>1842</v>
      </c>
    </row>
    <row r="26" spans="2:8" ht="13.5" thickBot="1" x14ac:dyDescent="0.25">
      <c r="B26" s="2019"/>
      <c r="C26" s="2019"/>
      <c r="D26" s="1371" t="s">
        <v>429</v>
      </c>
      <c r="E26" s="571">
        <v>29</v>
      </c>
      <c r="F26" s="552">
        <v>224</v>
      </c>
      <c r="G26" s="553">
        <v>646</v>
      </c>
      <c r="H26" s="572">
        <v>870</v>
      </c>
    </row>
    <row r="27" spans="2:8" ht="13.5" thickBot="1" x14ac:dyDescent="0.25">
      <c r="B27" s="2019"/>
      <c r="C27" s="2019"/>
      <c r="D27" s="1815" t="s">
        <v>426</v>
      </c>
      <c r="E27" s="573">
        <v>132</v>
      </c>
      <c r="F27" s="555">
        <v>629</v>
      </c>
      <c r="G27" s="556">
        <v>2083</v>
      </c>
      <c r="H27" s="574">
        <v>2712</v>
      </c>
    </row>
    <row r="28" spans="2:8" ht="13.5" thickBot="1" x14ac:dyDescent="0.25">
      <c r="B28" s="2019" t="s">
        <v>745</v>
      </c>
      <c r="C28" s="2019"/>
      <c r="D28" s="1370" t="s">
        <v>428</v>
      </c>
      <c r="E28" s="569">
        <v>14</v>
      </c>
      <c r="F28" s="548">
        <v>25</v>
      </c>
      <c r="G28" s="549">
        <v>142</v>
      </c>
      <c r="H28" s="570">
        <v>167</v>
      </c>
    </row>
    <row r="29" spans="2:8" ht="13.5" thickBot="1" x14ac:dyDescent="0.25">
      <c r="B29" s="2019"/>
      <c r="C29" s="2019"/>
      <c r="D29" s="1371" t="s">
        <v>429</v>
      </c>
      <c r="E29" s="571">
        <v>3</v>
      </c>
      <c r="F29" s="552">
        <v>22</v>
      </c>
      <c r="G29" s="553">
        <v>63</v>
      </c>
      <c r="H29" s="572">
        <v>85</v>
      </c>
    </row>
    <row r="30" spans="2:8" ht="13.5" thickBot="1" x14ac:dyDescent="0.25">
      <c r="B30" s="2019"/>
      <c r="C30" s="2019"/>
      <c r="D30" s="1815" t="s">
        <v>426</v>
      </c>
      <c r="E30" s="573">
        <v>17</v>
      </c>
      <c r="F30" s="555">
        <v>47</v>
      </c>
      <c r="G30" s="556">
        <v>205</v>
      </c>
      <c r="H30" s="574">
        <v>252</v>
      </c>
    </row>
    <row r="31" spans="2:8" ht="13.5" thickBot="1" x14ac:dyDescent="0.25">
      <c r="B31" s="2018" t="s">
        <v>433</v>
      </c>
      <c r="C31" s="2018"/>
      <c r="D31" s="1370" t="s">
        <v>428</v>
      </c>
      <c r="E31" s="569">
        <v>1</v>
      </c>
      <c r="F31" s="548">
        <v>11</v>
      </c>
      <c r="G31" s="549">
        <v>41</v>
      </c>
      <c r="H31" s="570">
        <v>52</v>
      </c>
    </row>
    <row r="32" spans="2:8" ht="13.5" thickBot="1" x14ac:dyDescent="0.25">
      <c r="B32" s="2018"/>
      <c r="C32" s="2018"/>
      <c r="D32" s="1371" t="s">
        <v>429</v>
      </c>
      <c r="E32" s="571">
        <v>0</v>
      </c>
      <c r="F32" s="552">
        <v>1</v>
      </c>
      <c r="G32" s="553">
        <v>4</v>
      </c>
      <c r="H32" s="572">
        <v>5</v>
      </c>
    </row>
    <row r="33" spans="2:8" ht="13.5" thickBot="1" x14ac:dyDescent="0.25">
      <c r="B33" s="2018"/>
      <c r="C33" s="2018"/>
      <c r="D33" s="1815" t="s">
        <v>426</v>
      </c>
      <c r="E33" s="573">
        <v>1</v>
      </c>
      <c r="F33" s="555">
        <v>12</v>
      </c>
      <c r="G33" s="556">
        <v>45</v>
      </c>
      <c r="H33" s="574">
        <v>57</v>
      </c>
    </row>
    <row r="34" spans="2:8" ht="13.5" thickBot="1" x14ac:dyDescent="0.25">
      <c r="B34" s="2018" t="s">
        <v>434</v>
      </c>
      <c r="C34" s="2018"/>
      <c r="D34" s="1370" t="s">
        <v>428</v>
      </c>
      <c r="E34" s="569">
        <v>0</v>
      </c>
      <c r="F34" s="548">
        <v>10</v>
      </c>
      <c r="G34" s="549">
        <v>27</v>
      </c>
      <c r="H34" s="570">
        <v>37</v>
      </c>
    </row>
    <row r="35" spans="2:8" ht="13.5" thickBot="1" x14ac:dyDescent="0.25">
      <c r="B35" s="2018"/>
      <c r="C35" s="2018"/>
      <c r="D35" s="1371" t="s">
        <v>429</v>
      </c>
      <c r="E35" s="571">
        <v>0</v>
      </c>
      <c r="F35" s="552">
        <v>1</v>
      </c>
      <c r="G35" s="553">
        <v>1</v>
      </c>
      <c r="H35" s="572">
        <v>2</v>
      </c>
    </row>
    <row r="36" spans="2:8" ht="13.5" thickBot="1" x14ac:dyDescent="0.25">
      <c r="B36" s="2018"/>
      <c r="C36" s="2018"/>
      <c r="D36" s="1815" t="s">
        <v>426</v>
      </c>
      <c r="E36" s="573">
        <v>0</v>
      </c>
      <c r="F36" s="555">
        <v>11</v>
      </c>
      <c r="G36" s="556">
        <v>28</v>
      </c>
      <c r="H36" s="574">
        <v>39</v>
      </c>
    </row>
    <row r="37" spans="2:8" ht="13.5" thickBot="1" x14ac:dyDescent="0.25">
      <c r="B37" s="2019" t="s">
        <v>435</v>
      </c>
      <c r="C37" s="2019"/>
      <c r="D37" s="1370" t="s">
        <v>428</v>
      </c>
      <c r="E37" s="569">
        <v>0</v>
      </c>
      <c r="F37" s="548">
        <v>1</v>
      </c>
      <c r="G37" s="549">
        <v>2</v>
      </c>
      <c r="H37" s="570">
        <v>3</v>
      </c>
    </row>
    <row r="38" spans="2:8" ht="13.5" thickBot="1" x14ac:dyDescent="0.25">
      <c r="B38" s="2019"/>
      <c r="C38" s="2019"/>
      <c r="D38" s="1371" t="s">
        <v>429</v>
      </c>
      <c r="E38" s="571">
        <v>0</v>
      </c>
      <c r="F38" s="552">
        <v>0</v>
      </c>
      <c r="G38" s="553">
        <v>4</v>
      </c>
      <c r="H38" s="572">
        <v>4</v>
      </c>
    </row>
    <row r="39" spans="2:8" ht="13.5" thickBot="1" x14ac:dyDescent="0.25">
      <c r="B39" s="2019"/>
      <c r="C39" s="2019"/>
      <c r="D39" s="1815" t="s">
        <v>426</v>
      </c>
      <c r="E39" s="573">
        <v>0</v>
      </c>
      <c r="F39" s="555">
        <v>1</v>
      </c>
      <c r="G39" s="556">
        <v>6</v>
      </c>
      <c r="H39" s="574">
        <v>7</v>
      </c>
    </row>
    <row r="40" spans="2:8" ht="13.5" thickBot="1" x14ac:dyDescent="0.25">
      <c r="B40" s="2019" t="s">
        <v>436</v>
      </c>
      <c r="C40" s="2019"/>
      <c r="D40" s="1370" t="s">
        <v>428</v>
      </c>
      <c r="E40" s="569">
        <v>0</v>
      </c>
      <c r="F40" s="548">
        <v>0</v>
      </c>
      <c r="G40" s="549">
        <v>2</v>
      </c>
      <c r="H40" s="570">
        <v>2</v>
      </c>
    </row>
    <row r="41" spans="2:8" ht="13.5" thickBot="1" x14ac:dyDescent="0.25">
      <c r="B41" s="2019"/>
      <c r="C41" s="2019"/>
      <c r="D41" s="1371" t="s">
        <v>429</v>
      </c>
      <c r="E41" s="571">
        <v>0</v>
      </c>
      <c r="F41" s="552">
        <v>0</v>
      </c>
      <c r="G41" s="553">
        <v>21</v>
      </c>
      <c r="H41" s="572">
        <v>21</v>
      </c>
    </row>
    <row r="42" spans="2:8" ht="13.5" thickBot="1" x14ac:dyDescent="0.25">
      <c r="B42" s="2019"/>
      <c r="C42" s="2019"/>
      <c r="D42" s="1815" t="s">
        <v>426</v>
      </c>
      <c r="E42" s="573">
        <v>0</v>
      </c>
      <c r="F42" s="555">
        <v>0</v>
      </c>
      <c r="G42" s="556">
        <v>23</v>
      </c>
      <c r="H42" s="574">
        <v>23</v>
      </c>
    </row>
    <row r="43" spans="2:8" ht="13.5" thickBot="1" x14ac:dyDescent="0.25">
      <c r="B43" s="2019" t="s">
        <v>437</v>
      </c>
      <c r="C43" s="2019"/>
      <c r="D43" s="1370" t="s">
        <v>428</v>
      </c>
      <c r="E43" s="569">
        <v>0</v>
      </c>
      <c r="F43" s="548">
        <v>0</v>
      </c>
      <c r="G43" s="549">
        <v>0</v>
      </c>
      <c r="H43" s="570">
        <v>0</v>
      </c>
    </row>
    <row r="44" spans="2:8" ht="13.5" thickBot="1" x14ac:dyDescent="0.25">
      <c r="B44" s="2019"/>
      <c r="C44" s="2019"/>
      <c r="D44" s="1371" t="s">
        <v>429</v>
      </c>
      <c r="E44" s="571"/>
      <c r="F44" s="552"/>
      <c r="G44" s="553"/>
      <c r="H44" s="572"/>
    </row>
    <row r="45" spans="2:8" ht="13.5" thickBot="1" x14ac:dyDescent="0.25">
      <c r="B45" s="2019"/>
      <c r="C45" s="2019"/>
      <c r="D45" s="1815" t="s">
        <v>426</v>
      </c>
      <c r="E45" s="573">
        <v>0</v>
      </c>
      <c r="F45" s="555">
        <v>0</v>
      </c>
      <c r="G45" s="556">
        <v>0</v>
      </c>
      <c r="H45" s="574">
        <v>0</v>
      </c>
    </row>
    <row r="46" spans="2:8" ht="13.5" thickBot="1" x14ac:dyDescent="0.25">
      <c r="B46" s="2019" t="s">
        <v>438</v>
      </c>
      <c r="C46" s="2019"/>
      <c r="D46" s="1370" t="s">
        <v>428</v>
      </c>
      <c r="E46" s="569">
        <v>0</v>
      </c>
      <c r="F46" s="548">
        <v>2</v>
      </c>
      <c r="G46" s="549">
        <v>17</v>
      </c>
      <c r="H46" s="570">
        <v>19</v>
      </c>
    </row>
    <row r="47" spans="2:8" ht="13.5" thickBot="1" x14ac:dyDescent="0.25">
      <c r="B47" s="2019"/>
      <c r="C47" s="2019"/>
      <c r="D47" s="1371" t="s">
        <v>429</v>
      </c>
      <c r="E47" s="571">
        <v>0</v>
      </c>
      <c r="F47" s="552">
        <v>0</v>
      </c>
      <c r="G47" s="553">
        <v>8</v>
      </c>
      <c r="H47" s="572">
        <v>8</v>
      </c>
    </row>
    <row r="48" spans="2:8" ht="13.5" thickBot="1" x14ac:dyDescent="0.25">
      <c r="B48" s="2019"/>
      <c r="C48" s="2019"/>
      <c r="D48" s="1815" t="s">
        <v>426</v>
      </c>
      <c r="E48" s="573">
        <v>0</v>
      </c>
      <c r="F48" s="555">
        <v>2</v>
      </c>
      <c r="G48" s="556">
        <v>25</v>
      </c>
      <c r="H48" s="574">
        <v>27</v>
      </c>
    </row>
    <row r="49" spans="2:8" ht="13.5" thickBot="1" x14ac:dyDescent="0.25">
      <c r="B49" s="2019" t="s">
        <v>66</v>
      </c>
      <c r="C49" s="2019"/>
      <c r="D49" s="1370" t="s">
        <v>428</v>
      </c>
      <c r="E49" s="569">
        <v>0</v>
      </c>
      <c r="F49" s="548">
        <v>2</v>
      </c>
      <c r="G49" s="549">
        <v>9</v>
      </c>
      <c r="H49" s="570">
        <v>11</v>
      </c>
    </row>
    <row r="50" spans="2:8" ht="13.5" thickBot="1" x14ac:dyDescent="0.25">
      <c r="B50" s="2019"/>
      <c r="C50" s="2019"/>
      <c r="D50" s="1371" t="s">
        <v>429</v>
      </c>
      <c r="E50" s="571">
        <v>0</v>
      </c>
      <c r="F50" s="552">
        <v>3</v>
      </c>
      <c r="G50" s="553">
        <v>4</v>
      </c>
      <c r="H50" s="572">
        <v>7</v>
      </c>
    </row>
    <row r="51" spans="2:8" ht="13.5" thickBot="1" x14ac:dyDescent="0.25">
      <c r="B51" s="2019"/>
      <c r="C51" s="2019"/>
      <c r="D51" s="1815" t="s">
        <v>426</v>
      </c>
      <c r="E51" s="573">
        <v>0</v>
      </c>
      <c r="F51" s="555">
        <v>5</v>
      </c>
      <c r="G51" s="555">
        <v>13</v>
      </c>
      <c r="H51" s="574">
        <v>18</v>
      </c>
    </row>
    <row r="52" spans="2:8" ht="5.0999999999999996" customHeight="1" x14ac:dyDescent="0.2">
      <c r="B52" s="504"/>
      <c r="C52" s="504"/>
      <c r="D52" s="1149"/>
      <c r="E52" s="577"/>
      <c r="F52" s="568"/>
      <c r="G52" s="568"/>
      <c r="H52" s="568"/>
    </row>
    <row r="53" spans="2:8" x14ac:dyDescent="0.2">
      <c r="B53" s="2020" t="s">
        <v>115</v>
      </c>
      <c r="C53" s="2031"/>
      <c r="D53" s="1829" t="s">
        <v>894</v>
      </c>
      <c r="E53" s="1150">
        <f>E9</f>
        <v>25</v>
      </c>
      <c r="F53" s="1151">
        <f>F9</f>
        <v>66</v>
      </c>
      <c r="G53" s="1152">
        <f>G9</f>
        <v>76</v>
      </c>
      <c r="H53" s="1153">
        <f>H9</f>
        <v>142</v>
      </c>
    </row>
    <row r="54" spans="2:8" x14ac:dyDescent="0.2">
      <c r="B54" s="2022"/>
      <c r="C54" s="2032"/>
      <c r="D54" s="1830" t="s">
        <v>428</v>
      </c>
      <c r="E54" s="578">
        <f>E10+E13+E19+E22+E25+E28++E31+E34+E37+E40+E43+E46+E49</f>
        <v>158</v>
      </c>
      <c r="F54" s="565">
        <f>F10+F13+F19+F22+F25+F28++F31+F34+F37+F40+F43+F46+F49</f>
        <v>728</v>
      </c>
      <c r="G54" s="566">
        <f>G10+G13+G19+G22+G25+G28++G31+G34+G37+G40+G43+G46+G49</f>
        <v>2151</v>
      </c>
      <c r="H54" s="1154">
        <f>H10+H13+H19+H22+H25+H28++H31+H34+H37+H40+H43+H46+H49</f>
        <v>2879</v>
      </c>
    </row>
    <row r="55" spans="2:8" x14ac:dyDescent="0.2">
      <c r="B55" s="2022"/>
      <c r="C55" s="2032"/>
      <c r="D55" s="1830" t="s">
        <v>429</v>
      </c>
      <c r="E55" s="578">
        <f>E11+E14+E17+E20+E23+E26+E29+E32+E35+E38+E41+E44+E47+E50</f>
        <v>37</v>
      </c>
      <c r="F55" s="565">
        <f>F11+F14+F20+F23+F26+F29+F32+F35+F38+F41+F44+F47+F50</f>
        <v>274</v>
      </c>
      <c r="G55" s="566">
        <f>G11+G14+G20+G23+G26+G29+G32+G35+G38+G41+G44+G47+G50</f>
        <v>789</v>
      </c>
      <c r="H55" s="1154">
        <f>H11+H14+H20+H23+H26+H29+H32+H35+H38+H41+H44+H47+H50</f>
        <v>1063</v>
      </c>
    </row>
    <row r="56" spans="2:8" x14ac:dyDescent="0.2">
      <c r="B56" s="2024"/>
      <c r="C56" s="2033"/>
      <c r="D56" s="1831" t="s">
        <v>426</v>
      </c>
      <c r="E56" s="1155">
        <f>SUM(E53:E55)</f>
        <v>220</v>
      </c>
      <c r="F56" s="1156">
        <f>SUM(F53:F55)</f>
        <v>1068</v>
      </c>
      <c r="G56" s="1157">
        <f>SUM(G53:G55)</f>
        <v>3016</v>
      </c>
      <c r="H56" s="1158">
        <f>SUM(H53:H55)</f>
        <v>4084</v>
      </c>
    </row>
    <row r="57" spans="2:8" s="95" customFormat="1" ht="15" customHeight="1" x14ac:dyDescent="0.2">
      <c r="B57" s="126" t="s">
        <v>117</v>
      </c>
      <c r="D57" s="1550"/>
      <c r="E57" s="153"/>
      <c r="F57" s="153"/>
      <c r="G57" s="153"/>
      <c r="H57" s="236"/>
    </row>
    <row r="58" spans="2:8" s="1114" customFormat="1" ht="15" customHeight="1" x14ac:dyDescent="0.2">
      <c r="B58" s="1937" t="s">
        <v>979</v>
      </c>
      <c r="D58" s="1938"/>
      <c r="E58" s="1938"/>
      <c r="F58" s="1938"/>
      <c r="G58" s="1938"/>
    </row>
  </sheetData>
  <mergeCells count="18">
    <mergeCell ref="B46:C48"/>
    <mergeCell ref="B49:C51"/>
    <mergeCell ref="B53:C56"/>
    <mergeCell ref="B16:C18"/>
    <mergeCell ref="B19:C21"/>
    <mergeCell ref="B22:C24"/>
    <mergeCell ref="B25:C27"/>
    <mergeCell ref="B28:C30"/>
    <mergeCell ref="B31:C33"/>
    <mergeCell ref="B34:C36"/>
    <mergeCell ref="B37:C39"/>
    <mergeCell ref="B40:C42"/>
    <mergeCell ref="B43:C45"/>
    <mergeCell ref="B5:C5"/>
    <mergeCell ref="B6:C6"/>
    <mergeCell ref="B7:C9"/>
    <mergeCell ref="B10:C12"/>
    <mergeCell ref="B13:C15"/>
  </mergeCells>
  <printOptions horizontalCentered="1"/>
  <pageMargins left="0.47244094488188981" right="0.47244094488188981" top="0.59055118110236227" bottom="0.39370078740157483" header="0.51181102362204722" footer="0.31496062992125984"/>
  <pageSetup paperSize="9" scale="94" firstPageNumber="0" orientation="portrait" r:id="rId1"/>
  <headerFooter>
    <oddFooter>&amp;C&amp;F&amp;R&amp;A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W58"/>
  <sheetViews>
    <sheetView showGridLines="0" zoomScaleNormal="100" workbookViewId="0">
      <pane ySplit="5" topLeftCell="A6" activePane="bottomLeft" state="frozen"/>
      <selection activeCell="I56" sqref="I56"/>
      <selection pane="bottomLeft" activeCell="B25" sqref="B25:C27"/>
    </sheetView>
  </sheetViews>
  <sheetFormatPr baseColWidth="10" defaultColWidth="9.140625" defaultRowHeight="12.75" x14ac:dyDescent="0.2"/>
  <cols>
    <col min="1" max="1" width="1.7109375" style="474" customWidth="1"/>
    <col min="2" max="2" width="11.42578125" style="152" customWidth="1"/>
    <col min="3" max="3" width="21.42578125" style="152" customWidth="1"/>
    <col min="4" max="4" width="11.85546875" style="1839" bestFit="1" customWidth="1"/>
    <col min="5" max="8" width="11.7109375" style="580" customWidth="1"/>
    <col min="9" max="9" width="11.7109375" customWidth="1"/>
    <col min="10" max="1013" width="10.7109375" customWidth="1"/>
    <col min="1014" max="1025" width="9.140625" customWidth="1"/>
  </cols>
  <sheetData>
    <row r="1" spans="1:1011" ht="20.100000000000001" customHeight="1" x14ac:dyDescent="0.2">
      <c r="B1" s="502" t="s">
        <v>422</v>
      </c>
      <c r="C1" s="502"/>
      <c r="D1" s="1285"/>
      <c r="E1" s="568"/>
      <c r="F1" s="568"/>
      <c r="G1" s="568"/>
      <c r="H1" s="568"/>
    </row>
    <row r="2" spans="1:1011" s="354" customFormat="1" ht="20.100000000000001" customHeight="1" x14ac:dyDescent="0.3">
      <c r="A2" s="540"/>
      <c r="B2" s="539" t="s">
        <v>980</v>
      </c>
      <c r="C2" s="545"/>
      <c r="D2" s="1832"/>
      <c r="E2" s="568"/>
      <c r="F2" s="568"/>
      <c r="G2" s="568"/>
      <c r="H2" s="568"/>
      <c r="I2" s="1608"/>
    </row>
    <row r="3" spans="1:1011" ht="20.100000000000001" customHeight="1" x14ac:dyDescent="0.2">
      <c r="B3" s="1082" t="s">
        <v>439</v>
      </c>
      <c r="C3" s="505"/>
      <c r="D3" s="1832"/>
      <c r="E3" s="568"/>
      <c r="F3" s="568"/>
      <c r="G3" s="568"/>
      <c r="H3" s="568"/>
    </row>
    <row r="4" spans="1:1011" ht="20.100000000000001" customHeight="1" thickBot="1" x14ac:dyDescent="0.25">
      <c r="B4" s="1698" t="s">
        <v>49</v>
      </c>
      <c r="C4" s="506"/>
      <c r="D4" s="1833"/>
      <c r="E4" s="568"/>
      <c r="F4" s="568"/>
      <c r="G4" s="568"/>
      <c r="H4" s="568"/>
    </row>
    <row r="5" spans="1:1011" ht="50.1" customHeight="1" thickTop="1" thickBot="1" x14ac:dyDescent="0.25">
      <c r="B5" s="2016"/>
      <c r="C5" s="2016"/>
      <c r="D5" s="1834"/>
      <c r="E5" s="1147" t="s">
        <v>106</v>
      </c>
      <c r="F5" s="1144" t="s">
        <v>120</v>
      </c>
      <c r="G5" s="1148" t="s">
        <v>121</v>
      </c>
      <c r="H5" s="1173" t="s">
        <v>424</v>
      </c>
    </row>
    <row r="6" spans="1:1011" ht="5.0999999999999996" customHeight="1" thickTop="1" thickBot="1" x14ac:dyDescent="0.25">
      <c r="B6" s="2016"/>
      <c r="C6" s="2016"/>
      <c r="D6" s="1835"/>
      <c r="E6" s="529"/>
      <c r="F6" s="479"/>
      <c r="G6" s="479"/>
      <c r="H6" s="479"/>
    </row>
    <row r="7" spans="1:1011" s="337" customFormat="1" ht="12.75" customHeight="1" thickBot="1" x14ac:dyDescent="0.25">
      <c r="A7" s="481"/>
      <c r="B7" s="2035" t="s">
        <v>894</v>
      </c>
      <c r="C7" s="2035"/>
      <c r="D7" s="1836" t="s">
        <v>904</v>
      </c>
      <c r="E7" s="569">
        <v>194</v>
      </c>
      <c r="F7" s="548">
        <v>994</v>
      </c>
      <c r="G7" s="549">
        <v>1409</v>
      </c>
      <c r="H7" s="570">
        <v>2403</v>
      </c>
    </row>
    <row r="8" spans="1:1011" s="337" customFormat="1" ht="13.5" thickBot="1" x14ac:dyDescent="0.25">
      <c r="A8" s="481"/>
      <c r="B8" s="2035"/>
      <c r="C8" s="2035"/>
      <c r="D8" s="1837" t="s">
        <v>425</v>
      </c>
      <c r="E8" s="571">
        <v>1</v>
      </c>
      <c r="F8" s="552">
        <v>7</v>
      </c>
      <c r="G8" s="553">
        <v>14</v>
      </c>
      <c r="H8" s="572">
        <v>21</v>
      </c>
    </row>
    <row r="9" spans="1:1011" s="337" customFormat="1" ht="13.5" thickBot="1" x14ac:dyDescent="0.25">
      <c r="A9" s="481"/>
      <c r="B9" s="2035"/>
      <c r="C9" s="2035"/>
      <c r="D9" s="1815" t="s">
        <v>426</v>
      </c>
      <c r="E9" s="573">
        <v>194</v>
      </c>
      <c r="F9" s="555">
        <v>994</v>
      </c>
      <c r="G9" s="556">
        <v>1409</v>
      </c>
      <c r="H9" s="574">
        <v>2403</v>
      </c>
    </row>
    <row r="10" spans="1:1011" s="337" customFormat="1" ht="14.25" customHeight="1" thickBot="1" x14ac:dyDescent="0.25">
      <c r="A10" s="481"/>
      <c r="B10" s="2018" t="s">
        <v>447</v>
      </c>
      <c r="C10" s="2018"/>
      <c r="D10" s="1836" t="s">
        <v>428</v>
      </c>
      <c r="E10" s="569">
        <v>1</v>
      </c>
      <c r="F10" s="548">
        <v>13</v>
      </c>
      <c r="G10" s="549">
        <v>52</v>
      </c>
      <c r="H10" s="570">
        <v>65</v>
      </c>
    </row>
    <row r="11" spans="1:1011" s="337" customFormat="1" ht="13.5" thickBot="1" x14ac:dyDescent="0.25">
      <c r="A11" s="481"/>
      <c r="B11" s="2018"/>
      <c r="C11" s="2018"/>
      <c r="D11" s="1837" t="s">
        <v>429</v>
      </c>
      <c r="E11" s="571">
        <v>0</v>
      </c>
      <c r="F11" s="552">
        <v>0</v>
      </c>
      <c r="G11" s="553">
        <v>2</v>
      </c>
      <c r="H11" s="572">
        <v>2</v>
      </c>
    </row>
    <row r="12" spans="1:1011" s="337" customFormat="1" ht="13.5" thickBot="1" x14ac:dyDescent="0.25">
      <c r="A12" s="481"/>
      <c r="B12" s="2018"/>
      <c r="C12" s="2018"/>
      <c r="D12" s="1815" t="s">
        <v>426</v>
      </c>
      <c r="E12" s="573">
        <v>1</v>
      </c>
      <c r="F12" s="555">
        <v>13</v>
      </c>
      <c r="G12" s="556">
        <v>54</v>
      </c>
      <c r="H12" s="574">
        <v>67</v>
      </c>
    </row>
    <row r="13" spans="1:1011" s="337" customFormat="1" ht="13.5" thickBot="1" x14ac:dyDescent="0.25">
      <c r="A13" s="481"/>
      <c r="B13" s="2036" t="s">
        <v>448</v>
      </c>
      <c r="C13" s="2036"/>
      <c r="D13" s="1836" t="s">
        <v>428</v>
      </c>
      <c r="E13" s="569">
        <v>114</v>
      </c>
      <c r="F13" s="548">
        <v>651</v>
      </c>
      <c r="G13" s="558">
        <v>677</v>
      </c>
      <c r="H13" s="570">
        <v>1328</v>
      </c>
    </row>
    <row r="14" spans="1:1011" s="337" customFormat="1" ht="13.5" thickBot="1" x14ac:dyDescent="0.25">
      <c r="A14" s="481"/>
      <c r="B14" s="2036"/>
      <c r="C14" s="2036"/>
      <c r="D14" s="1837" t="s">
        <v>429</v>
      </c>
      <c r="E14" s="571">
        <v>0</v>
      </c>
      <c r="F14" s="552">
        <v>1</v>
      </c>
      <c r="G14" s="553">
        <v>4</v>
      </c>
      <c r="H14" s="572">
        <v>5</v>
      </c>
    </row>
    <row r="15" spans="1:1011" s="337" customFormat="1" x14ac:dyDescent="0.2">
      <c r="A15" s="481"/>
      <c r="B15" s="2036"/>
      <c r="C15" s="2036"/>
      <c r="D15" s="1816" t="s">
        <v>426</v>
      </c>
      <c r="E15" s="575">
        <v>114</v>
      </c>
      <c r="F15" s="560">
        <v>652</v>
      </c>
      <c r="G15" s="561">
        <v>681</v>
      </c>
      <c r="H15" s="576">
        <v>1333</v>
      </c>
    </row>
    <row r="16" spans="1:1011" s="337" customFormat="1" ht="12.75" customHeight="1" thickBot="1" x14ac:dyDescent="0.25">
      <c r="A16" s="512"/>
      <c r="B16" s="2034" t="s">
        <v>441</v>
      </c>
      <c r="C16" s="2034"/>
      <c r="D16" s="1838" t="s">
        <v>428</v>
      </c>
      <c r="E16" s="1364">
        <v>8</v>
      </c>
      <c r="F16" s="1353">
        <v>33</v>
      </c>
      <c r="G16" s="1354">
        <v>27</v>
      </c>
      <c r="H16" s="1365">
        <v>60</v>
      </c>
      <c r="ALW16" s="485"/>
    </row>
    <row r="17" spans="1:8" s="337" customFormat="1" ht="13.5" thickBot="1" x14ac:dyDescent="0.25">
      <c r="A17" s="481"/>
      <c r="B17" s="2034"/>
      <c r="C17" s="2034"/>
      <c r="D17" s="1837" t="s">
        <v>429</v>
      </c>
      <c r="E17" s="1366">
        <v>0</v>
      </c>
      <c r="F17" s="1357">
        <v>0</v>
      </c>
      <c r="G17" s="1358">
        <v>1</v>
      </c>
      <c r="H17" s="1367">
        <v>1</v>
      </c>
    </row>
    <row r="18" spans="1:8" s="337" customFormat="1" ht="13.5" thickBot="1" x14ac:dyDescent="0.25">
      <c r="A18" s="481"/>
      <c r="B18" s="2034"/>
      <c r="C18" s="2034"/>
      <c r="D18" s="1815" t="s">
        <v>426</v>
      </c>
      <c r="E18" s="1368">
        <v>8</v>
      </c>
      <c r="F18" s="1361">
        <v>33</v>
      </c>
      <c r="G18" s="1362">
        <v>28</v>
      </c>
      <c r="H18" s="1369">
        <v>61</v>
      </c>
    </row>
    <row r="19" spans="1:8" s="337" customFormat="1" ht="14.25" customHeight="1" thickBot="1" x14ac:dyDescent="0.25">
      <c r="A19" s="481"/>
      <c r="B19" s="2018" t="s">
        <v>431</v>
      </c>
      <c r="C19" s="2018"/>
      <c r="D19" s="1836" t="s">
        <v>428</v>
      </c>
      <c r="E19" s="569">
        <v>83</v>
      </c>
      <c r="F19" s="548">
        <v>831</v>
      </c>
      <c r="G19" s="549">
        <v>1001</v>
      </c>
      <c r="H19" s="570">
        <v>1832</v>
      </c>
    </row>
    <row r="20" spans="1:8" s="337" customFormat="1" ht="13.5" thickBot="1" x14ac:dyDescent="0.25">
      <c r="A20" s="481"/>
      <c r="B20" s="2018"/>
      <c r="C20" s="2018"/>
      <c r="D20" s="1837" t="s">
        <v>429</v>
      </c>
      <c r="E20" s="571">
        <v>3</v>
      </c>
      <c r="F20" s="552">
        <v>67</v>
      </c>
      <c r="G20" s="553">
        <v>136</v>
      </c>
      <c r="H20" s="572">
        <v>203</v>
      </c>
    </row>
    <row r="21" spans="1:8" s="337" customFormat="1" ht="13.5" thickBot="1" x14ac:dyDescent="0.25">
      <c r="A21" s="481"/>
      <c r="B21" s="2018"/>
      <c r="C21" s="2018"/>
      <c r="D21" s="1815" t="s">
        <v>426</v>
      </c>
      <c r="E21" s="573">
        <v>86</v>
      </c>
      <c r="F21" s="555">
        <v>898</v>
      </c>
      <c r="G21" s="556">
        <v>1137</v>
      </c>
      <c r="H21" s="574">
        <v>2035</v>
      </c>
    </row>
    <row r="22" spans="1:8" s="337" customFormat="1" ht="14.25" customHeight="1" thickBot="1" x14ac:dyDescent="0.25">
      <c r="A22" s="481"/>
      <c r="B22" s="2018" t="s">
        <v>432</v>
      </c>
      <c r="C22" s="2018"/>
      <c r="D22" s="1836" t="s">
        <v>428</v>
      </c>
      <c r="E22" s="569">
        <v>399</v>
      </c>
      <c r="F22" s="548">
        <v>2322</v>
      </c>
      <c r="G22" s="549">
        <v>2026</v>
      </c>
      <c r="H22" s="570">
        <v>4348</v>
      </c>
    </row>
    <row r="23" spans="1:8" s="337" customFormat="1" ht="13.5" thickBot="1" x14ac:dyDescent="0.25">
      <c r="A23" s="481"/>
      <c r="B23" s="2018"/>
      <c r="C23" s="2018"/>
      <c r="D23" s="1837" t="s">
        <v>429</v>
      </c>
      <c r="E23" s="571">
        <v>15</v>
      </c>
      <c r="F23" s="552">
        <v>238</v>
      </c>
      <c r="G23" s="553">
        <v>267</v>
      </c>
      <c r="H23" s="572">
        <v>505</v>
      </c>
    </row>
    <row r="24" spans="1:8" s="337" customFormat="1" ht="13.5" thickBot="1" x14ac:dyDescent="0.25">
      <c r="A24" s="481"/>
      <c r="B24" s="2018"/>
      <c r="C24" s="2018"/>
      <c r="D24" s="1815" t="s">
        <v>426</v>
      </c>
      <c r="E24" s="573">
        <v>414</v>
      </c>
      <c r="F24" s="555">
        <v>2560</v>
      </c>
      <c r="G24" s="556">
        <v>2293</v>
      </c>
      <c r="H24" s="574">
        <v>4853</v>
      </c>
    </row>
    <row r="25" spans="1:8" s="337" customFormat="1" ht="13.5" thickBot="1" x14ac:dyDescent="0.25">
      <c r="A25" s="481"/>
      <c r="B25" s="2019" t="s">
        <v>744</v>
      </c>
      <c r="C25" s="2019"/>
      <c r="D25" s="1836" t="s">
        <v>428</v>
      </c>
      <c r="E25" s="569">
        <v>873</v>
      </c>
      <c r="F25" s="548">
        <v>3654</v>
      </c>
      <c r="G25" s="549">
        <v>5731</v>
      </c>
      <c r="H25" s="570">
        <v>9385</v>
      </c>
    </row>
    <row r="26" spans="1:8" s="337" customFormat="1" ht="13.5" thickBot="1" x14ac:dyDescent="0.25">
      <c r="A26" s="481"/>
      <c r="B26" s="2019"/>
      <c r="C26" s="2019"/>
      <c r="D26" s="1837" t="s">
        <v>429</v>
      </c>
      <c r="E26" s="571">
        <v>255</v>
      </c>
      <c r="F26" s="552">
        <v>1519</v>
      </c>
      <c r="G26" s="553">
        <v>3005</v>
      </c>
      <c r="H26" s="572">
        <v>4524</v>
      </c>
    </row>
    <row r="27" spans="1:8" s="337" customFormat="1" ht="13.5" thickBot="1" x14ac:dyDescent="0.25">
      <c r="A27" s="481"/>
      <c r="B27" s="2019"/>
      <c r="C27" s="2019"/>
      <c r="D27" s="1815" t="s">
        <v>426</v>
      </c>
      <c r="E27" s="573">
        <v>1128</v>
      </c>
      <c r="F27" s="555">
        <v>5173</v>
      </c>
      <c r="G27" s="556">
        <v>8736</v>
      </c>
      <c r="H27" s="574">
        <v>13909</v>
      </c>
    </row>
    <row r="28" spans="1:8" s="337" customFormat="1" ht="13.5" thickBot="1" x14ac:dyDescent="0.25">
      <c r="A28" s="481"/>
      <c r="B28" s="2019" t="s">
        <v>745</v>
      </c>
      <c r="C28" s="2019"/>
      <c r="D28" s="1836" t="s">
        <v>428</v>
      </c>
      <c r="E28" s="569">
        <v>47</v>
      </c>
      <c r="F28" s="548">
        <v>175</v>
      </c>
      <c r="G28" s="549">
        <v>425</v>
      </c>
      <c r="H28" s="570">
        <v>600</v>
      </c>
    </row>
    <row r="29" spans="1:8" s="337" customFormat="1" ht="13.5" thickBot="1" x14ac:dyDescent="0.25">
      <c r="A29" s="481"/>
      <c r="B29" s="2019"/>
      <c r="C29" s="2019"/>
      <c r="D29" s="1837" t="s">
        <v>429</v>
      </c>
      <c r="E29" s="571">
        <v>10</v>
      </c>
      <c r="F29" s="552">
        <v>54</v>
      </c>
      <c r="G29" s="553">
        <v>186</v>
      </c>
      <c r="H29" s="572">
        <v>240</v>
      </c>
    </row>
    <row r="30" spans="1:8" s="337" customFormat="1" ht="13.5" thickBot="1" x14ac:dyDescent="0.25">
      <c r="A30" s="481"/>
      <c r="B30" s="2019"/>
      <c r="C30" s="2019"/>
      <c r="D30" s="1815" t="s">
        <v>426</v>
      </c>
      <c r="E30" s="573">
        <v>57</v>
      </c>
      <c r="F30" s="555">
        <v>229</v>
      </c>
      <c r="G30" s="556">
        <v>611</v>
      </c>
      <c r="H30" s="574">
        <v>840</v>
      </c>
    </row>
    <row r="31" spans="1:8" s="337" customFormat="1" ht="14.25" customHeight="1" thickBot="1" x14ac:dyDescent="0.25">
      <c r="A31" s="481"/>
      <c r="B31" s="2018" t="s">
        <v>433</v>
      </c>
      <c r="C31" s="2018"/>
      <c r="D31" s="1836" t="s">
        <v>428</v>
      </c>
      <c r="E31" s="569">
        <v>12</v>
      </c>
      <c r="F31" s="548">
        <v>42</v>
      </c>
      <c r="G31" s="549">
        <v>91</v>
      </c>
      <c r="H31" s="570">
        <v>133</v>
      </c>
    </row>
    <row r="32" spans="1:8" s="337" customFormat="1" ht="13.5" thickBot="1" x14ac:dyDescent="0.25">
      <c r="A32" s="481"/>
      <c r="B32" s="2018"/>
      <c r="C32" s="2018"/>
      <c r="D32" s="1837" t="s">
        <v>429</v>
      </c>
      <c r="E32" s="571">
        <v>0</v>
      </c>
      <c r="F32" s="552">
        <v>7</v>
      </c>
      <c r="G32" s="553">
        <v>11</v>
      </c>
      <c r="H32" s="572">
        <v>18</v>
      </c>
    </row>
    <row r="33" spans="1:8" s="337" customFormat="1" ht="13.5" thickBot="1" x14ac:dyDescent="0.25">
      <c r="A33" s="481"/>
      <c r="B33" s="2018"/>
      <c r="C33" s="2018"/>
      <c r="D33" s="1815" t="s">
        <v>426</v>
      </c>
      <c r="E33" s="573">
        <v>12</v>
      </c>
      <c r="F33" s="555">
        <v>49</v>
      </c>
      <c r="G33" s="556">
        <v>102</v>
      </c>
      <c r="H33" s="574">
        <v>151</v>
      </c>
    </row>
    <row r="34" spans="1:8" s="337" customFormat="1" ht="14.25" customHeight="1" thickBot="1" x14ac:dyDescent="0.25">
      <c r="A34" s="481"/>
      <c r="B34" s="2018" t="s">
        <v>434</v>
      </c>
      <c r="C34" s="2018"/>
      <c r="D34" s="1836" t="s">
        <v>428</v>
      </c>
      <c r="E34" s="569">
        <v>3</v>
      </c>
      <c r="F34" s="548">
        <v>10</v>
      </c>
      <c r="G34" s="549">
        <v>18</v>
      </c>
      <c r="H34" s="570">
        <v>28</v>
      </c>
    </row>
    <row r="35" spans="1:8" s="337" customFormat="1" ht="13.5" thickBot="1" x14ac:dyDescent="0.25">
      <c r="A35" s="481"/>
      <c r="B35" s="2018"/>
      <c r="C35" s="2018"/>
      <c r="D35" s="1837" t="s">
        <v>429</v>
      </c>
      <c r="E35" s="571">
        <v>0</v>
      </c>
      <c r="F35" s="552">
        <v>0</v>
      </c>
      <c r="G35" s="553">
        <v>0</v>
      </c>
      <c r="H35" s="572">
        <v>0</v>
      </c>
    </row>
    <row r="36" spans="1:8" s="337" customFormat="1" ht="13.5" thickBot="1" x14ac:dyDescent="0.25">
      <c r="A36" s="481"/>
      <c r="B36" s="2018"/>
      <c r="C36" s="2018"/>
      <c r="D36" s="1815" t="s">
        <v>426</v>
      </c>
      <c r="E36" s="573">
        <v>3</v>
      </c>
      <c r="F36" s="555">
        <v>10</v>
      </c>
      <c r="G36" s="556">
        <v>18</v>
      </c>
      <c r="H36" s="574">
        <v>28</v>
      </c>
    </row>
    <row r="37" spans="1:8" s="337" customFormat="1" ht="13.5" thickBot="1" x14ac:dyDescent="0.25">
      <c r="A37" s="481"/>
      <c r="B37" s="2019" t="s">
        <v>435</v>
      </c>
      <c r="C37" s="2019"/>
      <c r="D37" s="1836" t="s">
        <v>428</v>
      </c>
      <c r="E37" s="569">
        <v>2</v>
      </c>
      <c r="F37" s="548">
        <v>1</v>
      </c>
      <c r="G37" s="549">
        <v>19</v>
      </c>
      <c r="H37" s="570">
        <v>20</v>
      </c>
    </row>
    <row r="38" spans="1:8" s="337" customFormat="1" ht="13.5" thickBot="1" x14ac:dyDescent="0.25">
      <c r="A38" s="481"/>
      <c r="B38" s="2019"/>
      <c r="C38" s="2019"/>
      <c r="D38" s="1837" t="s">
        <v>429</v>
      </c>
      <c r="E38" s="571">
        <v>0</v>
      </c>
      <c r="F38" s="552">
        <v>2</v>
      </c>
      <c r="G38" s="553">
        <v>71</v>
      </c>
      <c r="H38" s="572">
        <v>73</v>
      </c>
    </row>
    <row r="39" spans="1:8" s="337" customFormat="1" ht="13.5" thickBot="1" x14ac:dyDescent="0.25">
      <c r="A39" s="481"/>
      <c r="B39" s="2019"/>
      <c r="C39" s="2019"/>
      <c r="D39" s="1815" t="s">
        <v>426</v>
      </c>
      <c r="E39" s="573">
        <v>2</v>
      </c>
      <c r="F39" s="555">
        <v>3</v>
      </c>
      <c r="G39" s="556">
        <v>90</v>
      </c>
      <c r="H39" s="574">
        <v>93</v>
      </c>
    </row>
    <row r="40" spans="1:8" s="337" customFormat="1" ht="13.5" thickBot="1" x14ac:dyDescent="0.25">
      <c r="A40" s="481"/>
      <c r="B40" s="2019" t="s">
        <v>436</v>
      </c>
      <c r="C40" s="2019"/>
      <c r="D40" s="1836" t="s">
        <v>428</v>
      </c>
      <c r="E40" s="569">
        <v>1</v>
      </c>
      <c r="F40" s="548">
        <v>1</v>
      </c>
      <c r="G40" s="549">
        <v>10</v>
      </c>
      <c r="H40" s="570">
        <v>11</v>
      </c>
    </row>
    <row r="41" spans="1:8" s="337" customFormat="1" ht="13.5" thickBot="1" x14ac:dyDescent="0.25">
      <c r="A41" s="481"/>
      <c r="B41" s="2019"/>
      <c r="C41" s="2019"/>
      <c r="D41" s="1837" t="s">
        <v>429</v>
      </c>
      <c r="E41" s="571">
        <v>0</v>
      </c>
      <c r="F41" s="552">
        <v>0</v>
      </c>
      <c r="G41" s="553">
        <v>43</v>
      </c>
      <c r="H41" s="572">
        <v>43</v>
      </c>
    </row>
    <row r="42" spans="1:8" s="337" customFormat="1" ht="13.5" thickBot="1" x14ac:dyDescent="0.25">
      <c r="A42" s="481"/>
      <c r="B42" s="2019"/>
      <c r="C42" s="2019"/>
      <c r="D42" s="1815" t="s">
        <v>426</v>
      </c>
      <c r="E42" s="573">
        <v>1</v>
      </c>
      <c r="F42" s="555">
        <v>1</v>
      </c>
      <c r="G42" s="556">
        <v>53</v>
      </c>
      <c r="H42" s="574">
        <v>54</v>
      </c>
    </row>
    <row r="43" spans="1:8" s="337" customFormat="1" ht="13.5" thickBot="1" x14ac:dyDescent="0.25">
      <c r="A43" s="481"/>
      <c r="B43" s="2019" t="s">
        <v>437</v>
      </c>
      <c r="C43" s="2019"/>
      <c r="D43" s="1836" t="s">
        <v>428</v>
      </c>
      <c r="E43" s="569">
        <v>9</v>
      </c>
      <c r="F43" s="548">
        <v>11</v>
      </c>
      <c r="G43" s="549">
        <v>6</v>
      </c>
      <c r="H43" s="570">
        <v>17</v>
      </c>
    </row>
    <row r="44" spans="1:8" s="337" customFormat="1" ht="13.5" thickBot="1" x14ac:dyDescent="0.25">
      <c r="A44" s="481"/>
      <c r="B44" s="2019"/>
      <c r="C44" s="2019"/>
      <c r="D44" s="1837" t="s">
        <v>429</v>
      </c>
      <c r="E44" s="571">
        <v>1</v>
      </c>
      <c r="F44" s="552">
        <v>4</v>
      </c>
      <c r="G44" s="553">
        <v>1</v>
      </c>
      <c r="H44" s="572">
        <v>5</v>
      </c>
    </row>
    <row r="45" spans="1:8" s="337" customFormat="1" ht="13.5" thickBot="1" x14ac:dyDescent="0.25">
      <c r="A45" s="481"/>
      <c r="B45" s="2019"/>
      <c r="C45" s="2019"/>
      <c r="D45" s="1815" t="s">
        <v>426</v>
      </c>
      <c r="E45" s="573">
        <v>10</v>
      </c>
      <c r="F45" s="555">
        <v>15</v>
      </c>
      <c r="G45" s="556">
        <v>7</v>
      </c>
      <c r="H45" s="574">
        <v>22</v>
      </c>
    </row>
    <row r="46" spans="1:8" s="337" customFormat="1" ht="13.5" thickBot="1" x14ac:dyDescent="0.25">
      <c r="A46" s="481"/>
      <c r="B46" s="2019" t="s">
        <v>438</v>
      </c>
      <c r="C46" s="2019"/>
      <c r="D46" s="1836" t="s">
        <v>428</v>
      </c>
      <c r="E46" s="569">
        <v>11</v>
      </c>
      <c r="F46" s="548">
        <v>61</v>
      </c>
      <c r="G46" s="549">
        <v>102</v>
      </c>
      <c r="H46" s="570">
        <v>163</v>
      </c>
    </row>
    <row r="47" spans="1:8" s="337" customFormat="1" ht="13.5" thickBot="1" x14ac:dyDescent="0.25">
      <c r="A47" s="481"/>
      <c r="B47" s="2019"/>
      <c r="C47" s="2019"/>
      <c r="D47" s="1837" t="s">
        <v>429</v>
      </c>
      <c r="E47" s="571">
        <v>3</v>
      </c>
      <c r="F47" s="552">
        <v>16</v>
      </c>
      <c r="G47" s="553">
        <v>48</v>
      </c>
      <c r="H47" s="572">
        <v>64</v>
      </c>
    </row>
    <row r="48" spans="1:8" s="337" customFormat="1" ht="13.5" thickBot="1" x14ac:dyDescent="0.25">
      <c r="A48" s="481"/>
      <c r="B48" s="2019"/>
      <c r="C48" s="2019"/>
      <c r="D48" s="1815" t="s">
        <v>426</v>
      </c>
      <c r="E48" s="573">
        <v>14</v>
      </c>
      <c r="F48" s="555">
        <v>77</v>
      </c>
      <c r="G48" s="556">
        <v>150</v>
      </c>
      <c r="H48" s="574">
        <v>227</v>
      </c>
    </row>
    <row r="49" spans="1:8" s="337" customFormat="1" ht="13.5" thickBot="1" x14ac:dyDescent="0.25">
      <c r="A49" s="481"/>
      <c r="B49" s="2019" t="s">
        <v>66</v>
      </c>
      <c r="C49" s="2019"/>
      <c r="D49" s="1836" t="s">
        <v>428</v>
      </c>
      <c r="E49" s="569">
        <v>7</v>
      </c>
      <c r="F49" s="548">
        <v>54</v>
      </c>
      <c r="G49" s="549">
        <v>77</v>
      </c>
      <c r="H49" s="570">
        <v>131</v>
      </c>
    </row>
    <row r="50" spans="1:8" s="337" customFormat="1" ht="13.5" thickBot="1" x14ac:dyDescent="0.25">
      <c r="A50" s="481"/>
      <c r="B50" s="2019"/>
      <c r="C50" s="2019"/>
      <c r="D50" s="1837" t="s">
        <v>429</v>
      </c>
      <c r="E50" s="571">
        <v>1</v>
      </c>
      <c r="F50" s="552">
        <v>14</v>
      </c>
      <c r="G50" s="553">
        <v>61</v>
      </c>
      <c r="H50" s="572">
        <v>75</v>
      </c>
    </row>
    <row r="51" spans="1:8" s="337" customFormat="1" ht="13.5" thickBot="1" x14ac:dyDescent="0.25">
      <c r="A51" s="481"/>
      <c r="B51" s="2019"/>
      <c r="C51" s="2019"/>
      <c r="D51" s="1815" t="s">
        <v>426</v>
      </c>
      <c r="E51" s="573">
        <v>8</v>
      </c>
      <c r="F51" s="555">
        <v>68</v>
      </c>
      <c r="G51" s="555">
        <v>138</v>
      </c>
      <c r="H51" s="574">
        <v>206</v>
      </c>
    </row>
    <row r="52" spans="1:8" s="337" customFormat="1" ht="5.0999999999999996" customHeight="1" x14ac:dyDescent="0.2">
      <c r="A52" s="481"/>
      <c r="B52" s="504"/>
      <c r="C52" s="504"/>
      <c r="D52" s="1832"/>
      <c r="E52" s="577"/>
      <c r="F52" s="568"/>
      <c r="G52" s="568"/>
      <c r="H52" s="568"/>
    </row>
    <row r="53" spans="1:8" s="337" customFormat="1" x14ac:dyDescent="0.2">
      <c r="A53" s="481"/>
      <c r="B53" s="2020" t="s">
        <v>115</v>
      </c>
      <c r="C53" s="2031"/>
      <c r="D53" s="1829" t="s">
        <v>894</v>
      </c>
      <c r="E53" s="1150">
        <f>E9</f>
        <v>194</v>
      </c>
      <c r="F53" s="1151">
        <f>F9</f>
        <v>994</v>
      </c>
      <c r="G53" s="1152">
        <f>G9</f>
        <v>1409</v>
      </c>
      <c r="H53" s="1174">
        <f>H9</f>
        <v>2403</v>
      </c>
    </row>
    <row r="54" spans="1:8" s="337" customFormat="1" x14ac:dyDescent="0.2">
      <c r="A54" s="481"/>
      <c r="B54" s="2022"/>
      <c r="C54" s="2032"/>
      <c r="D54" s="1830" t="s">
        <v>428</v>
      </c>
      <c r="E54" s="578">
        <f>E10+E13+E19+E22+E25+E28++E31+E34+E37+E40+E43+E46+E49</f>
        <v>1562</v>
      </c>
      <c r="F54" s="565">
        <f>F10+F13+F19+F22+F25+F28++F31+F34+F37+F40+F43+F46+F49</f>
        <v>7826</v>
      </c>
      <c r="G54" s="566">
        <f>G10+G13+G19+G22+G25+G28++G31+G34+G37+G40+G43+G46+G49</f>
        <v>10235</v>
      </c>
      <c r="H54" s="579">
        <f>H10+H13+H19+H22+H25+H28++H31+H34+H37+H40+H43+H46+H49</f>
        <v>18061</v>
      </c>
    </row>
    <row r="55" spans="1:8" s="337" customFormat="1" x14ac:dyDescent="0.2">
      <c r="A55" s="481"/>
      <c r="B55" s="2022"/>
      <c r="C55" s="2032"/>
      <c r="D55" s="1830" t="s">
        <v>429</v>
      </c>
      <c r="E55" s="578">
        <f>E11+E14+E17+E20+E23+E26+E29+E32+E35+E38+E41+E44+E47+E50</f>
        <v>288</v>
      </c>
      <c r="F55" s="565">
        <f>F11+F14+F20+F23+F26+F29+F32+F35+F38+F41+F44+F47+F50</f>
        <v>1922</v>
      </c>
      <c r="G55" s="566">
        <f>G11+G14+G20+G23+G26+G29+G32+G35+G38+G41+G44+G47+G50</f>
        <v>3835</v>
      </c>
      <c r="H55" s="579">
        <f>H11+H14+H20+H23+H26+H29+H32+H35+H38+H41+H44+H47+H50</f>
        <v>5757</v>
      </c>
    </row>
    <row r="56" spans="1:8" s="337" customFormat="1" x14ac:dyDescent="0.2">
      <c r="A56" s="481"/>
      <c r="B56" s="2024"/>
      <c r="C56" s="2033"/>
      <c r="D56" s="1831" t="s">
        <v>426</v>
      </c>
      <c r="E56" s="1155">
        <f>SUM(E53:E55)</f>
        <v>2044</v>
      </c>
      <c r="F56" s="1156">
        <f>SUM(F53:F55)</f>
        <v>10742</v>
      </c>
      <c r="G56" s="1157">
        <f>SUM(G53:G55)</f>
        <v>15479</v>
      </c>
      <c r="H56" s="1175">
        <f>SUM(H53:H55)</f>
        <v>26221</v>
      </c>
    </row>
    <row r="57" spans="1:8" s="95" customFormat="1" ht="15" customHeight="1" x14ac:dyDescent="0.2">
      <c r="B57" s="126" t="s">
        <v>117</v>
      </c>
      <c r="D57" s="1550"/>
      <c r="E57" s="153"/>
      <c r="F57" s="153"/>
      <c r="G57" s="153"/>
      <c r="H57" s="236"/>
    </row>
    <row r="58" spans="1:8" s="1114" customFormat="1" ht="12.75" customHeight="1" x14ac:dyDescent="0.2">
      <c r="B58" s="1937" t="s">
        <v>984</v>
      </c>
      <c r="D58" s="1938"/>
      <c r="E58" s="1938"/>
      <c r="F58" s="1938"/>
      <c r="G58" s="1938"/>
    </row>
  </sheetData>
  <mergeCells count="18">
    <mergeCell ref="B46:C48"/>
    <mergeCell ref="B49:C51"/>
    <mergeCell ref="B53:C56"/>
    <mergeCell ref="B16:C18"/>
    <mergeCell ref="B19:C21"/>
    <mergeCell ref="B22:C24"/>
    <mergeCell ref="B25:C27"/>
    <mergeCell ref="B28:C30"/>
    <mergeCell ref="B31:C33"/>
    <mergeCell ref="B34:C36"/>
    <mergeCell ref="B37:C39"/>
    <mergeCell ref="B40:C42"/>
    <mergeCell ref="B43:C45"/>
    <mergeCell ref="B5:C5"/>
    <mergeCell ref="B6:C6"/>
    <mergeCell ref="B7:C9"/>
    <mergeCell ref="B10:C12"/>
    <mergeCell ref="B13:C15"/>
  </mergeCells>
  <printOptions horizontalCentered="1"/>
  <pageMargins left="0.47244094488188981" right="0.47244094488188981" top="0.59055118110236227" bottom="0.39370078740157483" header="0.51181102362204722" footer="0.31496062992125984"/>
  <pageSetup paperSize="9" scale="94" firstPageNumber="0" orientation="portrait" r:id="rId1"/>
  <headerFooter>
    <oddFooter>&amp;C&amp;F&amp;R&amp;A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W58"/>
  <sheetViews>
    <sheetView showGridLines="0" zoomScaleNormal="100" workbookViewId="0">
      <pane ySplit="5" topLeftCell="A6" activePane="bottomLeft" state="frozen"/>
      <selection activeCell="I56" sqref="I56"/>
      <selection pane="bottomLeft" activeCell="B25" sqref="B25:C27"/>
    </sheetView>
  </sheetViews>
  <sheetFormatPr baseColWidth="10" defaultColWidth="9.140625" defaultRowHeight="12.75" x14ac:dyDescent="0.2"/>
  <cols>
    <col min="1" max="1" width="1.7109375" style="474" customWidth="1"/>
    <col min="2" max="2" width="11.42578125" style="152" customWidth="1"/>
    <col min="3" max="3" width="21.42578125" style="152" customWidth="1"/>
    <col min="4" max="4" width="11.85546875" style="1839" bestFit="1" customWidth="1"/>
    <col min="5" max="8" width="11.7109375" style="580" customWidth="1"/>
    <col min="9" max="9" width="11.7109375" customWidth="1"/>
    <col min="10" max="1013" width="10.7109375" customWidth="1"/>
    <col min="1014" max="1025" width="9.140625" customWidth="1"/>
  </cols>
  <sheetData>
    <row r="1" spans="1:1011" ht="20.100000000000001" customHeight="1" x14ac:dyDescent="0.2">
      <c r="B1" s="502" t="s">
        <v>422</v>
      </c>
      <c r="C1" s="502"/>
      <c r="D1" s="1285"/>
      <c r="E1" s="568"/>
      <c r="F1" s="568"/>
      <c r="G1" s="568"/>
      <c r="H1" s="568"/>
    </row>
    <row r="2" spans="1:1011" s="354" customFormat="1" ht="20.100000000000001" customHeight="1" x14ac:dyDescent="0.3">
      <c r="A2" s="540"/>
      <c r="B2" s="539" t="s">
        <v>981</v>
      </c>
      <c r="C2" s="545"/>
      <c r="D2" s="1832"/>
      <c r="E2" s="568"/>
      <c r="F2" s="568"/>
      <c r="G2" s="568"/>
      <c r="H2" s="568"/>
      <c r="I2" s="1608"/>
    </row>
    <row r="3" spans="1:1011" ht="20.100000000000001" customHeight="1" x14ac:dyDescent="0.2">
      <c r="B3" s="1082" t="s">
        <v>439</v>
      </c>
      <c r="C3" s="505"/>
      <c r="D3" s="1832"/>
      <c r="E3" s="568"/>
      <c r="F3" s="568"/>
      <c r="G3" s="568"/>
      <c r="H3" s="568"/>
    </row>
    <row r="4" spans="1:1011" ht="20.100000000000001" customHeight="1" thickBot="1" x14ac:dyDescent="0.25">
      <c r="B4" s="1698" t="s">
        <v>49</v>
      </c>
      <c r="C4" s="506"/>
      <c r="D4" s="1833"/>
      <c r="E4" s="568"/>
      <c r="F4" s="568"/>
      <c r="G4" s="568"/>
      <c r="H4" s="568"/>
    </row>
    <row r="5" spans="1:1011" ht="50.1" customHeight="1" thickTop="1" thickBot="1" x14ac:dyDescent="0.25">
      <c r="B5" s="2016"/>
      <c r="C5" s="2016"/>
      <c r="D5" s="1834"/>
      <c r="E5" s="1147" t="s">
        <v>106</v>
      </c>
      <c r="F5" s="1144" t="s">
        <v>120</v>
      </c>
      <c r="G5" s="1148" t="s">
        <v>121</v>
      </c>
      <c r="H5" s="1173" t="s">
        <v>424</v>
      </c>
    </row>
    <row r="6" spans="1:1011" ht="5.0999999999999996" customHeight="1" thickTop="1" thickBot="1" x14ac:dyDescent="0.25">
      <c r="B6" s="2016"/>
      <c r="C6" s="2016"/>
      <c r="D6" s="1835"/>
      <c r="E6" s="529"/>
      <c r="F6" s="479"/>
      <c r="G6" s="479"/>
      <c r="H6" s="479"/>
    </row>
    <row r="7" spans="1:1011" s="337" customFormat="1" ht="12.75" customHeight="1" thickBot="1" x14ac:dyDescent="0.25">
      <c r="A7" s="481"/>
      <c r="B7" s="2035" t="s">
        <v>894</v>
      </c>
      <c r="C7" s="2035"/>
      <c r="D7" s="1836" t="s">
        <v>904</v>
      </c>
      <c r="E7" s="569">
        <v>11</v>
      </c>
      <c r="F7" s="548">
        <v>89</v>
      </c>
      <c r="G7" s="549">
        <v>194</v>
      </c>
      <c r="H7" s="570">
        <v>283</v>
      </c>
    </row>
    <row r="8" spans="1:1011" s="337" customFormat="1" ht="13.5" thickBot="1" x14ac:dyDescent="0.25">
      <c r="A8" s="481"/>
      <c r="B8" s="2035"/>
      <c r="C8" s="2035"/>
      <c r="D8" s="1837" t="s">
        <v>425</v>
      </c>
      <c r="E8" s="571">
        <v>0</v>
      </c>
      <c r="F8" s="552">
        <v>0</v>
      </c>
      <c r="G8" s="553">
        <v>1</v>
      </c>
      <c r="H8" s="572">
        <v>1</v>
      </c>
    </row>
    <row r="9" spans="1:1011" s="337" customFormat="1" ht="13.5" thickBot="1" x14ac:dyDescent="0.25">
      <c r="A9" s="481"/>
      <c r="B9" s="2035"/>
      <c r="C9" s="2035"/>
      <c r="D9" s="1815" t="s">
        <v>426</v>
      </c>
      <c r="E9" s="573">
        <v>11</v>
      </c>
      <c r="F9" s="555">
        <v>89</v>
      </c>
      <c r="G9" s="556">
        <v>194</v>
      </c>
      <c r="H9" s="574">
        <v>283</v>
      </c>
    </row>
    <row r="10" spans="1:1011" s="337" customFormat="1" ht="14.25" customHeight="1" thickBot="1" x14ac:dyDescent="0.25">
      <c r="A10" s="481"/>
      <c r="B10" s="2018" t="s">
        <v>447</v>
      </c>
      <c r="C10" s="2018"/>
      <c r="D10" s="1836" t="s">
        <v>428</v>
      </c>
      <c r="E10" s="569">
        <v>2</v>
      </c>
      <c r="F10" s="548">
        <v>3</v>
      </c>
      <c r="G10" s="549">
        <v>29</v>
      </c>
      <c r="H10" s="570">
        <v>32</v>
      </c>
    </row>
    <row r="11" spans="1:1011" s="337" customFormat="1" ht="13.5" thickBot="1" x14ac:dyDescent="0.25">
      <c r="A11" s="481"/>
      <c r="B11" s="2018"/>
      <c r="C11" s="2018"/>
      <c r="D11" s="1837" t="s">
        <v>429</v>
      </c>
      <c r="E11" s="571">
        <v>0</v>
      </c>
      <c r="F11" s="552">
        <v>0</v>
      </c>
      <c r="G11" s="553">
        <v>2</v>
      </c>
      <c r="H11" s="572">
        <v>2</v>
      </c>
    </row>
    <row r="12" spans="1:1011" s="337" customFormat="1" ht="13.5" thickBot="1" x14ac:dyDescent="0.25">
      <c r="A12" s="481"/>
      <c r="B12" s="2018"/>
      <c r="C12" s="2018"/>
      <c r="D12" s="1815" t="s">
        <v>426</v>
      </c>
      <c r="E12" s="573">
        <v>2</v>
      </c>
      <c r="F12" s="555">
        <v>3</v>
      </c>
      <c r="G12" s="556">
        <v>31</v>
      </c>
      <c r="H12" s="574">
        <v>34</v>
      </c>
    </row>
    <row r="13" spans="1:1011" s="337" customFormat="1" ht="13.5" thickBot="1" x14ac:dyDescent="0.25">
      <c r="A13" s="481"/>
      <c r="B13" s="2036" t="s">
        <v>448</v>
      </c>
      <c r="C13" s="2036"/>
      <c r="D13" s="1836" t="s">
        <v>428</v>
      </c>
      <c r="E13" s="569">
        <v>7</v>
      </c>
      <c r="F13" s="548">
        <v>26</v>
      </c>
      <c r="G13" s="558">
        <v>72</v>
      </c>
      <c r="H13" s="570">
        <v>98</v>
      </c>
    </row>
    <row r="14" spans="1:1011" s="337" customFormat="1" ht="13.5" thickBot="1" x14ac:dyDescent="0.25">
      <c r="A14" s="481"/>
      <c r="B14" s="2036"/>
      <c r="C14" s="2036"/>
      <c r="D14" s="1837" t="s">
        <v>429</v>
      </c>
      <c r="E14" s="571"/>
      <c r="F14" s="552"/>
      <c r="G14" s="553"/>
      <c r="H14" s="572"/>
    </row>
    <row r="15" spans="1:1011" s="337" customFormat="1" x14ac:dyDescent="0.2">
      <c r="A15" s="481"/>
      <c r="B15" s="2036"/>
      <c r="C15" s="2036"/>
      <c r="D15" s="1816" t="s">
        <v>426</v>
      </c>
      <c r="E15" s="575">
        <v>7</v>
      </c>
      <c r="F15" s="560">
        <v>26</v>
      </c>
      <c r="G15" s="561">
        <v>72</v>
      </c>
      <c r="H15" s="576">
        <v>98</v>
      </c>
    </row>
    <row r="16" spans="1:1011" s="337" customFormat="1" ht="12.75" customHeight="1" thickBot="1" x14ac:dyDescent="0.25">
      <c r="A16" s="512"/>
      <c r="B16" s="2034" t="s">
        <v>441</v>
      </c>
      <c r="C16" s="2034"/>
      <c r="D16" s="1838" t="s">
        <v>428</v>
      </c>
      <c r="E16" s="1364">
        <v>1</v>
      </c>
      <c r="F16" s="1353">
        <v>0</v>
      </c>
      <c r="G16" s="1354">
        <v>4</v>
      </c>
      <c r="H16" s="1365">
        <v>4</v>
      </c>
      <c r="ALW16" s="485"/>
    </row>
    <row r="17" spans="1:8" s="337" customFormat="1" ht="13.5" thickBot="1" x14ac:dyDescent="0.25">
      <c r="A17" s="481"/>
      <c r="B17" s="2034"/>
      <c r="C17" s="2034"/>
      <c r="D17" s="1837" t="s">
        <v>429</v>
      </c>
      <c r="E17" s="1366"/>
      <c r="F17" s="1357"/>
      <c r="G17" s="1358"/>
      <c r="H17" s="1367"/>
    </row>
    <row r="18" spans="1:8" s="337" customFormat="1" ht="13.5" thickBot="1" x14ac:dyDescent="0.25">
      <c r="A18" s="481"/>
      <c r="B18" s="2034"/>
      <c r="C18" s="2034"/>
      <c r="D18" s="1815" t="s">
        <v>426</v>
      </c>
      <c r="E18" s="1368">
        <v>1</v>
      </c>
      <c r="F18" s="1361">
        <v>0</v>
      </c>
      <c r="G18" s="1362">
        <v>4</v>
      </c>
      <c r="H18" s="1369">
        <v>4</v>
      </c>
    </row>
    <row r="19" spans="1:8" s="337" customFormat="1" ht="14.25" customHeight="1" thickBot="1" x14ac:dyDescent="0.25">
      <c r="A19" s="481"/>
      <c r="B19" s="2018" t="s">
        <v>431</v>
      </c>
      <c r="C19" s="2018"/>
      <c r="D19" s="1836" t="s">
        <v>428</v>
      </c>
      <c r="E19" s="569">
        <v>2</v>
      </c>
      <c r="F19" s="548">
        <v>36</v>
      </c>
      <c r="G19" s="549">
        <v>116</v>
      </c>
      <c r="H19" s="570">
        <v>152</v>
      </c>
    </row>
    <row r="20" spans="1:8" s="337" customFormat="1" ht="13.5" thickBot="1" x14ac:dyDescent="0.25">
      <c r="A20" s="481"/>
      <c r="B20" s="2018"/>
      <c r="C20" s="2018"/>
      <c r="D20" s="1837" t="s">
        <v>429</v>
      </c>
      <c r="E20" s="571">
        <v>0</v>
      </c>
      <c r="F20" s="552">
        <v>4</v>
      </c>
      <c r="G20" s="553">
        <v>18</v>
      </c>
      <c r="H20" s="572">
        <v>22</v>
      </c>
    </row>
    <row r="21" spans="1:8" s="337" customFormat="1" ht="13.5" thickBot="1" x14ac:dyDescent="0.25">
      <c r="A21" s="481"/>
      <c r="B21" s="2018"/>
      <c r="C21" s="2018"/>
      <c r="D21" s="1815" t="s">
        <v>426</v>
      </c>
      <c r="E21" s="573">
        <v>2</v>
      </c>
      <c r="F21" s="555">
        <v>40</v>
      </c>
      <c r="G21" s="556">
        <v>134</v>
      </c>
      <c r="H21" s="574">
        <v>174</v>
      </c>
    </row>
    <row r="22" spans="1:8" s="337" customFormat="1" ht="14.25" customHeight="1" thickBot="1" x14ac:dyDescent="0.25">
      <c r="A22" s="481"/>
      <c r="B22" s="2018" t="s">
        <v>432</v>
      </c>
      <c r="C22" s="2018"/>
      <c r="D22" s="1836" t="s">
        <v>428</v>
      </c>
      <c r="E22" s="569">
        <v>16</v>
      </c>
      <c r="F22" s="548">
        <v>103</v>
      </c>
      <c r="G22" s="549">
        <v>181</v>
      </c>
      <c r="H22" s="570">
        <v>284</v>
      </c>
    </row>
    <row r="23" spans="1:8" s="337" customFormat="1" ht="13.5" thickBot="1" x14ac:dyDescent="0.25">
      <c r="A23" s="481"/>
      <c r="B23" s="2018"/>
      <c r="C23" s="2018"/>
      <c r="D23" s="1837" t="s">
        <v>429</v>
      </c>
      <c r="E23" s="571">
        <v>4</v>
      </c>
      <c r="F23" s="552">
        <v>8</v>
      </c>
      <c r="G23" s="553">
        <v>18</v>
      </c>
      <c r="H23" s="572">
        <v>26</v>
      </c>
    </row>
    <row r="24" spans="1:8" s="337" customFormat="1" ht="13.5" thickBot="1" x14ac:dyDescent="0.25">
      <c r="A24" s="481"/>
      <c r="B24" s="2018"/>
      <c r="C24" s="2018"/>
      <c r="D24" s="1815" t="s">
        <v>426</v>
      </c>
      <c r="E24" s="573">
        <v>20</v>
      </c>
      <c r="F24" s="555">
        <v>111</v>
      </c>
      <c r="G24" s="556">
        <v>199</v>
      </c>
      <c r="H24" s="574">
        <v>310</v>
      </c>
    </row>
    <row r="25" spans="1:8" s="337" customFormat="1" ht="13.5" thickBot="1" x14ac:dyDescent="0.25">
      <c r="A25" s="481"/>
      <c r="B25" s="2019" t="s">
        <v>744</v>
      </c>
      <c r="C25" s="2019"/>
      <c r="D25" s="1836" t="s">
        <v>428</v>
      </c>
      <c r="E25" s="569">
        <v>15</v>
      </c>
      <c r="F25" s="548">
        <v>61</v>
      </c>
      <c r="G25" s="549">
        <v>349</v>
      </c>
      <c r="H25" s="570">
        <v>410</v>
      </c>
    </row>
    <row r="26" spans="1:8" s="337" customFormat="1" ht="13.5" thickBot="1" x14ac:dyDescent="0.25">
      <c r="A26" s="481"/>
      <c r="B26" s="2019"/>
      <c r="C26" s="2019"/>
      <c r="D26" s="1837" t="s">
        <v>429</v>
      </c>
      <c r="E26" s="571">
        <v>9</v>
      </c>
      <c r="F26" s="552">
        <v>32</v>
      </c>
      <c r="G26" s="553">
        <v>203</v>
      </c>
      <c r="H26" s="572">
        <v>235</v>
      </c>
    </row>
    <row r="27" spans="1:8" s="337" customFormat="1" ht="13.5" thickBot="1" x14ac:dyDescent="0.25">
      <c r="A27" s="481"/>
      <c r="B27" s="2019"/>
      <c r="C27" s="2019"/>
      <c r="D27" s="1815" t="s">
        <v>426</v>
      </c>
      <c r="E27" s="573">
        <v>24</v>
      </c>
      <c r="F27" s="555">
        <v>93</v>
      </c>
      <c r="G27" s="556">
        <v>552</v>
      </c>
      <c r="H27" s="574">
        <v>645</v>
      </c>
    </row>
    <row r="28" spans="1:8" s="337" customFormat="1" ht="13.5" thickBot="1" x14ac:dyDescent="0.25">
      <c r="A28" s="481"/>
      <c r="B28" s="2019" t="s">
        <v>745</v>
      </c>
      <c r="C28" s="2019"/>
      <c r="D28" s="1836" t="s">
        <v>428</v>
      </c>
      <c r="E28" s="569">
        <v>0</v>
      </c>
      <c r="F28" s="548">
        <v>5</v>
      </c>
      <c r="G28" s="549">
        <v>26</v>
      </c>
      <c r="H28" s="570">
        <v>31</v>
      </c>
    </row>
    <row r="29" spans="1:8" s="337" customFormat="1" ht="13.5" thickBot="1" x14ac:dyDescent="0.25">
      <c r="A29" s="481"/>
      <c r="B29" s="2019"/>
      <c r="C29" s="2019"/>
      <c r="D29" s="1837" t="s">
        <v>429</v>
      </c>
      <c r="E29" s="571">
        <v>0</v>
      </c>
      <c r="F29" s="552">
        <v>1</v>
      </c>
      <c r="G29" s="553">
        <v>10</v>
      </c>
      <c r="H29" s="572">
        <v>11</v>
      </c>
    </row>
    <row r="30" spans="1:8" s="337" customFormat="1" ht="13.5" thickBot="1" x14ac:dyDescent="0.25">
      <c r="A30" s="481"/>
      <c r="B30" s="2019"/>
      <c r="C30" s="2019"/>
      <c r="D30" s="1815" t="s">
        <v>426</v>
      </c>
      <c r="E30" s="573">
        <v>0</v>
      </c>
      <c r="F30" s="555">
        <v>6</v>
      </c>
      <c r="G30" s="556">
        <v>36</v>
      </c>
      <c r="H30" s="574">
        <v>42</v>
      </c>
    </row>
    <row r="31" spans="1:8" s="337" customFormat="1" ht="14.25" customHeight="1" thickBot="1" x14ac:dyDescent="0.25">
      <c r="A31" s="481"/>
      <c r="B31" s="2018" t="s">
        <v>433</v>
      </c>
      <c r="C31" s="2018"/>
      <c r="D31" s="1836" t="s">
        <v>428</v>
      </c>
      <c r="E31" s="569">
        <v>0</v>
      </c>
      <c r="F31" s="548">
        <v>1</v>
      </c>
      <c r="G31" s="549">
        <v>2</v>
      </c>
      <c r="H31" s="570">
        <v>3</v>
      </c>
    </row>
    <row r="32" spans="1:8" s="337" customFormat="1" ht="13.5" thickBot="1" x14ac:dyDescent="0.25">
      <c r="A32" s="481"/>
      <c r="B32" s="2018"/>
      <c r="C32" s="2018"/>
      <c r="D32" s="1837" t="s">
        <v>429</v>
      </c>
      <c r="E32" s="571">
        <v>0</v>
      </c>
      <c r="F32" s="552">
        <v>1</v>
      </c>
      <c r="G32" s="553">
        <v>0</v>
      </c>
      <c r="H32" s="572">
        <v>1</v>
      </c>
    </row>
    <row r="33" spans="1:8" s="337" customFormat="1" ht="13.5" thickBot="1" x14ac:dyDescent="0.25">
      <c r="A33" s="481"/>
      <c r="B33" s="2018"/>
      <c r="C33" s="2018"/>
      <c r="D33" s="1815" t="s">
        <v>426</v>
      </c>
      <c r="E33" s="573">
        <v>0</v>
      </c>
      <c r="F33" s="555">
        <v>2</v>
      </c>
      <c r="G33" s="556">
        <v>2</v>
      </c>
      <c r="H33" s="574">
        <v>4</v>
      </c>
    </row>
    <row r="34" spans="1:8" s="337" customFormat="1" ht="14.25" customHeight="1" thickBot="1" x14ac:dyDescent="0.25">
      <c r="A34" s="481"/>
      <c r="B34" s="2018" t="s">
        <v>434</v>
      </c>
      <c r="C34" s="2018"/>
      <c r="D34" s="1836" t="s">
        <v>428</v>
      </c>
      <c r="E34" s="569">
        <v>0</v>
      </c>
      <c r="F34" s="548">
        <v>2</v>
      </c>
      <c r="G34" s="549">
        <v>2</v>
      </c>
      <c r="H34" s="570">
        <v>4</v>
      </c>
    </row>
    <row r="35" spans="1:8" s="337" customFormat="1" ht="13.5" thickBot="1" x14ac:dyDescent="0.25">
      <c r="A35" s="481"/>
      <c r="B35" s="2018"/>
      <c r="C35" s="2018"/>
      <c r="D35" s="1837" t="s">
        <v>429</v>
      </c>
      <c r="E35" s="571">
        <v>0</v>
      </c>
      <c r="F35" s="552">
        <v>0</v>
      </c>
      <c r="G35" s="553">
        <v>16</v>
      </c>
      <c r="H35" s="572">
        <v>16</v>
      </c>
    </row>
    <row r="36" spans="1:8" s="337" customFormat="1" ht="13.5" thickBot="1" x14ac:dyDescent="0.25">
      <c r="A36" s="481"/>
      <c r="B36" s="2018"/>
      <c r="C36" s="2018"/>
      <c r="D36" s="1815" t="s">
        <v>426</v>
      </c>
      <c r="E36" s="573">
        <v>0</v>
      </c>
      <c r="F36" s="555">
        <v>2</v>
      </c>
      <c r="G36" s="556">
        <v>18</v>
      </c>
      <c r="H36" s="574">
        <v>20</v>
      </c>
    </row>
    <row r="37" spans="1:8" s="337" customFormat="1" ht="13.5" thickBot="1" x14ac:dyDescent="0.25">
      <c r="A37" s="481"/>
      <c r="B37" s="2019" t="s">
        <v>435</v>
      </c>
      <c r="C37" s="2019"/>
      <c r="D37" s="1836" t="s">
        <v>428</v>
      </c>
      <c r="E37" s="569">
        <v>0</v>
      </c>
      <c r="F37" s="548">
        <v>1</v>
      </c>
      <c r="G37" s="549">
        <v>0</v>
      </c>
      <c r="H37" s="570">
        <v>1</v>
      </c>
    </row>
    <row r="38" spans="1:8" s="337" customFormat="1" ht="13.5" thickBot="1" x14ac:dyDescent="0.25">
      <c r="A38" s="481"/>
      <c r="B38" s="2019"/>
      <c r="C38" s="2019"/>
      <c r="D38" s="1837" t="s">
        <v>429</v>
      </c>
      <c r="E38" s="571"/>
      <c r="F38" s="552"/>
      <c r="G38" s="553"/>
      <c r="H38" s="572"/>
    </row>
    <row r="39" spans="1:8" s="337" customFormat="1" ht="13.5" thickBot="1" x14ac:dyDescent="0.25">
      <c r="A39" s="481"/>
      <c r="B39" s="2019"/>
      <c r="C39" s="2019"/>
      <c r="D39" s="1815" t="s">
        <v>426</v>
      </c>
      <c r="E39" s="573">
        <v>0</v>
      </c>
      <c r="F39" s="555">
        <v>1</v>
      </c>
      <c r="G39" s="556">
        <v>0</v>
      </c>
      <c r="H39" s="574">
        <v>1</v>
      </c>
    </row>
    <row r="40" spans="1:8" s="337" customFormat="1" ht="13.5" thickBot="1" x14ac:dyDescent="0.25">
      <c r="A40" s="481"/>
      <c r="B40" s="2019" t="s">
        <v>436</v>
      </c>
      <c r="C40" s="2019"/>
      <c r="D40" s="1836" t="s">
        <v>428</v>
      </c>
      <c r="E40" s="569">
        <v>0</v>
      </c>
      <c r="F40" s="548">
        <v>0</v>
      </c>
      <c r="G40" s="549">
        <v>1</v>
      </c>
      <c r="H40" s="570">
        <v>1</v>
      </c>
    </row>
    <row r="41" spans="1:8" s="337" customFormat="1" ht="13.5" thickBot="1" x14ac:dyDescent="0.25">
      <c r="A41" s="481"/>
      <c r="B41" s="2019"/>
      <c r="C41" s="2019"/>
      <c r="D41" s="1837" t="s">
        <v>429</v>
      </c>
      <c r="E41" s="571">
        <v>0</v>
      </c>
      <c r="F41" s="552">
        <v>0</v>
      </c>
      <c r="G41" s="553">
        <v>3</v>
      </c>
      <c r="H41" s="572">
        <v>3</v>
      </c>
    </row>
    <row r="42" spans="1:8" s="337" customFormat="1" ht="13.5" thickBot="1" x14ac:dyDescent="0.25">
      <c r="A42" s="481"/>
      <c r="B42" s="2019"/>
      <c r="C42" s="2019"/>
      <c r="D42" s="1815" t="s">
        <v>426</v>
      </c>
      <c r="E42" s="573">
        <v>0</v>
      </c>
      <c r="F42" s="555">
        <v>0</v>
      </c>
      <c r="G42" s="556">
        <v>4</v>
      </c>
      <c r="H42" s="574">
        <v>4</v>
      </c>
    </row>
    <row r="43" spans="1:8" s="337" customFormat="1" ht="13.5" thickBot="1" x14ac:dyDescent="0.25">
      <c r="A43" s="481"/>
      <c r="B43" s="2019" t="s">
        <v>437</v>
      </c>
      <c r="C43" s="2019"/>
      <c r="D43" s="1836" t="s">
        <v>428</v>
      </c>
      <c r="E43" s="569"/>
      <c r="F43" s="548"/>
      <c r="G43" s="549"/>
      <c r="H43" s="570"/>
    </row>
    <row r="44" spans="1:8" s="337" customFormat="1" ht="13.5" thickBot="1" x14ac:dyDescent="0.25">
      <c r="A44" s="481"/>
      <c r="B44" s="2019"/>
      <c r="C44" s="2019"/>
      <c r="D44" s="1837" t="s">
        <v>429</v>
      </c>
      <c r="E44" s="571"/>
      <c r="F44" s="552"/>
      <c r="G44" s="553"/>
      <c r="H44" s="572"/>
    </row>
    <row r="45" spans="1:8" s="337" customFormat="1" ht="13.5" thickBot="1" x14ac:dyDescent="0.25">
      <c r="A45" s="481"/>
      <c r="B45" s="2019"/>
      <c r="C45" s="2019"/>
      <c r="D45" s="1815" t="s">
        <v>426</v>
      </c>
      <c r="E45" s="573"/>
      <c r="F45" s="555"/>
      <c r="G45" s="556"/>
      <c r="H45" s="574"/>
    </row>
    <row r="46" spans="1:8" s="337" customFormat="1" ht="13.5" thickBot="1" x14ac:dyDescent="0.25">
      <c r="A46" s="481"/>
      <c r="B46" s="2019" t="s">
        <v>438</v>
      </c>
      <c r="C46" s="2019"/>
      <c r="D46" s="1836" t="s">
        <v>428</v>
      </c>
      <c r="E46" s="569"/>
      <c r="F46" s="548"/>
      <c r="G46" s="549"/>
      <c r="H46" s="570"/>
    </row>
    <row r="47" spans="1:8" s="337" customFormat="1" ht="13.5" thickBot="1" x14ac:dyDescent="0.25">
      <c r="A47" s="481"/>
      <c r="B47" s="2019"/>
      <c r="C47" s="2019"/>
      <c r="D47" s="1837" t="s">
        <v>429</v>
      </c>
      <c r="E47" s="571"/>
      <c r="F47" s="552"/>
      <c r="G47" s="553"/>
      <c r="H47" s="572"/>
    </row>
    <row r="48" spans="1:8" s="337" customFormat="1" ht="13.5" thickBot="1" x14ac:dyDescent="0.25">
      <c r="A48" s="481"/>
      <c r="B48" s="2019"/>
      <c r="C48" s="2019"/>
      <c r="D48" s="1815" t="s">
        <v>426</v>
      </c>
      <c r="E48" s="573"/>
      <c r="F48" s="555"/>
      <c r="G48" s="556"/>
      <c r="H48" s="574"/>
    </row>
    <row r="49" spans="1:8" s="337" customFormat="1" ht="13.5" thickBot="1" x14ac:dyDescent="0.25">
      <c r="A49" s="481"/>
      <c r="B49" s="2019" t="s">
        <v>66</v>
      </c>
      <c r="C49" s="2019"/>
      <c r="D49" s="1836" t="s">
        <v>428</v>
      </c>
      <c r="E49" s="569">
        <v>0</v>
      </c>
      <c r="F49" s="548">
        <v>4</v>
      </c>
      <c r="G49" s="549">
        <v>11</v>
      </c>
      <c r="H49" s="570">
        <v>15</v>
      </c>
    </row>
    <row r="50" spans="1:8" s="337" customFormat="1" ht="13.5" thickBot="1" x14ac:dyDescent="0.25">
      <c r="A50" s="481"/>
      <c r="B50" s="2019"/>
      <c r="C50" s="2019"/>
      <c r="D50" s="1837" t="s">
        <v>429</v>
      </c>
      <c r="E50" s="571">
        <v>0</v>
      </c>
      <c r="F50" s="552">
        <v>0</v>
      </c>
      <c r="G50" s="553">
        <v>3</v>
      </c>
      <c r="H50" s="572">
        <v>3</v>
      </c>
    </row>
    <row r="51" spans="1:8" s="337" customFormat="1" ht="13.5" thickBot="1" x14ac:dyDescent="0.25">
      <c r="A51" s="481"/>
      <c r="B51" s="2019"/>
      <c r="C51" s="2019"/>
      <c r="D51" s="1815" t="s">
        <v>426</v>
      </c>
      <c r="E51" s="573">
        <v>0</v>
      </c>
      <c r="F51" s="555">
        <v>4</v>
      </c>
      <c r="G51" s="555">
        <v>14</v>
      </c>
      <c r="H51" s="574">
        <v>18</v>
      </c>
    </row>
    <row r="52" spans="1:8" s="337" customFormat="1" ht="5.0999999999999996" customHeight="1" x14ac:dyDescent="0.2">
      <c r="A52" s="481"/>
      <c r="B52" s="504"/>
      <c r="C52" s="504"/>
      <c r="D52" s="1832"/>
      <c r="E52" s="577"/>
      <c r="F52" s="568"/>
      <c r="G52" s="568"/>
      <c r="H52" s="568"/>
    </row>
    <row r="53" spans="1:8" s="337" customFormat="1" x14ac:dyDescent="0.2">
      <c r="A53" s="481"/>
      <c r="B53" s="2020" t="s">
        <v>115</v>
      </c>
      <c r="C53" s="2031"/>
      <c r="D53" s="1829" t="s">
        <v>894</v>
      </c>
      <c r="E53" s="1150">
        <f>E9</f>
        <v>11</v>
      </c>
      <c r="F53" s="1151">
        <f>F9</f>
        <v>89</v>
      </c>
      <c r="G53" s="1152">
        <f>G9</f>
        <v>194</v>
      </c>
      <c r="H53" s="1174">
        <f>H9</f>
        <v>283</v>
      </c>
    </row>
    <row r="54" spans="1:8" s="337" customFormat="1" x14ac:dyDescent="0.2">
      <c r="A54" s="481"/>
      <c r="B54" s="2022"/>
      <c r="C54" s="2032"/>
      <c r="D54" s="1830" t="s">
        <v>428</v>
      </c>
      <c r="E54" s="578">
        <f>E10+E13+E19+E22+E25+E28++E31+E34+E37+E40+E43+E46+E49</f>
        <v>42</v>
      </c>
      <c r="F54" s="565">
        <f>F10+F13+F19+F22+F25+F28++F31+F34+F37+F40+F43+F46+F49</f>
        <v>242</v>
      </c>
      <c r="G54" s="566">
        <f>G10+G13+G19+G22+G25+G28++G31+G34+G37+G40+G43+G46+G49</f>
        <v>789</v>
      </c>
      <c r="H54" s="579">
        <f>H10+H13+H19+H22+H25+H28++H31+H34+H37+H40+H43+H46+H49</f>
        <v>1031</v>
      </c>
    </row>
    <row r="55" spans="1:8" s="337" customFormat="1" x14ac:dyDescent="0.2">
      <c r="A55" s="481"/>
      <c r="B55" s="2022"/>
      <c r="C55" s="2032"/>
      <c r="D55" s="1830" t="s">
        <v>429</v>
      </c>
      <c r="E55" s="578">
        <f>E11+E14+E17+E20+E23+E26+E29+E32+E35+E38+E41+E44+E47+E50</f>
        <v>13</v>
      </c>
      <c r="F55" s="565">
        <f>F11+F14+F20+F23+F26+F29+F32+F35+F38+F41+F44+F47+F50</f>
        <v>46</v>
      </c>
      <c r="G55" s="566">
        <f>G11+G14+G20+G23+G26+G29+G32+G35+G38+G41+G44+G47+G50</f>
        <v>273</v>
      </c>
      <c r="H55" s="579">
        <f>H11+H14+H20+H23+H26+H29+H32+H35+H38+H41+H44+H47+H50</f>
        <v>319</v>
      </c>
    </row>
    <row r="56" spans="1:8" s="337" customFormat="1" x14ac:dyDescent="0.2">
      <c r="A56" s="481"/>
      <c r="B56" s="2024"/>
      <c r="C56" s="2033"/>
      <c r="D56" s="1831" t="s">
        <v>426</v>
      </c>
      <c r="E56" s="1155">
        <f>SUM(E53:E55)</f>
        <v>66</v>
      </c>
      <c r="F56" s="1156">
        <f>SUM(F53:F55)</f>
        <v>377</v>
      </c>
      <c r="G56" s="1157">
        <f>SUM(G53:G55)</f>
        <v>1256</v>
      </c>
      <c r="H56" s="1175">
        <f>SUM(H53:H55)</f>
        <v>1633</v>
      </c>
    </row>
    <row r="57" spans="1:8" s="95" customFormat="1" ht="15" customHeight="1" x14ac:dyDescent="0.2">
      <c r="B57" s="126" t="s">
        <v>117</v>
      </c>
      <c r="D57" s="1550"/>
      <c r="E57" s="153"/>
      <c r="F57" s="153"/>
      <c r="G57" s="153"/>
      <c r="H57" s="236"/>
    </row>
    <row r="58" spans="1:8" s="1114" customFormat="1" ht="12.75" customHeight="1" x14ac:dyDescent="0.2">
      <c r="B58" s="1937" t="s">
        <v>984</v>
      </c>
      <c r="D58" s="1938"/>
      <c r="E58" s="1938"/>
      <c r="F58" s="1938"/>
      <c r="G58" s="1938"/>
    </row>
  </sheetData>
  <mergeCells count="18">
    <mergeCell ref="B5:C5"/>
    <mergeCell ref="B6:C6"/>
    <mergeCell ref="B7:C9"/>
    <mergeCell ref="B10:C12"/>
    <mergeCell ref="B13:C15"/>
    <mergeCell ref="B53:C56"/>
    <mergeCell ref="B16:C18"/>
    <mergeCell ref="B19:C21"/>
    <mergeCell ref="B22:C24"/>
    <mergeCell ref="B25:C27"/>
    <mergeCell ref="B46:C48"/>
    <mergeCell ref="B49:C51"/>
    <mergeCell ref="B28:C30"/>
    <mergeCell ref="B31:C33"/>
    <mergeCell ref="B37:C39"/>
    <mergeCell ref="B40:C42"/>
    <mergeCell ref="B43:C45"/>
    <mergeCell ref="B34:C36"/>
  </mergeCells>
  <printOptions horizontalCentered="1"/>
  <pageMargins left="0.47244094488188981" right="0.47244094488188981" top="0.59055118110236227" bottom="0.39370078740157483" header="0.51181102362204722" footer="0.31496062992125984"/>
  <pageSetup paperSize="9" scale="94" firstPageNumber="0" orientation="portrait" r:id="rId1"/>
  <headerFooter>
    <oddFooter>&amp;C&amp;F&amp;R&amp;A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W58"/>
  <sheetViews>
    <sheetView showGridLines="0" zoomScaleNormal="100" workbookViewId="0">
      <pane ySplit="5" topLeftCell="A6" activePane="bottomLeft" state="frozen"/>
      <selection activeCell="I56" sqref="I56"/>
      <selection pane="bottomLeft" activeCell="B25" sqref="B25:C27"/>
    </sheetView>
  </sheetViews>
  <sheetFormatPr baseColWidth="10" defaultColWidth="9.140625" defaultRowHeight="12.75" x14ac:dyDescent="0.2"/>
  <cols>
    <col min="1" max="1" width="1.7109375" style="474" customWidth="1"/>
    <col min="2" max="2" width="11.42578125" style="152" customWidth="1"/>
    <col min="3" max="3" width="21.42578125" style="152" customWidth="1"/>
    <col min="4" max="4" width="11.85546875" style="1839" bestFit="1" customWidth="1"/>
    <col min="5" max="8" width="11.7109375" style="580" customWidth="1"/>
    <col min="9" max="9" width="11.7109375" customWidth="1"/>
    <col min="10" max="1013" width="10.7109375" customWidth="1"/>
    <col min="1014" max="1025" width="9.140625" customWidth="1"/>
  </cols>
  <sheetData>
    <row r="1" spans="1:1011" ht="20.100000000000001" customHeight="1" x14ac:dyDescent="0.2">
      <c r="B1" s="502" t="s">
        <v>422</v>
      </c>
      <c r="C1" s="502"/>
      <c r="D1" s="1285"/>
      <c r="E1" s="568"/>
      <c r="F1" s="568"/>
      <c r="G1" s="568"/>
      <c r="H1" s="568"/>
    </row>
    <row r="2" spans="1:1011" s="354" customFormat="1" ht="20.100000000000001" customHeight="1" x14ac:dyDescent="0.3">
      <c r="A2" s="540"/>
      <c r="B2" s="539" t="s">
        <v>982</v>
      </c>
      <c r="C2" s="545"/>
      <c r="D2" s="1832"/>
      <c r="E2" s="568"/>
      <c r="F2" s="568"/>
      <c r="G2" s="568"/>
      <c r="H2" s="568"/>
      <c r="I2" s="1608"/>
    </row>
    <row r="3" spans="1:1011" ht="20.100000000000001" customHeight="1" x14ac:dyDescent="0.2">
      <c r="B3" s="1082" t="s">
        <v>439</v>
      </c>
      <c r="C3" s="505"/>
      <c r="D3" s="1832"/>
      <c r="E3" s="568"/>
      <c r="F3" s="568"/>
      <c r="G3" s="568"/>
      <c r="H3" s="568"/>
    </row>
    <row r="4" spans="1:1011" ht="20.100000000000001" customHeight="1" thickBot="1" x14ac:dyDescent="0.25">
      <c r="B4" s="1698" t="s">
        <v>49</v>
      </c>
      <c r="C4" s="506"/>
      <c r="D4" s="1833"/>
      <c r="E4" s="568"/>
      <c r="F4" s="568"/>
      <c r="G4" s="568"/>
      <c r="H4" s="568"/>
    </row>
    <row r="5" spans="1:1011" ht="50.1" customHeight="1" thickTop="1" thickBot="1" x14ac:dyDescent="0.25">
      <c r="B5" s="2037"/>
      <c r="C5" s="2016"/>
      <c r="D5" s="1834"/>
      <c r="E5" s="1147" t="s">
        <v>106</v>
      </c>
      <c r="F5" s="1144" t="s">
        <v>120</v>
      </c>
      <c r="G5" s="1148" t="s">
        <v>121</v>
      </c>
      <c r="H5" s="1173" t="s">
        <v>424</v>
      </c>
    </row>
    <row r="6" spans="1:1011" ht="5.0999999999999996" customHeight="1" thickTop="1" thickBot="1" x14ac:dyDescent="0.25">
      <c r="B6" s="2038"/>
      <c r="C6" s="2039"/>
      <c r="D6" s="1835"/>
      <c r="E6" s="529"/>
      <c r="F6" s="479"/>
      <c r="G6" s="479"/>
      <c r="H6" s="479"/>
    </row>
    <row r="7" spans="1:1011" s="337" customFormat="1" ht="12.75" customHeight="1" x14ac:dyDescent="0.2">
      <c r="A7" s="481"/>
      <c r="B7" s="2040" t="s">
        <v>908</v>
      </c>
      <c r="C7" s="2041"/>
      <c r="D7" s="1836" t="s">
        <v>904</v>
      </c>
      <c r="E7" s="569">
        <v>185</v>
      </c>
      <c r="F7" s="548">
        <v>1676</v>
      </c>
      <c r="G7" s="549">
        <v>4923</v>
      </c>
      <c r="H7" s="570">
        <v>6599</v>
      </c>
    </row>
    <row r="8" spans="1:1011" s="337" customFormat="1" x14ac:dyDescent="0.2">
      <c r="A8" s="481"/>
      <c r="B8" s="2042"/>
      <c r="C8" s="2043"/>
      <c r="D8" s="1837" t="s">
        <v>425</v>
      </c>
      <c r="E8" s="571">
        <v>0</v>
      </c>
      <c r="F8" s="552">
        <v>11</v>
      </c>
      <c r="G8" s="553">
        <v>75</v>
      </c>
      <c r="H8" s="572">
        <v>86</v>
      </c>
    </row>
    <row r="9" spans="1:1011" s="337" customFormat="1" ht="13.5" thickBot="1" x14ac:dyDescent="0.25">
      <c r="A9" s="481"/>
      <c r="B9" s="2034"/>
      <c r="C9" s="2044"/>
      <c r="D9" s="1815" t="s">
        <v>426</v>
      </c>
      <c r="E9" s="573">
        <v>185</v>
      </c>
      <c r="F9" s="555">
        <v>1676</v>
      </c>
      <c r="G9" s="556">
        <v>4923</v>
      </c>
      <c r="H9" s="574">
        <v>6599</v>
      </c>
    </row>
    <row r="10" spans="1:1011" s="337" customFormat="1" ht="14.25" customHeight="1" x14ac:dyDescent="0.2">
      <c r="A10" s="481"/>
      <c r="B10" s="2040" t="s">
        <v>447</v>
      </c>
      <c r="C10" s="2041"/>
      <c r="D10" s="1836" t="s">
        <v>428</v>
      </c>
      <c r="E10" s="569">
        <v>6</v>
      </c>
      <c r="F10" s="548">
        <v>62</v>
      </c>
      <c r="G10" s="549">
        <v>346</v>
      </c>
      <c r="H10" s="570">
        <v>408</v>
      </c>
    </row>
    <row r="11" spans="1:1011" s="337" customFormat="1" x14ac:dyDescent="0.2">
      <c r="A11" s="481"/>
      <c r="B11" s="2042"/>
      <c r="C11" s="2043"/>
      <c r="D11" s="1837" t="s">
        <v>429</v>
      </c>
      <c r="E11" s="571">
        <v>0</v>
      </c>
      <c r="F11" s="552">
        <v>3</v>
      </c>
      <c r="G11" s="553">
        <v>25</v>
      </c>
      <c r="H11" s="572">
        <v>28</v>
      </c>
    </row>
    <row r="12" spans="1:1011" s="337" customFormat="1" ht="13.5" thickBot="1" x14ac:dyDescent="0.25">
      <c r="A12" s="481"/>
      <c r="B12" s="2034"/>
      <c r="C12" s="2044"/>
      <c r="D12" s="1815" t="s">
        <v>426</v>
      </c>
      <c r="E12" s="573">
        <v>6</v>
      </c>
      <c r="F12" s="555">
        <v>65</v>
      </c>
      <c r="G12" s="556">
        <v>371</v>
      </c>
      <c r="H12" s="574">
        <v>436</v>
      </c>
    </row>
    <row r="13" spans="1:1011" s="337" customFormat="1" x14ac:dyDescent="0.2">
      <c r="A13" s="481"/>
      <c r="B13" s="2045" t="s">
        <v>448</v>
      </c>
      <c r="C13" s="2046"/>
      <c r="D13" s="1836" t="s">
        <v>428</v>
      </c>
      <c r="E13" s="569">
        <v>57</v>
      </c>
      <c r="F13" s="548">
        <v>540</v>
      </c>
      <c r="G13" s="558">
        <v>2371</v>
      </c>
      <c r="H13" s="570">
        <v>2911</v>
      </c>
    </row>
    <row r="14" spans="1:1011" s="337" customFormat="1" x14ac:dyDescent="0.2">
      <c r="A14" s="481"/>
      <c r="B14" s="2047"/>
      <c r="C14" s="2048"/>
      <c r="D14" s="1837" t="s">
        <v>429</v>
      </c>
      <c r="E14" s="571">
        <v>0</v>
      </c>
      <c r="F14" s="552">
        <v>4</v>
      </c>
      <c r="G14" s="553">
        <v>15</v>
      </c>
      <c r="H14" s="572">
        <v>19</v>
      </c>
    </row>
    <row r="15" spans="1:1011" s="337" customFormat="1" x14ac:dyDescent="0.2">
      <c r="A15" s="481"/>
      <c r="B15" s="2049"/>
      <c r="C15" s="2050"/>
      <c r="D15" s="1816" t="s">
        <v>426</v>
      </c>
      <c r="E15" s="575">
        <v>57</v>
      </c>
      <c r="F15" s="560">
        <v>544</v>
      </c>
      <c r="G15" s="561">
        <v>2386</v>
      </c>
      <c r="H15" s="576">
        <v>2930</v>
      </c>
    </row>
    <row r="16" spans="1:1011" s="337" customFormat="1" ht="12.75" customHeight="1" x14ac:dyDescent="0.2">
      <c r="A16" s="512"/>
      <c r="B16" s="2057" t="s">
        <v>441</v>
      </c>
      <c r="C16" s="2058"/>
      <c r="D16" s="1838" t="s">
        <v>428</v>
      </c>
      <c r="E16" s="1364">
        <v>6</v>
      </c>
      <c r="F16" s="1353">
        <v>40</v>
      </c>
      <c r="G16" s="1354">
        <v>108</v>
      </c>
      <c r="H16" s="1365">
        <v>148</v>
      </c>
      <c r="ALW16" s="485"/>
    </row>
    <row r="17" spans="1:8" s="337" customFormat="1" x14ac:dyDescent="0.2">
      <c r="A17" s="481"/>
      <c r="B17" s="2042"/>
      <c r="C17" s="2043"/>
      <c r="D17" s="1837" t="s">
        <v>429</v>
      </c>
      <c r="E17" s="1366">
        <v>0</v>
      </c>
      <c r="F17" s="1357">
        <v>0</v>
      </c>
      <c r="G17" s="1358">
        <v>0</v>
      </c>
      <c r="H17" s="1367">
        <v>0</v>
      </c>
    </row>
    <row r="18" spans="1:8" s="337" customFormat="1" ht="13.5" thickBot="1" x14ac:dyDescent="0.25">
      <c r="A18" s="481"/>
      <c r="B18" s="2034"/>
      <c r="C18" s="2044"/>
      <c r="D18" s="1815" t="s">
        <v>426</v>
      </c>
      <c r="E18" s="1368">
        <v>6</v>
      </c>
      <c r="F18" s="1361">
        <v>40</v>
      </c>
      <c r="G18" s="1362">
        <v>108</v>
      </c>
      <c r="H18" s="1369">
        <v>148</v>
      </c>
    </row>
    <row r="19" spans="1:8" s="337" customFormat="1" ht="14.25" customHeight="1" x14ac:dyDescent="0.2">
      <c r="A19" s="481"/>
      <c r="B19" s="2040" t="s">
        <v>431</v>
      </c>
      <c r="C19" s="2041"/>
      <c r="D19" s="1836" t="s">
        <v>428</v>
      </c>
      <c r="E19" s="569">
        <v>35</v>
      </c>
      <c r="F19" s="548">
        <v>755</v>
      </c>
      <c r="G19" s="549">
        <v>2385</v>
      </c>
      <c r="H19" s="570">
        <v>3140</v>
      </c>
    </row>
    <row r="20" spans="1:8" s="337" customFormat="1" x14ac:dyDescent="0.2">
      <c r="A20" s="481"/>
      <c r="B20" s="2042"/>
      <c r="C20" s="2043"/>
      <c r="D20" s="1837" t="s">
        <v>429</v>
      </c>
      <c r="E20" s="571">
        <v>3</v>
      </c>
      <c r="F20" s="552">
        <v>73</v>
      </c>
      <c r="G20" s="553">
        <v>297</v>
      </c>
      <c r="H20" s="572">
        <v>370</v>
      </c>
    </row>
    <row r="21" spans="1:8" s="337" customFormat="1" ht="13.5" thickBot="1" x14ac:dyDescent="0.25">
      <c r="A21" s="481"/>
      <c r="B21" s="2034"/>
      <c r="C21" s="2044"/>
      <c r="D21" s="1815" t="s">
        <v>426</v>
      </c>
      <c r="E21" s="573">
        <v>38</v>
      </c>
      <c r="F21" s="555">
        <v>828</v>
      </c>
      <c r="G21" s="556">
        <v>2682</v>
      </c>
      <c r="H21" s="574">
        <v>3510</v>
      </c>
    </row>
    <row r="22" spans="1:8" s="337" customFormat="1" ht="14.25" customHeight="1" x14ac:dyDescent="0.2">
      <c r="A22" s="481"/>
      <c r="B22" s="2040" t="s">
        <v>432</v>
      </c>
      <c r="C22" s="2041"/>
      <c r="D22" s="1836" t="s">
        <v>428</v>
      </c>
      <c r="E22" s="569">
        <v>103</v>
      </c>
      <c r="F22" s="548">
        <v>1243</v>
      </c>
      <c r="G22" s="549">
        <v>3811</v>
      </c>
      <c r="H22" s="570">
        <v>5054</v>
      </c>
    </row>
    <row r="23" spans="1:8" s="337" customFormat="1" x14ac:dyDescent="0.2">
      <c r="A23" s="481"/>
      <c r="B23" s="2042"/>
      <c r="C23" s="2043"/>
      <c r="D23" s="1837" t="s">
        <v>429</v>
      </c>
      <c r="E23" s="571">
        <v>2</v>
      </c>
      <c r="F23" s="552">
        <v>103</v>
      </c>
      <c r="G23" s="553">
        <v>407</v>
      </c>
      <c r="H23" s="572">
        <v>510</v>
      </c>
    </row>
    <row r="24" spans="1:8" s="337" customFormat="1" ht="13.5" thickBot="1" x14ac:dyDescent="0.25">
      <c r="A24" s="481"/>
      <c r="B24" s="2034"/>
      <c r="C24" s="2044"/>
      <c r="D24" s="1815" t="s">
        <v>426</v>
      </c>
      <c r="E24" s="573">
        <v>105</v>
      </c>
      <c r="F24" s="555">
        <v>1346</v>
      </c>
      <c r="G24" s="556">
        <v>4218</v>
      </c>
      <c r="H24" s="574">
        <v>5564</v>
      </c>
    </row>
    <row r="25" spans="1:8" s="337" customFormat="1" x14ac:dyDescent="0.2">
      <c r="A25" s="481"/>
      <c r="B25" s="2051" t="s">
        <v>744</v>
      </c>
      <c r="C25" s="2052"/>
      <c r="D25" s="1836" t="s">
        <v>428</v>
      </c>
      <c r="E25" s="569">
        <v>148</v>
      </c>
      <c r="F25" s="548">
        <v>684</v>
      </c>
      <c r="G25" s="549">
        <v>5176</v>
      </c>
      <c r="H25" s="570">
        <v>5860</v>
      </c>
    </row>
    <row r="26" spans="1:8" s="337" customFormat="1" x14ac:dyDescent="0.2">
      <c r="A26" s="481"/>
      <c r="B26" s="2053"/>
      <c r="C26" s="2054"/>
      <c r="D26" s="1837" t="s">
        <v>429</v>
      </c>
      <c r="E26" s="571">
        <v>36</v>
      </c>
      <c r="F26" s="552">
        <v>336</v>
      </c>
      <c r="G26" s="553">
        <v>2543</v>
      </c>
      <c r="H26" s="572">
        <v>2879</v>
      </c>
    </row>
    <row r="27" spans="1:8" s="337" customFormat="1" ht="13.5" thickBot="1" x14ac:dyDescent="0.25">
      <c r="A27" s="481"/>
      <c r="B27" s="2055"/>
      <c r="C27" s="2056"/>
      <c r="D27" s="1815" t="s">
        <v>426</v>
      </c>
      <c r="E27" s="573">
        <v>184</v>
      </c>
      <c r="F27" s="555">
        <v>1020</v>
      </c>
      <c r="G27" s="556">
        <v>7719</v>
      </c>
      <c r="H27" s="574">
        <v>8739</v>
      </c>
    </row>
    <row r="28" spans="1:8" s="337" customFormat="1" x14ac:dyDescent="0.2">
      <c r="A28" s="481"/>
      <c r="B28" s="2051" t="s">
        <v>745</v>
      </c>
      <c r="C28" s="2052"/>
      <c r="D28" s="1836" t="s">
        <v>428</v>
      </c>
      <c r="E28" s="569">
        <v>5</v>
      </c>
      <c r="F28" s="548">
        <v>32</v>
      </c>
      <c r="G28" s="549">
        <v>369</v>
      </c>
      <c r="H28" s="570">
        <v>401</v>
      </c>
    </row>
    <row r="29" spans="1:8" s="337" customFormat="1" x14ac:dyDescent="0.2">
      <c r="A29" s="481"/>
      <c r="B29" s="2053"/>
      <c r="C29" s="2054"/>
      <c r="D29" s="1837" t="s">
        <v>429</v>
      </c>
      <c r="E29" s="571">
        <v>1</v>
      </c>
      <c r="F29" s="552">
        <v>19</v>
      </c>
      <c r="G29" s="553">
        <v>190</v>
      </c>
      <c r="H29" s="572">
        <v>209</v>
      </c>
    </row>
    <row r="30" spans="1:8" s="337" customFormat="1" ht="13.5" thickBot="1" x14ac:dyDescent="0.25">
      <c r="A30" s="481"/>
      <c r="B30" s="2055"/>
      <c r="C30" s="2056"/>
      <c r="D30" s="1815" t="s">
        <v>426</v>
      </c>
      <c r="E30" s="573">
        <v>6</v>
      </c>
      <c r="F30" s="555">
        <v>51</v>
      </c>
      <c r="G30" s="556">
        <v>559</v>
      </c>
      <c r="H30" s="574">
        <v>610</v>
      </c>
    </row>
    <row r="31" spans="1:8" s="337" customFormat="1" ht="14.25" customHeight="1" x14ac:dyDescent="0.2">
      <c r="A31" s="481"/>
      <c r="B31" s="2040" t="s">
        <v>433</v>
      </c>
      <c r="C31" s="2041"/>
      <c r="D31" s="1836" t="s">
        <v>428</v>
      </c>
      <c r="E31" s="569">
        <v>2</v>
      </c>
      <c r="F31" s="548">
        <v>11</v>
      </c>
      <c r="G31" s="549">
        <v>35</v>
      </c>
      <c r="H31" s="570">
        <v>46</v>
      </c>
    </row>
    <row r="32" spans="1:8" s="337" customFormat="1" x14ac:dyDescent="0.2">
      <c r="A32" s="481"/>
      <c r="B32" s="2042"/>
      <c r="C32" s="2043"/>
      <c r="D32" s="1837" t="s">
        <v>429</v>
      </c>
      <c r="E32" s="571">
        <v>0</v>
      </c>
      <c r="F32" s="552">
        <v>2</v>
      </c>
      <c r="G32" s="553">
        <v>21</v>
      </c>
      <c r="H32" s="572">
        <v>23</v>
      </c>
    </row>
    <row r="33" spans="1:8" s="337" customFormat="1" ht="13.5" thickBot="1" x14ac:dyDescent="0.25">
      <c r="A33" s="481"/>
      <c r="B33" s="2034"/>
      <c r="C33" s="2044"/>
      <c r="D33" s="1815" t="s">
        <v>426</v>
      </c>
      <c r="E33" s="573">
        <v>2</v>
      </c>
      <c r="F33" s="555">
        <v>13</v>
      </c>
      <c r="G33" s="556">
        <v>56</v>
      </c>
      <c r="H33" s="574">
        <v>69</v>
      </c>
    </row>
    <row r="34" spans="1:8" s="337" customFormat="1" ht="14.25" customHeight="1" x14ac:dyDescent="0.2">
      <c r="A34" s="481"/>
      <c r="B34" s="2040" t="s">
        <v>434</v>
      </c>
      <c r="C34" s="2041"/>
      <c r="D34" s="1836" t="s">
        <v>428</v>
      </c>
      <c r="E34" s="569">
        <v>0</v>
      </c>
      <c r="F34" s="548">
        <v>0</v>
      </c>
      <c r="G34" s="549">
        <v>1</v>
      </c>
      <c r="H34" s="570">
        <v>1</v>
      </c>
    </row>
    <row r="35" spans="1:8" s="337" customFormat="1" x14ac:dyDescent="0.2">
      <c r="A35" s="481"/>
      <c r="B35" s="2042"/>
      <c r="C35" s="2043"/>
      <c r="D35" s="1837" t="s">
        <v>429</v>
      </c>
      <c r="E35" s="571"/>
      <c r="F35" s="552"/>
      <c r="G35" s="553"/>
      <c r="H35" s="572"/>
    </row>
    <row r="36" spans="1:8" s="337" customFormat="1" ht="13.5" thickBot="1" x14ac:dyDescent="0.25">
      <c r="A36" s="481"/>
      <c r="B36" s="2034"/>
      <c r="C36" s="2044"/>
      <c r="D36" s="1815" t="s">
        <v>426</v>
      </c>
      <c r="E36" s="573">
        <v>0</v>
      </c>
      <c r="F36" s="555">
        <v>0</v>
      </c>
      <c r="G36" s="556">
        <v>1</v>
      </c>
      <c r="H36" s="574">
        <v>1</v>
      </c>
    </row>
    <row r="37" spans="1:8" s="337" customFormat="1" x14ac:dyDescent="0.2">
      <c r="A37" s="481"/>
      <c r="B37" s="2051" t="s">
        <v>435</v>
      </c>
      <c r="C37" s="2052"/>
      <c r="D37" s="1836" t="s">
        <v>428</v>
      </c>
      <c r="E37" s="569">
        <v>0</v>
      </c>
      <c r="F37" s="548">
        <v>1</v>
      </c>
      <c r="G37" s="549">
        <v>46</v>
      </c>
      <c r="H37" s="570">
        <v>47</v>
      </c>
    </row>
    <row r="38" spans="1:8" s="337" customFormat="1" x14ac:dyDescent="0.2">
      <c r="A38" s="481"/>
      <c r="B38" s="2053"/>
      <c r="C38" s="2054"/>
      <c r="D38" s="1837" t="s">
        <v>429</v>
      </c>
      <c r="E38" s="571">
        <v>0</v>
      </c>
      <c r="F38" s="552">
        <v>3</v>
      </c>
      <c r="G38" s="553">
        <v>182</v>
      </c>
      <c r="H38" s="572">
        <v>185</v>
      </c>
    </row>
    <row r="39" spans="1:8" s="337" customFormat="1" ht="13.5" thickBot="1" x14ac:dyDescent="0.25">
      <c r="A39" s="481"/>
      <c r="B39" s="2055"/>
      <c r="C39" s="2056"/>
      <c r="D39" s="1815" t="s">
        <v>426</v>
      </c>
      <c r="E39" s="573">
        <v>0</v>
      </c>
      <c r="F39" s="555">
        <v>4</v>
      </c>
      <c r="G39" s="556">
        <v>228</v>
      </c>
      <c r="H39" s="574">
        <v>232</v>
      </c>
    </row>
    <row r="40" spans="1:8" s="337" customFormat="1" x14ac:dyDescent="0.2">
      <c r="A40" s="481"/>
      <c r="B40" s="2051" t="s">
        <v>436</v>
      </c>
      <c r="C40" s="2052"/>
      <c r="D40" s="1836" t="s">
        <v>428</v>
      </c>
      <c r="E40" s="569">
        <v>0</v>
      </c>
      <c r="F40" s="548">
        <v>0</v>
      </c>
      <c r="G40" s="549">
        <v>2</v>
      </c>
      <c r="H40" s="570">
        <v>2</v>
      </c>
    </row>
    <row r="41" spans="1:8" s="337" customFormat="1" x14ac:dyDescent="0.2">
      <c r="A41" s="481"/>
      <c r="B41" s="2053"/>
      <c r="C41" s="2054"/>
      <c r="D41" s="1837" t="s">
        <v>429</v>
      </c>
      <c r="E41" s="571">
        <v>0</v>
      </c>
      <c r="F41" s="552">
        <v>0</v>
      </c>
      <c r="G41" s="553">
        <v>19</v>
      </c>
      <c r="H41" s="572">
        <v>19</v>
      </c>
    </row>
    <row r="42" spans="1:8" s="337" customFormat="1" ht="13.5" thickBot="1" x14ac:dyDescent="0.25">
      <c r="A42" s="481"/>
      <c r="B42" s="2055"/>
      <c r="C42" s="2056"/>
      <c r="D42" s="1815" t="s">
        <v>426</v>
      </c>
      <c r="E42" s="573">
        <v>0</v>
      </c>
      <c r="F42" s="555">
        <v>0</v>
      </c>
      <c r="G42" s="556">
        <v>21</v>
      </c>
      <c r="H42" s="574">
        <v>21</v>
      </c>
    </row>
    <row r="43" spans="1:8" s="337" customFormat="1" x14ac:dyDescent="0.2">
      <c r="A43" s="481"/>
      <c r="B43" s="2051" t="s">
        <v>437</v>
      </c>
      <c r="C43" s="2052"/>
      <c r="D43" s="1836" t="s">
        <v>428</v>
      </c>
      <c r="E43" s="569">
        <v>4</v>
      </c>
      <c r="F43" s="548">
        <v>6</v>
      </c>
      <c r="G43" s="549">
        <v>6</v>
      </c>
      <c r="H43" s="570">
        <v>12</v>
      </c>
    </row>
    <row r="44" spans="1:8" s="337" customFormat="1" x14ac:dyDescent="0.2">
      <c r="A44" s="481"/>
      <c r="B44" s="2053"/>
      <c r="C44" s="2054"/>
      <c r="D44" s="1837" t="s">
        <v>429</v>
      </c>
      <c r="E44" s="571">
        <v>0</v>
      </c>
      <c r="F44" s="552">
        <v>2</v>
      </c>
      <c r="G44" s="553">
        <v>1</v>
      </c>
      <c r="H44" s="572">
        <v>3</v>
      </c>
    </row>
    <row r="45" spans="1:8" s="337" customFormat="1" ht="13.5" thickBot="1" x14ac:dyDescent="0.25">
      <c r="A45" s="481"/>
      <c r="B45" s="2055"/>
      <c r="C45" s="2056"/>
      <c r="D45" s="1815" t="s">
        <v>426</v>
      </c>
      <c r="E45" s="573">
        <v>4</v>
      </c>
      <c r="F45" s="555">
        <v>8</v>
      </c>
      <c r="G45" s="556">
        <v>7</v>
      </c>
      <c r="H45" s="574">
        <v>15</v>
      </c>
    </row>
    <row r="46" spans="1:8" s="337" customFormat="1" x14ac:dyDescent="0.2">
      <c r="A46" s="481"/>
      <c r="B46" s="2051" t="s">
        <v>438</v>
      </c>
      <c r="C46" s="2052"/>
      <c r="D46" s="1836" t="s">
        <v>428</v>
      </c>
      <c r="E46" s="569">
        <v>3</v>
      </c>
      <c r="F46" s="548">
        <v>23</v>
      </c>
      <c r="G46" s="549">
        <v>122</v>
      </c>
      <c r="H46" s="570">
        <v>145</v>
      </c>
    </row>
    <row r="47" spans="1:8" s="337" customFormat="1" x14ac:dyDescent="0.2">
      <c r="A47" s="481"/>
      <c r="B47" s="2053"/>
      <c r="C47" s="2054"/>
      <c r="D47" s="1837" t="s">
        <v>429</v>
      </c>
      <c r="E47" s="571">
        <v>0</v>
      </c>
      <c r="F47" s="552">
        <v>7</v>
      </c>
      <c r="G47" s="553">
        <v>54</v>
      </c>
      <c r="H47" s="572">
        <v>61</v>
      </c>
    </row>
    <row r="48" spans="1:8" s="337" customFormat="1" ht="13.5" thickBot="1" x14ac:dyDescent="0.25">
      <c r="A48" s="481"/>
      <c r="B48" s="2055"/>
      <c r="C48" s="2056"/>
      <c r="D48" s="1815" t="s">
        <v>426</v>
      </c>
      <c r="E48" s="573">
        <v>3</v>
      </c>
      <c r="F48" s="555">
        <v>30</v>
      </c>
      <c r="G48" s="556">
        <v>176</v>
      </c>
      <c r="H48" s="574">
        <v>206</v>
      </c>
    </row>
    <row r="49" spans="1:8" s="337" customFormat="1" x14ac:dyDescent="0.2">
      <c r="A49" s="481"/>
      <c r="B49" s="2051" t="s">
        <v>66</v>
      </c>
      <c r="C49" s="2052"/>
      <c r="D49" s="1836" t="s">
        <v>428</v>
      </c>
      <c r="E49" s="569">
        <v>14</v>
      </c>
      <c r="F49" s="548">
        <v>82</v>
      </c>
      <c r="G49" s="549">
        <v>111</v>
      </c>
      <c r="H49" s="570">
        <v>193</v>
      </c>
    </row>
    <row r="50" spans="1:8" s="337" customFormat="1" x14ac:dyDescent="0.2">
      <c r="A50" s="481"/>
      <c r="B50" s="2053"/>
      <c r="C50" s="2054"/>
      <c r="D50" s="1837" t="s">
        <v>429</v>
      </c>
      <c r="E50" s="571">
        <v>2</v>
      </c>
      <c r="F50" s="552">
        <v>21</v>
      </c>
      <c r="G50" s="553">
        <v>47</v>
      </c>
      <c r="H50" s="572">
        <v>68</v>
      </c>
    </row>
    <row r="51" spans="1:8" s="337" customFormat="1" ht="13.5" thickBot="1" x14ac:dyDescent="0.25">
      <c r="A51" s="481"/>
      <c r="B51" s="2055"/>
      <c r="C51" s="2056"/>
      <c r="D51" s="1815" t="s">
        <v>426</v>
      </c>
      <c r="E51" s="573">
        <v>16</v>
      </c>
      <c r="F51" s="555">
        <v>103</v>
      </c>
      <c r="G51" s="555">
        <v>158</v>
      </c>
      <c r="H51" s="574">
        <v>261</v>
      </c>
    </row>
    <row r="52" spans="1:8" s="337" customFormat="1" ht="5.0999999999999996" customHeight="1" x14ac:dyDescent="0.2">
      <c r="A52" s="481"/>
      <c r="B52" s="504"/>
      <c r="C52" s="504"/>
      <c r="D52" s="1832"/>
      <c r="E52" s="577"/>
      <c r="F52" s="568"/>
      <c r="G52" s="568"/>
      <c r="H52" s="568"/>
    </row>
    <row r="53" spans="1:8" s="337" customFormat="1" x14ac:dyDescent="0.2">
      <c r="A53" s="481"/>
      <c r="B53" s="2020" t="s">
        <v>115</v>
      </c>
      <c r="C53" s="2031"/>
      <c r="D53" s="1829" t="s">
        <v>894</v>
      </c>
      <c r="E53" s="1150">
        <f>E9</f>
        <v>185</v>
      </c>
      <c r="F53" s="1151">
        <f>F9</f>
        <v>1676</v>
      </c>
      <c r="G53" s="1152">
        <f>G9</f>
        <v>4923</v>
      </c>
      <c r="H53" s="1174">
        <f>H9</f>
        <v>6599</v>
      </c>
    </row>
    <row r="54" spans="1:8" s="337" customFormat="1" x14ac:dyDescent="0.2">
      <c r="A54" s="481"/>
      <c r="B54" s="2022"/>
      <c r="C54" s="2032"/>
      <c r="D54" s="1830" t="s">
        <v>428</v>
      </c>
      <c r="E54" s="578">
        <f>E10+E13+E19+E22+E25+E28++E31+E34+E37+E40+E43+E46+E49</f>
        <v>377</v>
      </c>
      <c r="F54" s="565">
        <f>F10+F13+F19+F22+F25+F28++F31+F34+F37+F40+F43+F46+F49</f>
        <v>3439</v>
      </c>
      <c r="G54" s="566">
        <f>G10+G13+G19+G22+G25+G28++G31+G34+G37+G40+G43+G46+G49</f>
        <v>14781</v>
      </c>
      <c r="H54" s="579">
        <f>H10+H13+H19+H22+H25+H28++H31+H34+H37+H40+H43+H46+H49</f>
        <v>18220</v>
      </c>
    </row>
    <row r="55" spans="1:8" s="337" customFormat="1" x14ac:dyDescent="0.2">
      <c r="A55" s="481"/>
      <c r="B55" s="2022"/>
      <c r="C55" s="2032"/>
      <c r="D55" s="1830" t="s">
        <v>429</v>
      </c>
      <c r="E55" s="578">
        <f>E11+E14+E17+E20+E23+E26+E29+E32+E35+E38+E41+E44+E47+E50</f>
        <v>44</v>
      </c>
      <c r="F55" s="565">
        <f>F11+F14+F20+F23+F26+F29+F32+F35+F38+F41+F44+F47+F50</f>
        <v>573</v>
      </c>
      <c r="G55" s="566">
        <f>G11+G14+G20+G23+G26+G29+G32+G35+G38+G41+G44+G47+G50</f>
        <v>3801</v>
      </c>
      <c r="H55" s="579">
        <f>H11+H14+H20+H23+H26+H29+H32+H35+H38+H41+H44+H47+H50</f>
        <v>4374</v>
      </c>
    </row>
    <row r="56" spans="1:8" s="337" customFormat="1" x14ac:dyDescent="0.2">
      <c r="A56" s="481"/>
      <c r="B56" s="2024"/>
      <c r="C56" s="2033"/>
      <c r="D56" s="1831" t="s">
        <v>426</v>
      </c>
      <c r="E56" s="1155">
        <f>SUM(E53:E55)</f>
        <v>606</v>
      </c>
      <c r="F56" s="1156">
        <f>SUM(F53:F55)</f>
        <v>5688</v>
      </c>
      <c r="G56" s="1157">
        <f>SUM(G53:G55)</f>
        <v>23505</v>
      </c>
      <c r="H56" s="1175">
        <f>SUM(H53:H55)</f>
        <v>29193</v>
      </c>
    </row>
    <row r="57" spans="1:8" s="95" customFormat="1" ht="15" customHeight="1" x14ac:dyDescent="0.2">
      <c r="B57" s="126" t="s">
        <v>117</v>
      </c>
      <c r="D57" s="1550"/>
      <c r="E57" s="153"/>
      <c r="F57" s="153"/>
      <c r="G57" s="153"/>
      <c r="H57" s="236"/>
    </row>
    <row r="58" spans="1:8" s="1114" customFormat="1" ht="12.75" customHeight="1" x14ac:dyDescent="0.2">
      <c r="B58" s="1937" t="s">
        <v>984</v>
      </c>
      <c r="D58" s="1938"/>
      <c r="E58" s="1938"/>
      <c r="F58" s="1938"/>
      <c r="G58" s="1938"/>
    </row>
  </sheetData>
  <mergeCells count="18">
    <mergeCell ref="B46:C48"/>
    <mergeCell ref="B49:C51"/>
    <mergeCell ref="B53:C56"/>
    <mergeCell ref="B16:C18"/>
    <mergeCell ref="B19:C21"/>
    <mergeCell ref="B22:C24"/>
    <mergeCell ref="B25:C27"/>
    <mergeCell ref="B28:C30"/>
    <mergeCell ref="B31:C33"/>
    <mergeCell ref="B34:C36"/>
    <mergeCell ref="B37:C39"/>
    <mergeCell ref="B40:C42"/>
    <mergeCell ref="B43:C45"/>
    <mergeCell ref="B5:C5"/>
    <mergeCell ref="B6:C6"/>
    <mergeCell ref="B7:C9"/>
    <mergeCell ref="B10:C12"/>
    <mergeCell ref="B13:C15"/>
  </mergeCells>
  <printOptions horizontalCentered="1"/>
  <pageMargins left="0.47244094488188981" right="0.47244094488188981" top="0.59055118110236227" bottom="0.39370078740157483" header="0.51181102362204722" footer="0.31496062992125984"/>
  <pageSetup paperSize="9" scale="95" firstPageNumber="0" orientation="portrait" r:id="rId1"/>
  <headerFooter>
    <oddFooter>&amp;C&amp;F&amp;R&amp;A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W58"/>
  <sheetViews>
    <sheetView showGridLines="0" zoomScaleNormal="100" workbookViewId="0">
      <pane ySplit="5" topLeftCell="A6" activePane="bottomLeft" state="frozen"/>
      <selection activeCell="I56" sqref="I56"/>
      <selection pane="bottomLeft" activeCell="B25" sqref="B25:C27"/>
    </sheetView>
  </sheetViews>
  <sheetFormatPr baseColWidth="10" defaultColWidth="9.140625" defaultRowHeight="12.75" x14ac:dyDescent="0.2"/>
  <cols>
    <col min="1" max="1" width="1.7109375" style="474" customWidth="1"/>
    <col min="2" max="2" width="11.42578125" style="152" customWidth="1"/>
    <col min="3" max="3" width="21.42578125" style="152" customWidth="1"/>
    <col min="4" max="4" width="11.85546875" style="1839" bestFit="1" customWidth="1"/>
    <col min="5" max="8" width="11.7109375" style="580" customWidth="1"/>
    <col min="9" max="9" width="11.7109375" customWidth="1"/>
    <col min="10" max="1013" width="10.7109375" customWidth="1"/>
    <col min="1014" max="1025" width="9.140625" customWidth="1"/>
  </cols>
  <sheetData>
    <row r="1" spans="1:1011" ht="20.100000000000001" customHeight="1" x14ac:dyDescent="0.2">
      <c r="B1" s="502" t="s">
        <v>422</v>
      </c>
      <c r="C1" s="502"/>
      <c r="D1" s="1285"/>
      <c r="E1" s="568"/>
      <c r="F1" s="568"/>
      <c r="G1" s="568"/>
      <c r="H1" s="568"/>
    </row>
    <row r="2" spans="1:1011" s="354" customFormat="1" ht="20.100000000000001" customHeight="1" x14ac:dyDescent="0.3">
      <c r="A2" s="540"/>
      <c r="B2" s="539" t="s">
        <v>983</v>
      </c>
      <c r="C2" s="545"/>
      <c r="D2" s="1832"/>
      <c r="E2" s="568"/>
      <c r="F2" s="568"/>
      <c r="G2" s="568"/>
      <c r="H2" s="568"/>
      <c r="I2" s="1608"/>
    </row>
    <row r="3" spans="1:1011" ht="20.100000000000001" customHeight="1" x14ac:dyDescent="0.2">
      <c r="B3" s="1082" t="s">
        <v>439</v>
      </c>
      <c r="C3" s="505"/>
      <c r="D3" s="1832"/>
      <c r="E3" s="568"/>
      <c r="F3" s="568"/>
      <c r="G3" s="568"/>
      <c r="H3" s="568"/>
    </row>
    <row r="4" spans="1:1011" ht="20.100000000000001" customHeight="1" thickBot="1" x14ac:dyDescent="0.25">
      <c r="B4" s="1698" t="s">
        <v>49</v>
      </c>
      <c r="C4" s="506"/>
      <c r="D4" s="1833"/>
      <c r="E4" s="568"/>
      <c r="F4" s="568"/>
      <c r="G4" s="568"/>
      <c r="H4" s="568"/>
    </row>
    <row r="5" spans="1:1011" ht="50.1" customHeight="1" thickTop="1" thickBot="1" x14ac:dyDescent="0.25">
      <c r="B5" s="2037"/>
      <c r="C5" s="2016"/>
      <c r="D5" s="1834"/>
      <c r="E5" s="1147" t="s">
        <v>106</v>
      </c>
      <c r="F5" s="1144" t="s">
        <v>120</v>
      </c>
      <c r="G5" s="1148" t="s">
        <v>121</v>
      </c>
      <c r="H5" s="1173" t="s">
        <v>424</v>
      </c>
    </row>
    <row r="6" spans="1:1011" ht="5.0999999999999996" customHeight="1" thickTop="1" thickBot="1" x14ac:dyDescent="0.25">
      <c r="B6" s="2038"/>
      <c r="C6" s="2039"/>
      <c r="D6" s="1835"/>
      <c r="E6" s="529"/>
      <c r="F6" s="479"/>
      <c r="G6" s="479"/>
      <c r="H6" s="479"/>
    </row>
    <row r="7" spans="1:1011" s="337" customFormat="1" ht="12.75" customHeight="1" x14ac:dyDescent="0.2">
      <c r="A7" s="481"/>
      <c r="B7" s="2040" t="s">
        <v>908</v>
      </c>
      <c r="C7" s="2041"/>
      <c r="D7" s="1836" t="s">
        <v>904</v>
      </c>
      <c r="E7" s="569">
        <v>21</v>
      </c>
      <c r="F7" s="548">
        <v>219</v>
      </c>
      <c r="G7" s="549">
        <v>305</v>
      </c>
      <c r="H7" s="570">
        <v>524</v>
      </c>
    </row>
    <row r="8" spans="1:1011" s="337" customFormat="1" x14ac:dyDescent="0.2">
      <c r="A8" s="481"/>
      <c r="B8" s="2042"/>
      <c r="C8" s="2043"/>
      <c r="D8" s="1837" t="s">
        <v>425</v>
      </c>
      <c r="E8" s="571">
        <v>0</v>
      </c>
      <c r="F8" s="552">
        <v>0</v>
      </c>
      <c r="G8" s="553">
        <v>3</v>
      </c>
      <c r="H8" s="572">
        <v>3</v>
      </c>
    </row>
    <row r="9" spans="1:1011" s="337" customFormat="1" ht="13.5" thickBot="1" x14ac:dyDescent="0.25">
      <c r="A9" s="481"/>
      <c r="B9" s="2034"/>
      <c r="C9" s="2044"/>
      <c r="D9" s="1815" t="s">
        <v>426</v>
      </c>
      <c r="E9" s="573">
        <v>21</v>
      </c>
      <c r="F9" s="555">
        <v>219</v>
      </c>
      <c r="G9" s="556">
        <v>305</v>
      </c>
      <c r="H9" s="574">
        <v>524</v>
      </c>
    </row>
    <row r="10" spans="1:1011" s="337" customFormat="1" ht="14.25" customHeight="1" x14ac:dyDescent="0.2">
      <c r="A10" s="481"/>
      <c r="B10" s="2040" t="s">
        <v>447</v>
      </c>
      <c r="C10" s="2041"/>
      <c r="D10" s="1836" t="s">
        <v>428</v>
      </c>
      <c r="E10" s="569">
        <v>0</v>
      </c>
      <c r="F10" s="548">
        <v>7</v>
      </c>
      <c r="G10" s="549">
        <v>8</v>
      </c>
      <c r="H10" s="570">
        <v>15</v>
      </c>
    </row>
    <row r="11" spans="1:1011" s="337" customFormat="1" x14ac:dyDescent="0.2">
      <c r="A11" s="481"/>
      <c r="B11" s="2042"/>
      <c r="C11" s="2043"/>
      <c r="D11" s="1837" t="s">
        <v>429</v>
      </c>
      <c r="E11" s="571">
        <v>0</v>
      </c>
      <c r="F11" s="552">
        <v>0</v>
      </c>
      <c r="G11" s="553">
        <v>0</v>
      </c>
      <c r="H11" s="572">
        <v>0</v>
      </c>
    </row>
    <row r="12" spans="1:1011" s="337" customFormat="1" ht="13.5" thickBot="1" x14ac:dyDescent="0.25">
      <c r="A12" s="481"/>
      <c r="B12" s="2034"/>
      <c r="C12" s="2044"/>
      <c r="D12" s="1815" t="s">
        <v>426</v>
      </c>
      <c r="E12" s="573">
        <v>0</v>
      </c>
      <c r="F12" s="555">
        <v>7</v>
      </c>
      <c r="G12" s="556">
        <v>8</v>
      </c>
      <c r="H12" s="574">
        <v>15</v>
      </c>
    </row>
    <row r="13" spans="1:1011" s="337" customFormat="1" x14ac:dyDescent="0.2">
      <c r="A13" s="481"/>
      <c r="B13" s="2045" t="s">
        <v>909</v>
      </c>
      <c r="C13" s="2046"/>
      <c r="D13" s="1836" t="s">
        <v>428</v>
      </c>
      <c r="E13" s="569">
        <v>4</v>
      </c>
      <c r="F13" s="548">
        <v>26</v>
      </c>
      <c r="G13" s="558">
        <v>61</v>
      </c>
      <c r="H13" s="570">
        <v>87</v>
      </c>
    </row>
    <row r="14" spans="1:1011" s="337" customFormat="1" x14ac:dyDescent="0.2">
      <c r="A14" s="481"/>
      <c r="B14" s="2047"/>
      <c r="C14" s="2048"/>
      <c r="D14" s="1837" t="s">
        <v>429</v>
      </c>
      <c r="E14" s="571">
        <v>0</v>
      </c>
      <c r="F14" s="552">
        <v>0</v>
      </c>
      <c r="G14" s="553">
        <v>2</v>
      </c>
      <c r="H14" s="572">
        <v>2</v>
      </c>
    </row>
    <row r="15" spans="1:1011" s="337" customFormat="1" x14ac:dyDescent="0.2">
      <c r="A15" s="481"/>
      <c r="B15" s="2049"/>
      <c r="C15" s="2050"/>
      <c r="D15" s="1816" t="s">
        <v>426</v>
      </c>
      <c r="E15" s="575">
        <v>4</v>
      </c>
      <c r="F15" s="560">
        <v>26</v>
      </c>
      <c r="G15" s="561">
        <v>63</v>
      </c>
      <c r="H15" s="576">
        <v>89</v>
      </c>
    </row>
    <row r="16" spans="1:1011" s="337" customFormat="1" ht="12.75" customHeight="1" x14ac:dyDescent="0.2">
      <c r="A16" s="512"/>
      <c r="B16" s="2057" t="s">
        <v>441</v>
      </c>
      <c r="C16" s="2058"/>
      <c r="D16" s="1838" t="s">
        <v>428</v>
      </c>
      <c r="E16" s="1364">
        <v>0</v>
      </c>
      <c r="F16" s="1353">
        <v>2</v>
      </c>
      <c r="G16" s="1354">
        <v>4</v>
      </c>
      <c r="H16" s="1365">
        <v>6</v>
      </c>
      <c r="ALW16" s="485"/>
    </row>
    <row r="17" spans="1:8" s="337" customFormat="1" x14ac:dyDescent="0.2">
      <c r="A17" s="481"/>
      <c r="B17" s="2042"/>
      <c r="C17" s="2043"/>
      <c r="D17" s="1837" t="s">
        <v>429</v>
      </c>
      <c r="E17" s="1366"/>
      <c r="F17" s="1357"/>
      <c r="G17" s="1358"/>
      <c r="H17" s="1367"/>
    </row>
    <row r="18" spans="1:8" s="337" customFormat="1" ht="13.5" thickBot="1" x14ac:dyDescent="0.25">
      <c r="A18" s="481"/>
      <c r="B18" s="2034"/>
      <c r="C18" s="2044"/>
      <c r="D18" s="1815" t="s">
        <v>426</v>
      </c>
      <c r="E18" s="1368">
        <v>0</v>
      </c>
      <c r="F18" s="1361">
        <v>2</v>
      </c>
      <c r="G18" s="1362">
        <v>4</v>
      </c>
      <c r="H18" s="1369">
        <v>6</v>
      </c>
    </row>
    <row r="19" spans="1:8" s="337" customFormat="1" ht="14.25" customHeight="1" x14ac:dyDescent="0.2">
      <c r="A19" s="481"/>
      <c r="B19" s="2040" t="s">
        <v>431</v>
      </c>
      <c r="C19" s="2041"/>
      <c r="D19" s="1836" t="s">
        <v>428</v>
      </c>
      <c r="E19" s="569">
        <v>0</v>
      </c>
      <c r="F19" s="548">
        <v>40</v>
      </c>
      <c r="G19" s="549">
        <v>43</v>
      </c>
      <c r="H19" s="570">
        <v>83</v>
      </c>
    </row>
    <row r="20" spans="1:8" s="337" customFormat="1" x14ac:dyDescent="0.2">
      <c r="A20" s="481"/>
      <c r="B20" s="2042"/>
      <c r="C20" s="2043"/>
      <c r="D20" s="1837" t="s">
        <v>429</v>
      </c>
      <c r="E20" s="571">
        <v>0</v>
      </c>
      <c r="F20" s="552">
        <v>2</v>
      </c>
      <c r="G20" s="553">
        <v>4</v>
      </c>
      <c r="H20" s="572">
        <v>6</v>
      </c>
    </row>
    <row r="21" spans="1:8" s="337" customFormat="1" ht="13.5" thickBot="1" x14ac:dyDescent="0.25">
      <c r="A21" s="481"/>
      <c r="B21" s="2034"/>
      <c r="C21" s="2044"/>
      <c r="D21" s="1815" t="s">
        <v>426</v>
      </c>
      <c r="E21" s="573">
        <v>0</v>
      </c>
      <c r="F21" s="555">
        <v>42</v>
      </c>
      <c r="G21" s="556">
        <v>47</v>
      </c>
      <c r="H21" s="574">
        <v>89</v>
      </c>
    </row>
    <row r="22" spans="1:8" s="337" customFormat="1" ht="14.25" customHeight="1" x14ac:dyDescent="0.2">
      <c r="A22" s="481"/>
      <c r="B22" s="2040" t="s">
        <v>432</v>
      </c>
      <c r="C22" s="2041"/>
      <c r="D22" s="1836" t="s">
        <v>428</v>
      </c>
      <c r="E22" s="569">
        <v>6</v>
      </c>
      <c r="F22" s="548">
        <v>55</v>
      </c>
      <c r="G22" s="549">
        <v>62</v>
      </c>
      <c r="H22" s="570">
        <v>117</v>
      </c>
    </row>
    <row r="23" spans="1:8" s="337" customFormat="1" x14ac:dyDescent="0.2">
      <c r="A23" s="481"/>
      <c r="B23" s="2042"/>
      <c r="C23" s="2043"/>
      <c r="D23" s="1837" t="s">
        <v>429</v>
      </c>
      <c r="E23" s="571">
        <v>1</v>
      </c>
      <c r="F23" s="552">
        <v>3</v>
      </c>
      <c r="G23" s="553">
        <v>8</v>
      </c>
      <c r="H23" s="572">
        <v>11</v>
      </c>
    </row>
    <row r="24" spans="1:8" s="337" customFormat="1" ht="13.5" thickBot="1" x14ac:dyDescent="0.25">
      <c r="A24" s="481"/>
      <c r="B24" s="2034"/>
      <c r="C24" s="2044"/>
      <c r="D24" s="1815" t="s">
        <v>426</v>
      </c>
      <c r="E24" s="573">
        <v>7</v>
      </c>
      <c r="F24" s="555">
        <v>58</v>
      </c>
      <c r="G24" s="556">
        <v>70</v>
      </c>
      <c r="H24" s="574">
        <v>128</v>
      </c>
    </row>
    <row r="25" spans="1:8" s="337" customFormat="1" x14ac:dyDescent="0.2">
      <c r="A25" s="481"/>
      <c r="B25" s="2051" t="s">
        <v>744</v>
      </c>
      <c r="C25" s="2052"/>
      <c r="D25" s="1836" t="s">
        <v>428</v>
      </c>
      <c r="E25" s="569">
        <v>8</v>
      </c>
      <c r="F25" s="548">
        <v>25</v>
      </c>
      <c r="G25" s="549">
        <v>160</v>
      </c>
      <c r="H25" s="570">
        <v>185</v>
      </c>
    </row>
    <row r="26" spans="1:8" s="337" customFormat="1" x14ac:dyDescent="0.2">
      <c r="A26" s="481"/>
      <c r="B26" s="2053"/>
      <c r="C26" s="2054"/>
      <c r="D26" s="1837" t="s">
        <v>429</v>
      </c>
      <c r="E26" s="571">
        <v>5</v>
      </c>
      <c r="F26" s="552">
        <v>18</v>
      </c>
      <c r="G26" s="553">
        <v>73</v>
      </c>
      <c r="H26" s="572">
        <v>91</v>
      </c>
    </row>
    <row r="27" spans="1:8" s="337" customFormat="1" ht="13.5" thickBot="1" x14ac:dyDescent="0.25">
      <c r="A27" s="481"/>
      <c r="B27" s="2055"/>
      <c r="C27" s="2056"/>
      <c r="D27" s="1815" t="s">
        <v>426</v>
      </c>
      <c r="E27" s="573">
        <v>13</v>
      </c>
      <c r="F27" s="555">
        <v>43</v>
      </c>
      <c r="G27" s="556">
        <v>233</v>
      </c>
      <c r="H27" s="574">
        <v>276</v>
      </c>
    </row>
    <row r="28" spans="1:8" s="337" customFormat="1" x14ac:dyDescent="0.2">
      <c r="A28" s="481"/>
      <c r="B28" s="2051" t="s">
        <v>745</v>
      </c>
      <c r="C28" s="2052"/>
      <c r="D28" s="1836" t="s">
        <v>428</v>
      </c>
      <c r="E28" s="569">
        <v>0</v>
      </c>
      <c r="F28" s="548">
        <v>1</v>
      </c>
      <c r="G28" s="549">
        <v>13</v>
      </c>
      <c r="H28" s="570">
        <v>14</v>
      </c>
    </row>
    <row r="29" spans="1:8" s="337" customFormat="1" x14ac:dyDescent="0.2">
      <c r="A29" s="481"/>
      <c r="B29" s="2053"/>
      <c r="C29" s="2054"/>
      <c r="D29" s="1837" t="s">
        <v>429</v>
      </c>
      <c r="E29" s="571">
        <v>0</v>
      </c>
      <c r="F29" s="552">
        <v>0</v>
      </c>
      <c r="G29" s="553">
        <v>3</v>
      </c>
      <c r="H29" s="572">
        <v>3</v>
      </c>
    </row>
    <row r="30" spans="1:8" s="337" customFormat="1" ht="13.5" thickBot="1" x14ac:dyDescent="0.25">
      <c r="A30" s="481"/>
      <c r="B30" s="2055"/>
      <c r="C30" s="2056"/>
      <c r="D30" s="1815" t="s">
        <v>426</v>
      </c>
      <c r="E30" s="573">
        <v>0</v>
      </c>
      <c r="F30" s="555">
        <v>1</v>
      </c>
      <c r="G30" s="556">
        <v>16</v>
      </c>
      <c r="H30" s="574">
        <v>17</v>
      </c>
    </row>
    <row r="31" spans="1:8" s="337" customFormat="1" ht="14.25" customHeight="1" x14ac:dyDescent="0.2">
      <c r="A31" s="481"/>
      <c r="B31" s="2040" t="s">
        <v>433</v>
      </c>
      <c r="C31" s="2041"/>
      <c r="D31" s="1836" t="s">
        <v>428</v>
      </c>
      <c r="E31" s="569">
        <v>0</v>
      </c>
      <c r="F31" s="548">
        <v>0</v>
      </c>
      <c r="G31" s="549">
        <v>3</v>
      </c>
      <c r="H31" s="570">
        <v>3</v>
      </c>
    </row>
    <row r="32" spans="1:8" s="337" customFormat="1" x14ac:dyDescent="0.2">
      <c r="A32" s="481"/>
      <c r="B32" s="2042"/>
      <c r="C32" s="2043"/>
      <c r="D32" s="1837" t="s">
        <v>429</v>
      </c>
      <c r="E32" s="571">
        <v>0</v>
      </c>
      <c r="F32" s="552">
        <v>2</v>
      </c>
      <c r="G32" s="553">
        <v>0</v>
      </c>
      <c r="H32" s="572">
        <v>2</v>
      </c>
    </row>
    <row r="33" spans="1:8" s="337" customFormat="1" ht="13.5" thickBot="1" x14ac:dyDescent="0.25">
      <c r="A33" s="481"/>
      <c r="B33" s="2034"/>
      <c r="C33" s="2044"/>
      <c r="D33" s="1815" t="s">
        <v>426</v>
      </c>
      <c r="E33" s="573">
        <v>0</v>
      </c>
      <c r="F33" s="555">
        <v>2</v>
      </c>
      <c r="G33" s="556">
        <v>3</v>
      </c>
      <c r="H33" s="574">
        <v>5</v>
      </c>
    </row>
    <row r="34" spans="1:8" s="337" customFormat="1" ht="14.25" customHeight="1" x14ac:dyDescent="0.2">
      <c r="A34" s="481"/>
      <c r="B34" s="2040" t="s">
        <v>434</v>
      </c>
      <c r="C34" s="2041"/>
      <c r="D34" s="1836" t="s">
        <v>428</v>
      </c>
      <c r="E34" s="569">
        <v>0</v>
      </c>
      <c r="F34" s="548">
        <v>3</v>
      </c>
      <c r="G34" s="549">
        <v>2</v>
      </c>
      <c r="H34" s="570">
        <v>5</v>
      </c>
    </row>
    <row r="35" spans="1:8" s="337" customFormat="1" x14ac:dyDescent="0.2">
      <c r="A35" s="481"/>
      <c r="B35" s="2042"/>
      <c r="C35" s="2043"/>
      <c r="D35" s="1837" t="s">
        <v>429</v>
      </c>
      <c r="E35" s="571"/>
      <c r="F35" s="552"/>
      <c r="G35" s="553"/>
      <c r="H35" s="572"/>
    </row>
    <row r="36" spans="1:8" s="337" customFormat="1" ht="13.5" thickBot="1" x14ac:dyDescent="0.25">
      <c r="A36" s="481"/>
      <c r="B36" s="2034"/>
      <c r="C36" s="2044"/>
      <c r="D36" s="1815" t="s">
        <v>426</v>
      </c>
      <c r="E36" s="573">
        <v>0</v>
      </c>
      <c r="F36" s="555">
        <v>3</v>
      </c>
      <c r="G36" s="556">
        <v>2</v>
      </c>
      <c r="H36" s="574">
        <v>5</v>
      </c>
    </row>
    <row r="37" spans="1:8" s="337" customFormat="1" x14ac:dyDescent="0.2">
      <c r="A37" s="481"/>
      <c r="B37" s="2051" t="s">
        <v>435</v>
      </c>
      <c r="C37" s="2052"/>
      <c r="D37" s="1836" t="s">
        <v>428</v>
      </c>
      <c r="E37" s="569">
        <v>0</v>
      </c>
      <c r="F37" s="548">
        <v>1</v>
      </c>
      <c r="G37" s="549">
        <v>4</v>
      </c>
      <c r="H37" s="570">
        <v>5</v>
      </c>
    </row>
    <row r="38" spans="1:8" s="337" customFormat="1" x14ac:dyDescent="0.2">
      <c r="A38" s="481"/>
      <c r="B38" s="2053"/>
      <c r="C38" s="2054"/>
      <c r="D38" s="1837" t="s">
        <v>429</v>
      </c>
      <c r="E38" s="571">
        <v>0</v>
      </c>
      <c r="F38" s="552">
        <v>1</v>
      </c>
      <c r="G38" s="553">
        <v>32</v>
      </c>
      <c r="H38" s="572">
        <v>33</v>
      </c>
    </row>
    <row r="39" spans="1:8" s="337" customFormat="1" ht="13.5" thickBot="1" x14ac:dyDescent="0.25">
      <c r="A39" s="481"/>
      <c r="B39" s="2055"/>
      <c r="C39" s="2056"/>
      <c r="D39" s="1815" t="s">
        <v>426</v>
      </c>
      <c r="E39" s="573">
        <v>0</v>
      </c>
      <c r="F39" s="555">
        <v>2</v>
      </c>
      <c r="G39" s="556">
        <v>36</v>
      </c>
      <c r="H39" s="574">
        <v>38</v>
      </c>
    </row>
    <row r="40" spans="1:8" s="337" customFormat="1" x14ac:dyDescent="0.2">
      <c r="A40" s="481"/>
      <c r="B40" s="2051" t="s">
        <v>436</v>
      </c>
      <c r="C40" s="2052"/>
      <c r="D40" s="1836" t="s">
        <v>428</v>
      </c>
      <c r="E40" s="569">
        <v>0</v>
      </c>
      <c r="F40" s="548">
        <v>0</v>
      </c>
      <c r="G40" s="549">
        <v>1</v>
      </c>
      <c r="H40" s="570">
        <v>1</v>
      </c>
    </row>
    <row r="41" spans="1:8" s="337" customFormat="1" x14ac:dyDescent="0.2">
      <c r="A41" s="481"/>
      <c r="B41" s="2053"/>
      <c r="C41" s="2054"/>
      <c r="D41" s="1837" t="s">
        <v>429</v>
      </c>
      <c r="E41" s="571">
        <v>0</v>
      </c>
      <c r="F41" s="552">
        <v>0</v>
      </c>
      <c r="G41" s="553">
        <v>3</v>
      </c>
      <c r="H41" s="572">
        <v>3</v>
      </c>
    </row>
    <row r="42" spans="1:8" s="337" customFormat="1" ht="13.5" thickBot="1" x14ac:dyDescent="0.25">
      <c r="A42" s="481"/>
      <c r="B42" s="2055"/>
      <c r="C42" s="2056"/>
      <c r="D42" s="1815" t="s">
        <v>426</v>
      </c>
      <c r="E42" s="573">
        <v>0</v>
      </c>
      <c r="F42" s="555">
        <v>0</v>
      </c>
      <c r="G42" s="556">
        <v>4</v>
      </c>
      <c r="H42" s="574">
        <v>4</v>
      </c>
    </row>
    <row r="43" spans="1:8" s="337" customFormat="1" x14ac:dyDescent="0.2">
      <c r="A43" s="481"/>
      <c r="B43" s="2051" t="s">
        <v>437</v>
      </c>
      <c r="C43" s="2052"/>
      <c r="D43" s="1836" t="s">
        <v>428</v>
      </c>
      <c r="E43" s="569"/>
      <c r="F43" s="548"/>
      <c r="G43" s="549"/>
      <c r="H43" s="570"/>
    </row>
    <row r="44" spans="1:8" s="337" customFormat="1" x14ac:dyDescent="0.2">
      <c r="A44" s="481"/>
      <c r="B44" s="2053"/>
      <c r="C44" s="2054"/>
      <c r="D44" s="1837" t="s">
        <v>429</v>
      </c>
      <c r="E44" s="571"/>
      <c r="F44" s="552"/>
      <c r="G44" s="553"/>
      <c r="H44" s="572"/>
    </row>
    <row r="45" spans="1:8" s="337" customFormat="1" ht="13.5" thickBot="1" x14ac:dyDescent="0.25">
      <c r="A45" s="481"/>
      <c r="B45" s="2055"/>
      <c r="C45" s="2056"/>
      <c r="D45" s="1815" t="s">
        <v>426</v>
      </c>
      <c r="E45" s="573"/>
      <c r="F45" s="555"/>
      <c r="G45" s="556"/>
      <c r="H45" s="574"/>
    </row>
    <row r="46" spans="1:8" s="337" customFormat="1" x14ac:dyDescent="0.2">
      <c r="A46" s="481"/>
      <c r="B46" s="2051" t="s">
        <v>438</v>
      </c>
      <c r="C46" s="2052"/>
      <c r="D46" s="1836" t="s">
        <v>428</v>
      </c>
      <c r="E46" s="569">
        <v>0</v>
      </c>
      <c r="F46" s="548">
        <v>1</v>
      </c>
      <c r="G46" s="549">
        <v>3</v>
      </c>
      <c r="H46" s="570">
        <v>4</v>
      </c>
    </row>
    <row r="47" spans="1:8" s="337" customFormat="1" x14ac:dyDescent="0.2">
      <c r="A47" s="481"/>
      <c r="B47" s="2053"/>
      <c r="C47" s="2054"/>
      <c r="D47" s="1837" t="s">
        <v>429</v>
      </c>
      <c r="E47" s="571"/>
      <c r="F47" s="552"/>
      <c r="G47" s="553"/>
      <c r="H47" s="572"/>
    </row>
    <row r="48" spans="1:8" s="337" customFormat="1" ht="13.5" thickBot="1" x14ac:dyDescent="0.25">
      <c r="A48" s="481"/>
      <c r="B48" s="2055"/>
      <c r="C48" s="2056"/>
      <c r="D48" s="1815" t="s">
        <v>426</v>
      </c>
      <c r="E48" s="573">
        <v>0</v>
      </c>
      <c r="F48" s="555">
        <v>1</v>
      </c>
      <c r="G48" s="556">
        <v>3</v>
      </c>
      <c r="H48" s="574">
        <v>4</v>
      </c>
    </row>
    <row r="49" spans="1:8" s="337" customFormat="1" x14ac:dyDescent="0.2">
      <c r="A49" s="481"/>
      <c r="B49" s="2051" t="s">
        <v>66</v>
      </c>
      <c r="C49" s="2052"/>
      <c r="D49" s="1836" t="s">
        <v>428</v>
      </c>
      <c r="E49" s="569">
        <v>0</v>
      </c>
      <c r="F49" s="548">
        <v>11</v>
      </c>
      <c r="G49" s="549">
        <v>6</v>
      </c>
      <c r="H49" s="570">
        <v>17</v>
      </c>
    </row>
    <row r="50" spans="1:8" s="337" customFormat="1" x14ac:dyDescent="0.2">
      <c r="A50" s="481"/>
      <c r="B50" s="2053"/>
      <c r="C50" s="2054"/>
      <c r="D50" s="1837" t="s">
        <v>429</v>
      </c>
      <c r="E50" s="571">
        <v>0</v>
      </c>
      <c r="F50" s="552">
        <v>1</v>
      </c>
      <c r="G50" s="553">
        <v>6</v>
      </c>
      <c r="H50" s="572">
        <v>7</v>
      </c>
    </row>
    <row r="51" spans="1:8" s="337" customFormat="1" ht="13.5" thickBot="1" x14ac:dyDescent="0.25">
      <c r="A51" s="481"/>
      <c r="B51" s="2055"/>
      <c r="C51" s="2056"/>
      <c r="D51" s="1815" t="s">
        <v>426</v>
      </c>
      <c r="E51" s="573">
        <v>0</v>
      </c>
      <c r="F51" s="555">
        <v>12</v>
      </c>
      <c r="G51" s="555">
        <v>12</v>
      </c>
      <c r="H51" s="574">
        <v>24</v>
      </c>
    </row>
    <row r="52" spans="1:8" s="337" customFormat="1" ht="5.0999999999999996" customHeight="1" x14ac:dyDescent="0.2">
      <c r="A52" s="481"/>
      <c r="B52" s="504"/>
      <c r="C52" s="504"/>
      <c r="D52" s="1832"/>
      <c r="E52" s="577"/>
      <c r="F52" s="568"/>
      <c r="G52" s="568"/>
      <c r="H52" s="568"/>
    </row>
    <row r="53" spans="1:8" s="337" customFormat="1" x14ac:dyDescent="0.2">
      <c r="A53" s="481"/>
      <c r="B53" s="2020" t="s">
        <v>115</v>
      </c>
      <c r="C53" s="2031"/>
      <c r="D53" s="1829" t="s">
        <v>894</v>
      </c>
      <c r="E53" s="1150">
        <f>E9</f>
        <v>21</v>
      </c>
      <c r="F53" s="1151">
        <f>F9</f>
        <v>219</v>
      </c>
      <c r="G53" s="1152">
        <f>G9</f>
        <v>305</v>
      </c>
      <c r="H53" s="1174">
        <f>H9</f>
        <v>524</v>
      </c>
    </row>
    <row r="54" spans="1:8" s="337" customFormat="1" x14ac:dyDescent="0.2">
      <c r="A54" s="481"/>
      <c r="B54" s="2022"/>
      <c r="C54" s="2032"/>
      <c r="D54" s="1830" t="s">
        <v>428</v>
      </c>
      <c r="E54" s="578">
        <f>E10+E13+E19+E22+E25+E28++E31+E34+E37+E40+E43+E46+E49</f>
        <v>18</v>
      </c>
      <c r="F54" s="565">
        <f>F10+F13+F19+F22+F25+F28++F31+F34+F37+F40+F43+F46+F49</f>
        <v>170</v>
      </c>
      <c r="G54" s="566">
        <f>G10+G13+G19+G22+G25+G28++G31+G34+G37+G40+G43+G46+G49</f>
        <v>366</v>
      </c>
      <c r="H54" s="579">
        <f>H10+H13+H19+H22+H25+H28++H31+H34+H37+H40+H43+H46+H49</f>
        <v>536</v>
      </c>
    </row>
    <row r="55" spans="1:8" s="337" customFormat="1" x14ac:dyDescent="0.2">
      <c r="A55" s="481"/>
      <c r="B55" s="2022"/>
      <c r="C55" s="2032"/>
      <c r="D55" s="1830" t="s">
        <v>429</v>
      </c>
      <c r="E55" s="578">
        <f>E11+E14+E17+E20+E23+E26+E29+E32+E35+E38+E41+E44+E47+E50</f>
        <v>6</v>
      </c>
      <c r="F55" s="565">
        <f>F11+F14+F20+F23+F26+F29+F32+F35+F38+F41+F44+F47+F50</f>
        <v>27</v>
      </c>
      <c r="G55" s="566">
        <f>G11+G14+G20+G23+G26+G29+G32+G35+G38+G41+G44+G47+G50</f>
        <v>131</v>
      </c>
      <c r="H55" s="579">
        <f>H11+H14+H20+H23+H26+H29+H32+H35+H38+H41+H44+H47+H50</f>
        <v>158</v>
      </c>
    </row>
    <row r="56" spans="1:8" s="337" customFormat="1" x14ac:dyDescent="0.2">
      <c r="A56" s="481"/>
      <c r="B56" s="2024"/>
      <c r="C56" s="2033"/>
      <c r="D56" s="1831" t="s">
        <v>426</v>
      </c>
      <c r="E56" s="1155">
        <f>SUM(E53:E55)</f>
        <v>45</v>
      </c>
      <c r="F56" s="1156">
        <f>SUM(F53:F55)</f>
        <v>416</v>
      </c>
      <c r="G56" s="1157">
        <f>SUM(G53:G55)</f>
        <v>802</v>
      </c>
      <c r="H56" s="1175">
        <f>SUM(H53:H55)</f>
        <v>1218</v>
      </c>
    </row>
    <row r="57" spans="1:8" s="95" customFormat="1" ht="15" customHeight="1" x14ac:dyDescent="0.2">
      <c r="B57" s="126" t="s">
        <v>117</v>
      </c>
      <c r="D57" s="1550"/>
      <c r="E57" s="153"/>
      <c r="F57" s="153"/>
      <c r="G57" s="153"/>
      <c r="H57" s="236"/>
    </row>
    <row r="58" spans="1:8" s="1114" customFormat="1" ht="12.75" customHeight="1" x14ac:dyDescent="0.2">
      <c r="B58" s="1937" t="s">
        <v>984</v>
      </c>
      <c r="D58" s="1938"/>
      <c r="E58" s="1938"/>
      <c r="F58" s="1938"/>
      <c r="G58" s="1938"/>
    </row>
  </sheetData>
  <mergeCells count="18">
    <mergeCell ref="B46:C48"/>
    <mergeCell ref="B49:C51"/>
    <mergeCell ref="B53:C56"/>
    <mergeCell ref="B16:C18"/>
    <mergeCell ref="B19:C21"/>
    <mergeCell ref="B22:C24"/>
    <mergeCell ref="B25:C27"/>
    <mergeCell ref="B28:C30"/>
    <mergeCell ref="B31:C33"/>
    <mergeCell ref="B34:C36"/>
    <mergeCell ref="B37:C39"/>
    <mergeCell ref="B40:C42"/>
    <mergeCell ref="B43:C45"/>
    <mergeCell ref="B5:C5"/>
    <mergeCell ref="B6:C6"/>
    <mergeCell ref="B7:C9"/>
    <mergeCell ref="B10:C12"/>
    <mergeCell ref="B13:C15"/>
  </mergeCells>
  <printOptions horizontalCentered="1"/>
  <pageMargins left="0.47244094488188981" right="0.47244094488188981" top="0.59055118110236227" bottom="0.39370078740157483" header="0.51181102362204722" footer="0.31496062992125984"/>
  <pageSetup paperSize="9" scale="95" firstPageNumber="0" orientation="portrait" r:id="rId1"/>
  <headerFooter>
    <oddFooter>&amp;C&amp;F&amp;R&amp;A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G57"/>
  <sheetViews>
    <sheetView showGridLines="0" zoomScaleNormal="100" workbookViewId="0">
      <pane ySplit="5" topLeftCell="A6" activePane="bottomLeft" state="frozen"/>
      <selection activeCell="Q15" sqref="Q15"/>
      <selection pane="bottomLeft" activeCell="L18" sqref="L18"/>
    </sheetView>
  </sheetViews>
  <sheetFormatPr baseColWidth="10" defaultColWidth="9.140625" defaultRowHeight="12.75" x14ac:dyDescent="0.2"/>
  <cols>
    <col min="1" max="1" width="1.7109375" style="474" customWidth="1"/>
    <col min="2" max="2" width="11.42578125" style="152" customWidth="1"/>
    <col min="3" max="3" width="21.42578125" style="152" customWidth="1"/>
    <col min="4" max="4" width="11.7109375" customWidth="1"/>
    <col min="5" max="8" width="11.7109375" style="273" customWidth="1"/>
    <col min="9" max="9" width="11.7109375" style="474" customWidth="1"/>
    <col min="10" max="1022" width="10.7109375" customWidth="1"/>
    <col min="1023" max="1025" width="9.140625" customWidth="1"/>
  </cols>
  <sheetData>
    <row r="1" spans="1:1021" ht="20.100000000000001" customHeight="1" x14ac:dyDescent="0.2">
      <c r="B1" s="502" t="s">
        <v>422</v>
      </c>
      <c r="C1" s="502"/>
      <c r="D1" s="502"/>
      <c r="E1" s="503"/>
      <c r="F1" s="503"/>
      <c r="G1" s="503"/>
      <c r="H1" s="503"/>
    </row>
    <row r="2" spans="1:1021" ht="20.100000000000001" customHeight="1" x14ac:dyDescent="0.2">
      <c r="B2" s="502" t="s">
        <v>449</v>
      </c>
      <c r="C2" s="504"/>
      <c r="D2" s="235"/>
      <c r="E2" s="503"/>
      <c r="F2" s="503"/>
      <c r="G2" s="503"/>
      <c r="H2" s="503"/>
    </row>
    <row r="3" spans="1:1021" ht="20.100000000000001" customHeight="1" x14ac:dyDescent="0.2">
      <c r="B3" s="1082" t="s">
        <v>439</v>
      </c>
      <c r="C3" s="505"/>
      <c r="D3" s="235"/>
      <c r="E3" s="503"/>
      <c r="F3" s="503"/>
      <c r="G3" s="503"/>
      <c r="H3" s="503"/>
    </row>
    <row r="4" spans="1:1021" ht="20.100000000000001" customHeight="1" thickBot="1" x14ac:dyDescent="0.25">
      <c r="B4" s="1698" t="s">
        <v>49</v>
      </c>
      <c r="C4" s="506"/>
      <c r="D4" s="506"/>
      <c r="E4" s="503"/>
      <c r="F4" s="503"/>
      <c r="G4" s="503"/>
      <c r="H4" s="503"/>
    </row>
    <row r="5" spans="1:1021" ht="50.1" customHeight="1" thickTop="1" thickBot="1" x14ac:dyDescent="0.25">
      <c r="B5" s="2059"/>
      <c r="C5" s="2059"/>
      <c r="D5" s="581"/>
      <c r="E5" s="1147" t="s">
        <v>106</v>
      </c>
      <c r="F5" s="1144" t="s">
        <v>107</v>
      </c>
      <c r="G5" s="1148" t="s">
        <v>108</v>
      </c>
      <c r="H5" s="1148" t="s">
        <v>424</v>
      </c>
    </row>
    <row r="6" spans="1:1021" ht="5.0999999999999996" customHeight="1" thickTop="1" thickBot="1" x14ac:dyDescent="0.25">
      <c r="B6" s="2016"/>
      <c r="C6" s="2016"/>
      <c r="D6" s="546"/>
      <c r="E6" s="478"/>
      <c r="F6" s="479"/>
      <c r="G6" s="479"/>
      <c r="H6" s="480"/>
    </row>
    <row r="7" spans="1:1021" ht="12.75" customHeight="1" thickBot="1" x14ac:dyDescent="0.25">
      <c r="B7" s="2027" t="s">
        <v>894</v>
      </c>
      <c r="C7" s="2027"/>
      <c r="D7" s="1370" t="s">
        <v>904</v>
      </c>
      <c r="E7" s="262">
        <v>256</v>
      </c>
      <c r="F7" s="582">
        <v>2031</v>
      </c>
      <c r="G7" s="261">
        <v>4867</v>
      </c>
      <c r="H7" s="583">
        <v>6898</v>
      </c>
    </row>
    <row r="8" spans="1:1021" ht="12.75" customHeight="1" thickBot="1" x14ac:dyDescent="0.25">
      <c r="B8" s="2027"/>
      <c r="C8" s="2027"/>
      <c r="D8" s="1371" t="s">
        <v>425</v>
      </c>
      <c r="E8" s="551">
        <v>0</v>
      </c>
      <c r="F8" s="552">
        <v>16</v>
      </c>
      <c r="G8" s="553">
        <v>74</v>
      </c>
      <c r="H8" s="554">
        <v>90</v>
      </c>
    </row>
    <row r="9" spans="1:1021" ht="12.75" customHeight="1" thickBot="1" x14ac:dyDescent="0.25">
      <c r="B9" s="2027"/>
      <c r="C9" s="2027"/>
      <c r="D9" s="1800" t="s">
        <v>426</v>
      </c>
      <c r="E9" s="488">
        <v>256</v>
      </c>
      <c r="F9" s="555">
        <v>2047</v>
      </c>
      <c r="G9" s="556">
        <v>4941</v>
      </c>
      <c r="H9" s="557">
        <v>6988</v>
      </c>
    </row>
    <row r="10" spans="1:1021" ht="12.75" customHeight="1" thickBot="1" x14ac:dyDescent="0.25">
      <c r="B10" s="2018" t="s">
        <v>447</v>
      </c>
      <c r="C10" s="2018"/>
      <c r="D10" s="1370" t="s">
        <v>428</v>
      </c>
      <c r="E10" s="547">
        <v>1</v>
      </c>
      <c r="F10" s="548">
        <v>54</v>
      </c>
      <c r="G10" s="549">
        <v>280</v>
      </c>
      <c r="H10" s="550">
        <v>334</v>
      </c>
    </row>
    <row r="11" spans="1:1021" ht="12.75" customHeight="1" x14ac:dyDescent="0.2">
      <c r="B11" s="2018"/>
      <c r="C11" s="2018"/>
      <c r="D11" s="1371" t="s">
        <v>429</v>
      </c>
      <c r="E11" s="551">
        <v>0</v>
      </c>
      <c r="F11" s="552">
        <v>2</v>
      </c>
      <c r="G11" s="553">
        <v>15</v>
      </c>
      <c r="H11" s="554">
        <v>17</v>
      </c>
    </row>
    <row r="12" spans="1:1021" ht="12.75" customHeight="1" thickBot="1" x14ac:dyDescent="0.25">
      <c r="B12" s="2018"/>
      <c r="C12" s="2018"/>
      <c r="D12" s="1800" t="s">
        <v>426</v>
      </c>
      <c r="E12" s="488">
        <v>1</v>
      </c>
      <c r="F12" s="555">
        <v>56</v>
      </c>
      <c r="G12" s="556">
        <v>295</v>
      </c>
      <c r="H12" s="557">
        <v>351</v>
      </c>
    </row>
    <row r="13" spans="1:1021" ht="12.75" customHeight="1" thickBot="1" x14ac:dyDescent="0.25">
      <c r="B13" s="2029" t="s">
        <v>448</v>
      </c>
      <c r="C13" s="2029"/>
      <c r="D13" s="1370" t="s">
        <v>428</v>
      </c>
      <c r="E13" s="547">
        <v>145</v>
      </c>
      <c r="F13" s="548">
        <v>1056</v>
      </c>
      <c r="G13" s="558">
        <v>2492</v>
      </c>
      <c r="H13" s="550">
        <v>3548</v>
      </c>
    </row>
    <row r="14" spans="1:1021" ht="12.75" customHeight="1" thickBot="1" x14ac:dyDescent="0.25">
      <c r="B14" s="2029"/>
      <c r="C14" s="2029"/>
      <c r="D14" s="1374" t="s">
        <v>429</v>
      </c>
      <c r="E14" s="551">
        <v>0</v>
      </c>
      <c r="F14" s="552">
        <v>4</v>
      </c>
      <c r="G14" s="553">
        <v>16</v>
      </c>
      <c r="H14" s="554">
        <v>20</v>
      </c>
    </row>
    <row r="15" spans="1:1021" ht="12.75" customHeight="1" x14ac:dyDescent="0.2">
      <c r="B15" s="2029"/>
      <c r="C15" s="2029"/>
      <c r="D15" s="1816" t="s">
        <v>426</v>
      </c>
      <c r="E15" s="559">
        <v>145</v>
      </c>
      <c r="F15" s="560">
        <v>1060</v>
      </c>
      <c r="G15" s="561">
        <v>2508</v>
      </c>
      <c r="H15" s="562">
        <v>3568</v>
      </c>
    </row>
    <row r="16" spans="1:1021" ht="12.75" customHeight="1" thickBot="1" x14ac:dyDescent="0.25">
      <c r="A16" s="517"/>
      <c r="B16" s="2034" t="s">
        <v>441</v>
      </c>
      <c r="C16" s="2034"/>
      <c r="D16" s="1375" t="s">
        <v>428</v>
      </c>
      <c r="E16" s="1352">
        <v>13</v>
      </c>
      <c r="F16" s="1353">
        <v>61</v>
      </c>
      <c r="G16" s="1354">
        <v>120</v>
      </c>
      <c r="H16" s="1355">
        <v>181</v>
      </c>
      <c r="I16" s="517"/>
      <c r="AMG16" s="485"/>
    </row>
    <row r="17" spans="2:8" ht="12.75" customHeight="1" x14ac:dyDescent="0.2">
      <c r="B17" s="2034"/>
      <c r="C17" s="2034"/>
      <c r="D17" s="1371" t="s">
        <v>429</v>
      </c>
      <c r="E17" s="1356">
        <v>0</v>
      </c>
      <c r="F17" s="1357">
        <v>0</v>
      </c>
      <c r="G17" s="1358">
        <v>1</v>
      </c>
      <c r="H17" s="1359">
        <v>1</v>
      </c>
    </row>
    <row r="18" spans="2:8" ht="12.75" customHeight="1" x14ac:dyDescent="0.2">
      <c r="B18" s="2034"/>
      <c r="C18" s="2034"/>
      <c r="D18" s="1800" t="s">
        <v>426</v>
      </c>
      <c r="E18" s="1360">
        <v>13</v>
      </c>
      <c r="F18" s="1361">
        <v>61</v>
      </c>
      <c r="G18" s="1362">
        <v>121</v>
      </c>
      <c r="H18" s="1363">
        <v>182</v>
      </c>
    </row>
    <row r="19" spans="2:8" ht="12.75" customHeight="1" x14ac:dyDescent="0.2">
      <c r="B19" s="2018" t="s">
        <v>431</v>
      </c>
      <c r="C19" s="2018"/>
      <c r="D19" s="1370" t="s">
        <v>428</v>
      </c>
      <c r="E19" s="547">
        <v>56</v>
      </c>
      <c r="F19" s="548">
        <v>1028</v>
      </c>
      <c r="G19" s="549">
        <v>2267</v>
      </c>
      <c r="H19" s="550">
        <v>3295</v>
      </c>
    </row>
    <row r="20" spans="2:8" ht="12.75" customHeight="1" x14ac:dyDescent="0.2">
      <c r="B20" s="2018"/>
      <c r="C20" s="2018"/>
      <c r="D20" s="1371" t="s">
        <v>429</v>
      </c>
      <c r="E20" s="551">
        <v>1</v>
      </c>
      <c r="F20" s="552">
        <v>80</v>
      </c>
      <c r="G20" s="553">
        <v>276</v>
      </c>
      <c r="H20" s="554">
        <v>356</v>
      </c>
    </row>
    <row r="21" spans="2:8" ht="12.75" customHeight="1" x14ac:dyDescent="0.2">
      <c r="B21" s="2018"/>
      <c r="C21" s="2018"/>
      <c r="D21" s="1800" t="s">
        <v>426</v>
      </c>
      <c r="E21" s="488">
        <v>57</v>
      </c>
      <c r="F21" s="555">
        <v>1108</v>
      </c>
      <c r="G21" s="556">
        <v>2543</v>
      </c>
      <c r="H21" s="557">
        <v>3651</v>
      </c>
    </row>
    <row r="22" spans="2:8" ht="12.75" customHeight="1" x14ac:dyDescent="0.2">
      <c r="B22" s="2018" t="s">
        <v>432</v>
      </c>
      <c r="C22" s="2018"/>
      <c r="D22" s="1370" t="s">
        <v>428</v>
      </c>
      <c r="E22" s="547">
        <v>395</v>
      </c>
      <c r="F22" s="548">
        <v>3061</v>
      </c>
      <c r="G22" s="549">
        <v>5547</v>
      </c>
      <c r="H22" s="550">
        <v>8608</v>
      </c>
    </row>
    <row r="23" spans="2:8" ht="12.75" customHeight="1" x14ac:dyDescent="0.2">
      <c r="B23" s="2018"/>
      <c r="C23" s="2018"/>
      <c r="D23" s="1371" t="s">
        <v>429</v>
      </c>
      <c r="E23" s="551">
        <v>23</v>
      </c>
      <c r="F23" s="552">
        <v>306</v>
      </c>
      <c r="G23" s="553">
        <v>554</v>
      </c>
      <c r="H23" s="554">
        <v>860</v>
      </c>
    </row>
    <row r="24" spans="2:8" ht="12.75" customHeight="1" x14ac:dyDescent="0.2">
      <c r="B24" s="2018"/>
      <c r="C24" s="2018"/>
      <c r="D24" s="1800" t="s">
        <v>426</v>
      </c>
      <c r="E24" s="488">
        <v>418</v>
      </c>
      <c r="F24" s="555">
        <v>3367</v>
      </c>
      <c r="G24" s="556">
        <v>6101</v>
      </c>
      <c r="H24" s="557">
        <v>9468</v>
      </c>
    </row>
    <row r="25" spans="2:8" ht="12.75" customHeight="1" x14ac:dyDescent="0.2">
      <c r="B25" s="2019" t="s">
        <v>744</v>
      </c>
      <c r="C25" s="2019"/>
      <c r="D25" s="1370" t="s">
        <v>428</v>
      </c>
      <c r="E25" s="547">
        <v>672</v>
      </c>
      <c r="F25" s="548">
        <v>3095</v>
      </c>
      <c r="G25" s="549">
        <v>10038</v>
      </c>
      <c r="H25" s="550">
        <v>13133</v>
      </c>
    </row>
    <row r="26" spans="2:8" ht="12.75" customHeight="1" x14ac:dyDescent="0.2">
      <c r="B26" s="2019"/>
      <c r="C26" s="2019"/>
      <c r="D26" s="1371" t="s">
        <v>429</v>
      </c>
      <c r="E26" s="551">
        <v>185</v>
      </c>
      <c r="F26" s="552">
        <v>1321</v>
      </c>
      <c r="G26" s="553">
        <v>4662</v>
      </c>
      <c r="H26" s="554">
        <v>5983</v>
      </c>
    </row>
    <row r="27" spans="2:8" ht="12.75" customHeight="1" x14ac:dyDescent="0.2">
      <c r="B27" s="2019"/>
      <c r="C27" s="2019"/>
      <c r="D27" s="1800" t="s">
        <v>426</v>
      </c>
      <c r="E27" s="488">
        <v>857</v>
      </c>
      <c r="F27" s="555">
        <v>4416</v>
      </c>
      <c r="G27" s="556">
        <v>14700</v>
      </c>
      <c r="H27" s="557">
        <v>19116</v>
      </c>
    </row>
    <row r="28" spans="2:8" ht="12.75" customHeight="1" x14ac:dyDescent="0.2">
      <c r="B28" s="2019" t="s">
        <v>745</v>
      </c>
      <c r="C28" s="2019"/>
      <c r="D28" s="1370" t="s">
        <v>428</v>
      </c>
      <c r="E28" s="547">
        <v>43</v>
      </c>
      <c r="F28" s="548">
        <v>180</v>
      </c>
      <c r="G28" s="549">
        <v>846</v>
      </c>
      <c r="H28" s="550">
        <v>1026</v>
      </c>
    </row>
    <row r="29" spans="2:8" ht="12.75" customHeight="1" x14ac:dyDescent="0.2">
      <c r="B29" s="2019"/>
      <c r="C29" s="2019"/>
      <c r="D29" s="1371" t="s">
        <v>429</v>
      </c>
      <c r="E29" s="551">
        <v>13</v>
      </c>
      <c r="F29" s="552">
        <v>60</v>
      </c>
      <c r="G29" s="553">
        <v>346</v>
      </c>
      <c r="H29" s="554">
        <v>406</v>
      </c>
    </row>
    <row r="30" spans="2:8" ht="12.75" customHeight="1" x14ac:dyDescent="0.2">
      <c r="B30" s="2019"/>
      <c r="C30" s="2019"/>
      <c r="D30" s="1800" t="s">
        <v>426</v>
      </c>
      <c r="E30" s="488">
        <v>56</v>
      </c>
      <c r="F30" s="555">
        <v>240</v>
      </c>
      <c r="G30" s="556">
        <v>1192</v>
      </c>
      <c r="H30" s="557">
        <v>1432</v>
      </c>
    </row>
    <row r="31" spans="2:8" ht="12.75" customHeight="1" x14ac:dyDescent="0.2">
      <c r="B31" s="2018" t="s">
        <v>433</v>
      </c>
      <c r="C31" s="2018"/>
      <c r="D31" s="1370" t="s">
        <v>428</v>
      </c>
      <c r="E31" s="547">
        <v>19</v>
      </c>
      <c r="F31" s="548">
        <v>59</v>
      </c>
      <c r="G31" s="549">
        <v>169</v>
      </c>
      <c r="H31" s="550">
        <v>228</v>
      </c>
    </row>
    <row r="32" spans="2:8" ht="12.75" customHeight="1" x14ac:dyDescent="0.2">
      <c r="B32" s="2018"/>
      <c r="C32" s="2018"/>
      <c r="D32" s="1371" t="s">
        <v>429</v>
      </c>
      <c r="E32" s="551">
        <v>2</v>
      </c>
      <c r="F32" s="552">
        <v>12</v>
      </c>
      <c r="G32" s="553">
        <v>36</v>
      </c>
      <c r="H32" s="554">
        <v>48</v>
      </c>
    </row>
    <row r="33" spans="2:8" ht="12.75" customHeight="1" x14ac:dyDescent="0.2">
      <c r="B33" s="2018"/>
      <c r="C33" s="2018"/>
      <c r="D33" s="1800" t="s">
        <v>426</v>
      </c>
      <c r="E33" s="488">
        <v>21</v>
      </c>
      <c r="F33" s="555">
        <v>71</v>
      </c>
      <c r="G33" s="556">
        <v>205</v>
      </c>
      <c r="H33" s="557">
        <v>276</v>
      </c>
    </row>
    <row r="34" spans="2:8" ht="12.75" customHeight="1" x14ac:dyDescent="0.2">
      <c r="B34" s="2018" t="s">
        <v>434</v>
      </c>
      <c r="C34" s="2018"/>
      <c r="D34" s="1370" t="s">
        <v>428</v>
      </c>
      <c r="E34" s="547">
        <v>6</v>
      </c>
      <c r="F34" s="548">
        <v>28</v>
      </c>
      <c r="G34" s="549">
        <v>66</v>
      </c>
      <c r="H34" s="550">
        <v>94</v>
      </c>
    </row>
    <row r="35" spans="2:8" ht="12.75" customHeight="1" x14ac:dyDescent="0.2">
      <c r="B35" s="2018"/>
      <c r="C35" s="2018"/>
      <c r="D35" s="1371" t="s">
        <v>429</v>
      </c>
      <c r="E35" s="551">
        <v>0</v>
      </c>
      <c r="F35" s="552">
        <v>0</v>
      </c>
      <c r="G35" s="553">
        <v>1</v>
      </c>
      <c r="H35" s="554">
        <v>1</v>
      </c>
    </row>
    <row r="36" spans="2:8" ht="12.75" customHeight="1" x14ac:dyDescent="0.2">
      <c r="B36" s="2018"/>
      <c r="C36" s="2018"/>
      <c r="D36" s="1800" t="s">
        <v>426</v>
      </c>
      <c r="E36" s="488">
        <v>6</v>
      </c>
      <c r="F36" s="555">
        <v>28</v>
      </c>
      <c r="G36" s="556">
        <v>67</v>
      </c>
      <c r="H36" s="557">
        <v>95</v>
      </c>
    </row>
    <row r="37" spans="2:8" ht="12.75" customHeight="1" x14ac:dyDescent="0.2">
      <c r="B37" s="2019" t="s">
        <v>435</v>
      </c>
      <c r="C37" s="2019"/>
      <c r="D37" s="1370" t="s">
        <v>428</v>
      </c>
      <c r="E37" s="547">
        <v>1</v>
      </c>
      <c r="F37" s="548">
        <v>1</v>
      </c>
      <c r="G37" s="549">
        <v>55</v>
      </c>
      <c r="H37" s="550">
        <v>56</v>
      </c>
    </row>
    <row r="38" spans="2:8" ht="12.75" customHeight="1" x14ac:dyDescent="0.2">
      <c r="B38" s="2019"/>
      <c r="C38" s="2019"/>
      <c r="D38" s="1371" t="s">
        <v>429</v>
      </c>
      <c r="E38" s="551">
        <v>0</v>
      </c>
      <c r="F38" s="552">
        <v>4</v>
      </c>
      <c r="G38" s="553">
        <v>264</v>
      </c>
      <c r="H38" s="554">
        <v>268</v>
      </c>
    </row>
    <row r="39" spans="2:8" ht="12.75" customHeight="1" x14ac:dyDescent="0.2">
      <c r="B39" s="2019"/>
      <c r="C39" s="2019"/>
      <c r="D39" s="1800" t="s">
        <v>426</v>
      </c>
      <c r="E39" s="488">
        <v>1</v>
      </c>
      <c r="F39" s="555">
        <v>5</v>
      </c>
      <c r="G39" s="556">
        <v>319</v>
      </c>
      <c r="H39" s="557">
        <v>324</v>
      </c>
    </row>
    <row r="40" spans="2:8" ht="12.75" customHeight="1" x14ac:dyDescent="0.2">
      <c r="B40" s="2019" t="s">
        <v>436</v>
      </c>
      <c r="C40" s="2019"/>
      <c r="D40" s="1370" t="s">
        <v>428</v>
      </c>
      <c r="E40" s="547">
        <v>1</v>
      </c>
      <c r="F40" s="548">
        <v>1</v>
      </c>
      <c r="G40" s="549">
        <v>10</v>
      </c>
      <c r="H40" s="550">
        <v>11</v>
      </c>
    </row>
    <row r="41" spans="2:8" ht="12.75" customHeight="1" x14ac:dyDescent="0.2">
      <c r="B41" s="2019"/>
      <c r="C41" s="2019"/>
      <c r="D41" s="1371" t="s">
        <v>429</v>
      </c>
      <c r="E41" s="551">
        <v>1</v>
      </c>
      <c r="F41" s="552">
        <v>8</v>
      </c>
      <c r="G41" s="553">
        <v>96</v>
      </c>
      <c r="H41" s="554">
        <v>104</v>
      </c>
    </row>
    <row r="42" spans="2:8" ht="12.75" customHeight="1" x14ac:dyDescent="0.2">
      <c r="B42" s="2019"/>
      <c r="C42" s="2019"/>
      <c r="D42" s="1800" t="s">
        <v>426</v>
      </c>
      <c r="E42" s="488">
        <v>2</v>
      </c>
      <c r="F42" s="555">
        <v>9</v>
      </c>
      <c r="G42" s="556">
        <v>106</v>
      </c>
      <c r="H42" s="557">
        <v>115</v>
      </c>
    </row>
    <row r="43" spans="2:8" ht="12.75" customHeight="1" x14ac:dyDescent="0.2">
      <c r="B43" s="2019" t="s">
        <v>437</v>
      </c>
      <c r="C43" s="2019"/>
      <c r="D43" s="1370" t="s">
        <v>428</v>
      </c>
      <c r="E43" s="547">
        <v>8</v>
      </c>
      <c r="F43" s="548">
        <v>17</v>
      </c>
      <c r="G43" s="549">
        <v>9</v>
      </c>
      <c r="H43" s="550">
        <v>26</v>
      </c>
    </row>
    <row r="44" spans="2:8" ht="12.75" customHeight="1" x14ac:dyDescent="0.2">
      <c r="B44" s="2019"/>
      <c r="C44" s="2019"/>
      <c r="D44" s="1371" t="s">
        <v>429</v>
      </c>
      <c r="E44" s="551">
        <v>1</v>
      </c>
      <c r="F44" s="552">
        <v>3</v>
      </c>
      <c r="G44" s="553">
        <v>2</v>
      </c>
      <c r="H44" s="554">
        <v>5</v>
      </c>
    </row>
    <row r="45" spans="2:8" ht="12.75" customHeight="1" x14ac:dyDescent="0.2">
      <c r="B45" s="2019"/>
      <c r="C45" s="2019"/>
      <c r="D45" s="1800" t="s">
        <v>426</v>
      </c>
      <c r="E45" s="488">
        <v>9</v>
      </c>
      <c r="F45" s="555">
        <v>20</v>
      </c>
      <c r="G45" s="556">
        <v>11</v>
      </c>
      <c r="H45" s="557">
        <v>31</v>
      </c>
    </row>
    <row r="46" spans="2:8" ht="12.75" customHeight="1" x14ac:dyDescent="0.2">
      <c r="B46" s="2019" t="s">
        <v>438</v>
      </c>
      <c r="C46" s="2019"/>
      <c r="D46" s="1370" t="s">
        <v>428</v>
      </c>
      <c r="E46" s="547">
        <v>10</v>
      </c>
      <c r="F46" s="548">
        <v>62</v>
      </c>
      <c r="G46" s="549">
        <v>163</v>
      </c>
      <c r="H46" s="550">
        <v>225</v>
      </c>
    </row>
    <row r="47" spans="2:8" ht="12.75" customHeight="1" x14ac:dyDescent="0.2">
      <c r="B47" s="2019"/>
      <c r="C47" s="2019"/>
      <c r="D47" s="1371" t="s">
        <v>429</v>
      </c>
      <c r="E47" s="551">
        <v>3</v>
      </c>
      <c r="F47" s="552">
        <v>13</v>
      </c>
      <c r="G47" s="553">
        <v>58</v>
      </c>
      <c r="H47" s="554">
        <v>71</v>
      </c>
    </row>
    <row r="48" spans="2:8" ht="12.75" customHeight="1" x14ac:dyDescent="0.2">
      <c r="B48" s="2019"/>
      <c r="C48" s="2019"/>
      <c r="D48" s="1800" t="s">
        <v>426</v>
      </c>
      <c r="E48" s="488">
        <v>13</v>
      </c>
      <c r="F48" s="555">
        <v>75</v>
      </c>
      <c r="G48" s="556">
        <v>221</v>
      </c>
      <c r="H48" s="557">
        <v>296</v>
      </c>
    </row>
    <row r="49" spans="2:8" ht="12.75" customHeight="1" x14ac:dyDescent="0.2">
      <c r="B49" s="2019" t="s">
        <v>66</v>
      </c>
      <c r="C49" s="2019"/>
      <c r="D49" s="1370" t="s">
        <v>428</v>
      </c>
      <c r="E49" s="547">
        <v>13</v>
      </c>
      <c r="F49" s="548">
        <v>120</v>
      </c>
      <c r="G49" s="549">
        <v>154</v>
      </c>
      <c r="H49" s="550">
        <v>274</v>
      </c>
    </row>
    <row r="50" spans="2:8" ht="12.75" customHeight="1" x14ac:dyDescent="0.2">
      <c r="B50" s="2019"/>
      <c r="C50" s="2019"/>
      <c r="D50" s="1371" t="s">
        <v>429</v>
      </c>
      <c r="E50" s="551">
        <v>3</v>
      </c>
      <c r="F50" s="552">
        <v>31</v>
      </c>
      <c r="G50" s="553">
        <v>89</v>
      </c>
      <c r="H50" s="554">
        <v>120</v>
      </c>
    </row>
    <row r="51" spans="2:8" ht="12.75" customHeight="1" x14ac:dyDescent="0.2">
      <c r="B51" s="2019"/>
      <c r="C51" s="2019"/>
      <c r="D51" s="1800" t="s">
        <v>426</v>
      </c>
      <c r="E51" s="488">
        <v>16</v>
      </c>
      <c r="F51" s="555">
        <v>151</v>
      </c>
      <c r="G51" s="555">
        <v>243</v>
      </c>
      <c r="H51" s="557">
        <v>394</v>
      </c>
    </row>
    <row r="52" spans="2:8" s="1" customFormat="1" ht="5.0999999999999996" customHeight="1" x14ac:dyDescent="0.2">
      <c r="B52" s="504"/>
      <c r="C52" s="504"/>
      <c r="D52" s="235"/>
      <c r="E52" s="514"/>
      <c r="F52" s="515"/>
      <c r="G52" s="515"/>
      <c r="H52" s="515"/>
    </row>
    <row r="53" spans="2:8" x14ac:dyDescent="0.2">
      <c r="B53" s="2020" t="s">
        <v>115</v>
      </c>
      <c r="C53" s="2031"/>
      <c r="D53" s="1829" t="s">
        <v>894</v>
      </c>
      <c r="E53" s="1176">
        <f>E9</f>
        <v>256</v>
      </c>
      <c r="F53" s="1151">
        <f>F9</f>
        <v>2047</v>
      </c>
      <c r="G53" s="1152">
        <f>G9</f>
        <v>4941</v>
      </c>
      <c r="H53" s="1174">
        <f>H9</f>
        <v>6988</v>
      </c>
    </row>
    <row r="54" spans="2:8" x14ac:dyDescent="0.2">
      <c r="B54" s="2022"/>
      <c r="C54" s="2032"/>
      <c r="D54" s="1830" t="s">
        <v>428</v>
      </c>
      <c r="E54" s="564">
        <f>E10+E13+E19+E22+E25+E28++E31+E34+E37+E40+E43+E46+E49</f>
        <v>1370</v>
      </c>
      <c r="F54" s="565">
        <f>F10+F13+F19+F22+F25+F28++F31+F34+F37+F40+F43+F46+F49</f>
        <v>8762</v>
      </c>
      <c r="G54" s="566">
        <f>G10+G13+G19+G22+G25+G28++G31+G34+G37+G40+G43+G46+G49</f>
        <v>22096</v>
      </c>
      <c r="H54" s="1162">
        <f>H10+H13+H19+H22+H25+H28++H31+H34+H37+H40+H43+H46+H49</f>
        <v>30858</v>
      </c>
    </row>
    <row r="55" spans="2:8" x14ac:dyDescent="0.2">
      <c r="B55" s="2022"/>
      <c r="C55" s="2032"/>
      <c r="D55" s="1830" t="s">
        <v>429</v>
      </c>
      <c r="E55" s="564">
        <f>E11+E14+E17+E20+E23+E26+E29+E32+E35+E38+E41+E44+E47+E50</f>
        <v>232</v>
      </c>
      <c r="F55" s="565">
        <f>F11+F14+F20+F23+F26+F29+F32+F35+F38+F41+F44+F47+F50</f>
        <v>1844</v>
      </c>
      <c r="G55" s="566">
        <f>G11+G14+G20+G23+G26+G29+G32+G35+G38+G41+G44+G47+G50</f>
        <v>6415</v>
      </c>
      <c r="H55" s="1162">
        <f>H11+H14+H20+H23+H26+H29+H32+H35+H38+H41+H44+H47+H50</f>
        <v>8259</v>
      </c>
    </row>
    <row r="56" spans="2:8" x14ac:dyDescent="0.2">
      <c r="B56" s="2024"/>
      <c r="C56" s="2033"/>
      <c r="D56" s="1831" t="s">
        <v>426</v>
      </c>
      <c r="E56" s="1163">
        <f>SUM(E53:E55)</f>
        <v>1858</v>
      </c>
      <c r="F56" s="1177">
        <f>SUM(F53:F55)</f>
        <v>12653</v>
      </c>
      <c r="G56" s="1178">
        <f>SUM(G53:G55)</f>
        <v>33452</v>
      </c>
      <c r="H56" s="1179">
        <f>SUM(H53:H55)</f>
        <v>46105</v>
      </c>
    </row>
    <row r="57" spans="2:8" s="95" customFormat="1" ht="15" customHeight="1" x14ac:dyDescent="0.2">
      <c r="B57" s="126" t="s">
        <v>117</v>
      </c>
      <c r="C57" s="213"/>
      <c r="D57" s="185"/>
      <c r="E57" s="185"/>
      <c r="F57" s="185"/>
      <c r="G57" s="185"/>
    </row>
  </sheetData>
  <mergeCells count="18">
    <mergeCell ref="B46:C48"/>
    <mergeCell ref="B49:C51"/>
    <mergeCell ref="B53:C56"/>
    <mergeCell ref="B31:C33"/>
    <mergeCell ref="B34:C36"/>
    <mergeCell ref="B37:C39"/>
    <mergeCell ref="B40:C42"/>
    <mergeCell ref="B43:C45"/>
    <mergeCell ref="B16:C18"/>
    <mergeCell ref="B19:C21"/>
    <mergeCell ref="B22:C24"/>
    <mergeCell ref="B25:C27"/>
    <mergeCell ref="B28:C30"/>
    <mergeCell ref="B5:C5"/>
    <mergeCell ref="B6:C6"/>
    <mergeCell ref="B7:C9"/>
    <mergeCell ref="B10:C12"/>
    <mergeCell ref="B13:C15"/>
  </mergeCells>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showGridLines="0" zoomScaleNormal="100" workbookViewId="0">
      <pane ySplit="5" topLeftCell="A6" activePane="bottomLeft" state="frozen"/>
      <selection activeCell="Q15" sqref="Q15"/>
      <selection pane="bottomLeft" activeCell="A4" sqref="A4:XFD4"/>
    </sheetView>
  </sheetViews>
  <sheetFormatPr baseColWidth="10" defaultColWidth="9.140625" defaultRowHeight="12.75" x14ac:dyDescent="0.2"/>
  <cols>
    <col min="1" max="1" width="1.7109375" style="474" customWidth="1"/>
    <col min="2" max="2" width="11.42578125" style="152" customWidth="1"/>
    <col min="3" max="3" width="21.42578125" style="152" customWidth="1"/>
    <col min="4" max="4" width="11.7109375" customWidth="1"/>
    <col min="5" max="8" width="11.7109375" style="273" customWidth="1"/>
    <col min="9" max="9" width="11.7109375" style="474" customWidth="1"/>
    <col min="10" max="1022" width="10.7109375" customWidth="1"/>
    <col min="1023" max="1025" width="9.140625" customWidth="1"/>
  </cols>
  <sheetData>
    <row r="1" spans="2:8" ht="20.100000000000001" customHeight="1" x14ac:dyDescent="0.2">
      <c r="B1" s="502" t="s">
        <v>422</v>
      </c>
      <c r="C1" s="502"/>
      <c r="D1" s="502"/>
      <c r="E1" s="503"/>
      <c r="F1" s="503"/>
      <c r="G1" s="503"/>
      <c r="H1" s="503"/>
    </row>
    <row r="2" spans="2:8" ht="20.100000000000001" customHeight="1" x14ac:dyDescent="0.2">
      <c r="B2" s="502" t="s">
        <v>450</v>
      </c>
      <c r="C2" s="504"/>
      <c r="D2" s="235"/>
      <c r="E2" s="503"/>
      <c r="F2" s="503"/>
      <c r="G2" s="503"/>
      <c r="H2" s="503"/>
    </row>
    <row r="3" spans="2:8" ht="20.100000000000001" customHeight="1" x14ac:dyDescent="0.2">
      <c r="B3" s="1082" t="s">
        <v>439</v>
      </c>
      <c r="C3" s="505"/>
      <c r="D3" s="235"/>
      <c r="E3" s="503"/>
      <c r="F3" s="503"/>
      <c r="G3" s="503"/>
      <c r="H3" s="503"/>
    </row>
    <row r="4" spans="2:8" ht="20.100000000000001" customHeight="1" thickBot="1" x14ac:dyDescent="0.25">
      <c r="B4" s="1698" t="s">
        <v>49</v>
      </c>
      <c r="C4" s="506"/>
      <c r="D4" s="506"/>
      <c r="E4" s="503"/>
      <c r="F4" s="503"/>
      <c r="G4" s="503"/>
      <c r="H4" s="503"/>
    </row>
    <row r="5" spans="2:8" ht="50.1" customHeight="1" thickTop="1" thickBot="1" x14ac:dyDescent="0.25">
      <c r="B5" s="2016"/>
      <c r="C5" s="2016"/>
      <c r="D5" s="476"/>
      <c r="E5" s="1147" t="s">
        <v>106</v>
      </c>
      <c r="F5" s="1144" t="s">
        <v>107</v>
      </c>
      <c r="G5" s="1148" t="s">
        <v>108</v>
      </c>
      <c r="H5" s="1148" t="s">
        <v>424</v>
      </c>
    </row>
    <row r="6" spans="2:8" ht="5.0999999999999996" customHeight="1" thickTop="1" thickBot="1" x14ac:dyDescent="0.25">
      <c r="B6" s="2016"/>
      <c r="C6" s="2016"/>
      <c r="D6" s="546"/>
      <c r="E6" s="478"/>
      <c r="F6" s="479"/>
      <c r="G6" s="479"/>
      <c r="H6" s="480"/>
    </row>
    <row r="7" spans="2:8" ht="12.75" customHeight="1" thickBot="1" x14ac:dyDescent="0.25">
      <c r="B7" s="2027" t="s">
        <v>894</v>
      </c>
      <c r="C7" s="2027"/>
      <c r="D7" s="1370" t="s">
        <v>904</v>
      </c>
      <c r="E7" s="262">
        <v>226</v>
      </c>
      <c r="F7" s="582">
        <v>1028</v>
      </c>
      <c r="G7" s="261">
        <v>1963</v>
      </c>
      <c r="H7" s="583">
        <v>2991</v>
      </c>
    </row>
    <row r="8" spans="2:8" ht="12.75" customHeight="1" thickBot="1" x14ac:dyDescent="0.25">
      <c r="B8" s="2027"/>
      <c r="C8" s="2027"/>
      <c r="D8" s="1371" t="s">
        <v>425</v>
      </c>
      <c r="E8" s="551">
        <v>1</v>
      </c>
      <c r="F8" s="552">
        <v>3</v>
      </c>
      <c r="G8" s="553">
        <v>19</v>
      </c>
      <c r="H8" s="554">
        <v>22</v>
      </c>
    </row>
    <row r="9" spans="2:8" ht="12.75" customHeight="1" thickBot="1" x14ac:dyDescent="0.25">
      <c r="B9" s="2027"/>
      <c r="C9" s="2027"/>
      <c r="D9" s="1815" t="s">
        <v>426</v>
      </c>
      <c r="E9" s="488">
        <v>227</v>
      </c>
      <c r="F9" s="555">
        <v>1031</v>
      </c>
      <c r="G9" s="556">
        <v>1982</v>
      </c>
      <c r="H9" s="557">
        <v>3013</v>
      </c>
    </row>
    <row r="10" spans="2:8" ht="12.75" customHeight="1" thickBot="1" x14ac:dyDescent="0.25">
      <c r="B10" s="2018" t="s">
        <v>447</v>
      </c>
      <c r="C10" s="2018"/>
      <c r="D10" s="1370" t="s">
        <v>428</v>
      </c>
      <c r="E10" s="547">
        <v>9</v>
      </c>
      <c r="F10" s="548">
        <v>31</v>
      </c>
      <c r="G10" s="549">
        <v>157</v>
      </c>
      <c r="H10" s="550">
        <v>188</v>
      </c>
    </row>
    <row r="11" spans="2:8" ht="12.75" customHeight="1" x14ac:dyDescent="0.2">
      <c r="B11" s="2018"/>
      <c r="C11" s="2018"/>
      <c r="D11" s="1371" t="s">
        <v>429</v>
      </c>
      <c r="E11" s="551">
        <v>0</v>
      </c>
      <c r="F11" s="552">
        <v>1</v>
      </c>
      <c r="G11" s="553">
        <v>14</v>
      </c>
      <c r="H11" s="554">
        <v>15</v>
      </c>
    </row>
    <row r="12" spans="2:8" ht="12.75" customHeight="1" thickBot="1" x14ac:dyDescent="0.25">
      <c r="B12" s="2018"/>
      <c r="C12" s="2018"/>
      <c r="D12" s="1815" t="s">
        <v>426</v>
      </c>
      <c r="E12" s="488">
        <v>9</v>
      </c>
      <c r="F12" s="555">
        <v>32</v>
      </c>
      <c r="G12" s="556">
        <v>171</v>
      </c>
      <c r="H12" s="557">
        <v>203</v>
      </c>
    </row>
    <row r="13" spans="2:8" ht="12.75" customHeight="1" thickBot="1" x14ac:dyDescent="0.25">
      <c r="B13" s="2029" t="s">
        <v>448</v>
      </c>
      <c r="C13" s="2029"/>
      <c r="D13" s="1370" t="s">
        <v>428</v>
      </c>
      <c r="E13" s="547">
        <v>42</v>
      </c>
      <c r="F13" s="548">
        <v>216</v>
      </c>
      <c r="G13" s="558">
        <v>716</v>
      </c>
      <c r="H13" s="550">
        <v>932</v>
      </c>
    </row>
    <row r="14" spans="2:8" ht="12.75" customHeight="1" thickBot="1" x14ac:dyDescent="0.25">
      <c r="B14" s="2029"/>
      <c r="C14" s="2029"/>
      <c r="D14" s="1371" t="s">
        <v>429</v>
      </c>
      <c r="E14" s="551">
        <v>0</v>
      </c>
      <c r="F14" s="552">
        <v>1</v>
      </c>
      <c r="G14" s="553">
        <v>5</v>
      </c>
      <c r="H14" s="554">
        <v>6</v>
      </c>
    </row>
    <row r="15" spans="2:8" ht="12.75" customHeight="1" x14ac:dyDescent="0.2">
      <c r="B15" s="2029"/>
      <c r="C15" s="2029"/>
      <c r="D15" s="1818" t="s">
        <v>426</v>
      </c>
      <c r="E15" s="559">
        <v>42</v>
      </c>
      <c r="F15" s="560">
        <v>217</v>
      </c>
      <c r="G15" s="561">
        <v>721</v>
      </c>
      <c r="H15" s="562">
        <v>938</v>
      </c>
    </row>
    <row r="16" spans="2:8" ht="12.75" customHeight="1" thickBot="1" x14ac:dyDescent="0.25">
      <c r="B16" s="2034" t="s">
        <v>441</v>
      </c>
      <c r="C16" s="2034"/>
      <c r="D16" s="1372" t="s">
        <v>428</v>
      </c>
      <c r="E16" s="1352">
        <v>2</v>
      </c>
      <c r="F16" s="1353">
        <v>16</v>
      </c>
      <c r="G16" s="1354">
        <v>25</v>
      </c>
      <c r="H16" s="1355">
        <v>41</v>
      </c>
    </row>
    <row r="17" spans="2:8" ht="12.75" customHeight="1" x14ac:dyDescent="0.2">
      <c r="B17" s="2034"/>
      <c r="C17" s="2034"/>
      <c r="D17" s="1371" t="s">
        <v>429</v>
      </c>
      <c r="E17" s="1356">
        <v>0</v>
      </c>
      <c r="F17" s="1357">
        <v>0</v>
      </c>
      <c r="G17" s="1358">
        <v>0</v>
      </c>
      <c r="H17" s="1359">
        <v>0</v>
      </c>
    </row>
    <row r="18" spans="2:8" ht="12.75" customHeight="1" x14ac:dyDescent="0.2">
      <c r="B18" s="2034"/>
      <c r="C18" s="2034"/>
      <c r="D18" s="1815" t="s">
        <v>426</v>
      </c>
      <c r="E18" s="1360">
        <v>2</v>
      </c>
      <c r="F18" s="1361">
        <v>16</v>
      </c>
      <c r="G18" s="1362">
        <v>25</v>
      </c>
      <c r="H18" s="1363">
        <v>41</v>
      </c>
    </row>
    <row r="19" spans="2:8" ht="12.75" customHeight="1" x14ac:dyDescent="0.2">
      <c r="B19" s="2018" t="s">
        <v>431</v>
      </c>
      <c r="C19" s="2018"/>
      <c r="D19" s="1370" t="s">
        <v>428</v>
      </c>
      <c r="E19" s="547">
        <v>70</v>
      </c>
      <c r="F19" s="548">
        <v>675</v>
      </c>
      <c r="G19" s="549">
        <v>1349</v>
      </c>
      <c r="H19" s="550">
        <v>2024</v>
      </c>
    </row>
    <row r="20" spans="2:8" ht="12.75" customHeight="1" x14ac:dyDescent="0.2">
      <c r="B20" s="2018"/>
      <c r="C20" s="2018"/>
      <c r="D20" s="1371" t="s">
        <v>429</v>
      </c>
      <c r="E20" s="551">
        <v>7</v>
      </c>
      <c r="F20" s="552">
        <v>69</v>
      </c>
      <c r="G20" s="553">
        <v>183</v>
      </c>
      <c r="H20" s="554">
        <v>252</v>
      </c>
    </row>
    <row r="21" spans="2:8" ht="12.75" customHeight="1" x14ac:dyDescent="0.2">
      <c r="B21" s="2018"/>
      <c r="C21" s="2018"/>
      <c r="D21" s="1815" t="s">
        <v>426</v>
      </c>
      <c r="E21" s="488">
        <v>77</v>
      </c>
      <c r="F21" s="555">
        <v>744</v>
      </c>
      <c r="G21" s="556">
        <v>1532</v>
      </c>
      <c r="H21" s="557">
        <v>2276</v>
      </c>
    </row>
    <row r="22" spans="2:8" ht="12.75" customHeight="1" x14ac:dyDescent="0.2">
      <c r="B22" s="2018" t="s">
        <v>432</v>
      </c>
      <c r="C22" s="2018"/>
      <c r="D22" s="1370" t="s">
        <v>428</v>
      </c>
      <c r="E22" s="547">
        <v>190</v>
      </c>
      <c r="F22" s="548">
        <v>1088</v>
      </c>
      <c r="G22" s="549">
        <v>2051</v>
      </c>
      <c r="H22" s="550">
        <v>3139</v>
      </c>
    </row>
    <row r="23" spans="2:8" ht="12.75" customHeight="1" x14ac:dyDescent="0.2">
      <c r="B23" s="2018"/>
      <c r="C23" s="2018"/>
      <c r="D23" s="1371" t="s">
        <v>429</v>
      </c>
      <c r="E23" s="551">
        <v>7</v>
      </c>
      <c r="F23" s="552">
        <v>85</v>
      </c>
      <c r="G23" s="553">
        <v>260</v>
      </c>
      <c r="H23" s="554">
        <v>345</v>
      </c>
    </row>
    <row r="24" spans="2:8" ht="12.75" customHeight="1" x14ac:dyDescent="0.2">
      <c r="B24" s="2018"/>
      <c r="C24" s="2018"/>
      <c r="D24" s="1815" t="s">
        <v>426</v>
      </c>
      <c r="E24" s="488">
        <v>197</v>
      </c>
      <c r="F24" s="555">
        <v>1173</v>
      </c>
      <c r="G24" s="556">
        <v>2311</v>
      </c>
      <c r="H24" s="557">
        <v>3484</v>
      </c>
    </row>
    <row r="25" spans="2:8" ht="12.75" customHeight="1" x14ac:dyDescent="0.2">
      <c r="B25" s="2019" t="s">
        <v>744</v>
      </c>
      <c r="C25" s="2019"/>
      <c r="D25" s="1370" t="s">
        <v>428</v>
      </c>
      <c r="E25" s="547">
        <v>562</v>
      </c>
      <c r="F25" s="548">
        <v>2235</v>
      </c>
      <c r="G25" s="549">
        <v>5975</v>
      </c>
      <c r="H25" s="550">
        <v>8210</v>
      </c>
    </row>
    <row r="26" spans="2:8" ht="12.75" customHeight="1" x14ac:dyDescent="0.2">
      <c r="B26" s="2019"/>
      <c r="C26" s="2019"/>
      <c r="D26" s="1371" t="s">
        <v>429</v>
      </c>
      <c r="E26" s="551">
        <v>203</v>
      </c>
      <c r="F26" s="552">
        <v>1183</v>
      </c>
      <c r="G26" s="553">
        <v>3566</v>
      </c>
      <c r="H26" s="554">
        <v>4749</v>
      </c>
    </row>
    <row r="27" spans="2:8" ht="12.75" customHeight="1" x14ac:dyDescent="0.2">
      <c r="B27" s="2019"/>
      <c r="C27" s="2019"/>
      <c r="D27" s="1815" t="s">
        <v>426</v>
      </c>
      <c r="E27" s="488">
        <v>765</v>
      </c>
      <c r="F27" s="555">
        <v>3418</v>
      </c>
      <c r="G27" s="556">
        <v>9541</v>
      </c>
      <c r="H27" s="557">
        <v>12959</v>
      </c>
    </row>
    <row r="28" spans="2:8" ht="12.75" customHeight="1" x14ac:dyDescent="0.2">
      <c r="B28" s="2019" t="s">
        <v>745</v>
      </c>
      <c r="C28" s="2019"/>
      <c r="D28" s="1370" t="s">
        <v>428</v>
      </c>
      <c r="E28" s="547">
        <v>33</v>
      </c>
      <c r="F28" s="548">
        <v>119</v>
      </c>
      <c r="G28" s="549">
        <v>463</v>
      </c>
      <c r="H28" s="550">
        <v>582</v>
      </c>
    </row>
    <row r="29" spans="2:8" ht="12.75" customHeight="1" x14ac:dyDescent="0.2">
      <c r="B29" s="2019"/>
      <c r="C29" s="2019"/>
      <c r="D29" s="1371" t="s">
        <v>429</v>
      </c>
      <c r="E29" s="551">
        <v>9</v>
      </c>
      <c r="F29" s="552">
        <v>73</v>
      </c>
      <c r="G29" s="553">
        <v>245</v>
      </c>
      <c r="H29" s="554">
        <v>318</v>
      </c>
    </row>
    <row r="30" spans="2:8" ht="12.75" customHeight="1" x14ac:dyDescent="0.2">
      <c r="B30" s="2019"/>
      <c r="C30" s="2019"/>
      <c r="D30" s="1815" t="s">
        <v>426</v>
      </c>
      <c r="E30" s="488">
        <v>42</v>
      </c>
      <c r="F30" s="555">
        <v>192</v>
      </c>
      <c r="G30" s="556">
        <v>708</v>
      </c>
      <c r="H30" s="557">
        <v>900</v>
      </c>
    </row>
    <row r="31" spans="2:8" ht="12.75" customHeight="1" x14ac:dyDescent="0.2">
      <c r="B31" s="2018" t="s">
        <v>433</v>
      </c>
      <c r="C31" s="2018"/>
      <c r="D31" s="1370" t="s">
        <v>428</v>
      </c>
      <c r="E31" s="547">
        <v>5</v>
      </c>
      <c r="F31" s="548">
        <v>29</v>
      </c>
      <c r="G31" s="549">
        <v>67</v>
      </c>
      <c r="H31" s="550">
        <v>96</v>
      </c>
    </row>
    <row r="32" spans="2:8" ht="12.75" customHeight="1" x14ac:dyDescent="0.2">
      <c r="B32" s="2018"/>
      <c r="C32" s="2018"/>
      <c r="D32" s="1371" t="s">
        <v>429</v>
      </c>
      <c r="E32" s="551">
        <v>1</v>
      </c>
      <c r="F32" s="552">
        <v>4</v>
      </c>
      <c r="G32" s="553">
        <v>9</v>
      </c>
      <c r="H32" s="554">
        <v>13</v>
      </c>
    </row>
    <row r="33" spans="2:8" ht="12.75" customHeight="1" x14ac:dyDescent="0.2">
      <c r="B33" s="2018"/>
      <c r="C33" s="2018"/>
      <c r="D33" s="1815" t="s">
        <v>426</v>
      </c>
      <c r="E33" s="488">
        <v>6</v>
      </c>
      <c r="F33" s="555">
        <v>33</v>
      </c>
      <c r="G33" s="556">
        <v>76</v>
      </c>
      <c r="H33" s="557">
        <v>109</v>
      </c>
    </row>
    <row r="34" spans="2:8" ht="12.75" customHeight="1" x14ac:dyDescent="0.2">
      <c r="B34" s="2018" t="s">
        <v>434</v>
      </c>
      <c r="C34" s="2018"/>
      <c r="D34" s="1370" t="s">
        <v>428</v>
      </c>
      <c r="E34" s="547">
        <v>3</v>
      </c>
      <c r="F34" s="548">
        <v>22</v>
      </c>
      <c r="G34" s="549">
        <v>35</v>
      </c>
      <c r="H34" s="550">
        <v>57</v>
      </c>
    </row>
    <row r="35" spans="2:8" ht="12.75" customHeight="1" x14ac:dyDescent="0.2">
      <c r="B35" s="2018"/>
      <c r="C35" s="2018"/>
      <c r="D35" s="1371" t="s">
        <v>429</v>
      </c>
      <c r="E35" s="551">
        <v>0</v>
      </c>
      <c r="F35" s="552">
        <v>2</v>
      </c>
      <c r="G35" s="553">
        <v>2</v>
      </c>
      <c r="H35" s="554">
        <v>4</v>
      </c>
    </row>
    <row r="36" spans="2:8" ht="12.75" customHeight="1" x14ac:dyDescent="0.2">
      <c r="B36" s="2018"/>
      <c r="C36" s="2018"/>
      <c r="D36" s="1815" t="s">
        <v>426</v>
      </c>
      <c r="E36" s="488">
        <v>3</v>
      </c>
      <c r="F36" s="555">
        <v>24</v>
      </c>
      <c r="G36" s="556">
        <v>37</v>
      </c>
      <c r="H36" s="557">
        <v>61</v>
      </c>
    </row>
    <row r="37" spans="2:8" ht="12.75" customHeight="1" x14ac:dyDescent="0.2">
      <c r="B37" s="2019" t="s">
        <v>435</v>
      </c>
      <c r="C37" s="2019"/>
      <c r="D37" s="1370" t="s">
        <v>428</v>
      </c>
      <c r="E37" s="547">
        <v>1</v>
      </c>
      <c r="F37" s="548">
        <v>5</v>
      </c>
      <c r="G37" s="549">
        <v>18</v>
      </c>
      <c r="H37" s="550">
        <v>23</v>
      </c>
    </row>
    <row r="38" spans="2:8" ht="12.75" customHeight="1" x14ac:dyDescent="0.2">
      <c r="B38" s="2019"/>
      <c r="C38" s="2019"/>
      <c r="D38" s="1371" t="s">
        <v>429</v>
      </c>
      <c r="E38" s="551">
        <v>0</v>
      </c>
      <c r="F38" s="552">
        <v>2</v>
      </c>
      <c r="G38" s="553">
        <v>41</v>
      </c>
      <c r="H38" s="554">
        <v>43</v>
      </c>
    </row>
    <row r="39" spans="2:8" ht="12.75" customHeight="1" x14ac:dyDescent="0.2">
      <c r="B39" s="2019"/>
      <c r="C39" s="2019"/>
      <c r="D39" s="1815" t="s">
        <v>426</v>
      </c>
      <c r="E39" s="488">
        <v>1</v>
      </c>
      <c r="F39" s="555">
        <v>7</v>
      </c>
      <c r="G39" s="556">
        <v>59</v>
      </c>
      <c r="H39" s="557">
        <v>66</v>
      </c>
    </row>
    <row r="40" spans="2:8" ht="12.75" customHeight="1" x14ac:dyDescent="0.2">
      <c r="B40" s="2019" t="s">
        <v>436</v>
      </c>
      <c r="C40" s="2019"/>
      <c r="D40" s="1370" t="s">
        <v>428</v>
      </c>
      <c r="E40" s="547">
        <v>0</v>
      </c>
      <c r="F40" s="548">
        <v>2</v>
      </c>
      <c r="G40" s="549">
        <v>6</v>
      </c>
      <c r="H40" s="550">
        <v>8</v>
      </c>
    </row>
    <row r="41" spans="2:8" ht="12.75" customHeight="1" x14ac:dyDescent="0.2">
      <c r="B41" s="2019"/>
      <c r="C41" s="2019"/>
      <c r="D41" s="1371" t="s">
        <v>429</v>
      </c>
      <c r="E41" s="551">
        <v>0</v>
      </c>
      <c r="F41" s="552">
        <v>0</v>
      </c>
      <c r="G41" s="553">
        <v>25</v>
      </c>
      <c r="H41" s="554">
        <v>25</v>
      </c>
    </row>
    <row r="42" spans="2:8" ht="12.75" customHeight="1" x14ac:dyDescent="0.2">
      <c r="B42" s="2019"/>
      <c r="C42" s="2019"/>
      <c r="D42" s="1815" t="s">
        <v>426</v>
      </c>
      <c r="E42" s="488">
        <v>0</v>
      </c>
      <c r="F42" s="555">
        <v>2</v>
      </c>
      <c r="G42" s="556">
        <v>31</v>
      </c>
      <c r="H42" s="557">
        <v>33</v>
      </c>
    </row>
    <row r="43" spans="2:8" ht="12.75" customHeight="1" x14ac:dyDescent="0.2">
      <c r="B43" s="2019" t="s">
        <v>437</v>
      </c>
      <c r="C43" s="2019"/>
      <c r="D43" s="1370" t="s">
        <v>428</v>
      </c>
      <c r="E43" s="547">
        <v>5</v>
      </c>
      <c r="F43" s="548">
        <v>0</v>
      </c>
      <c r="G43" s="549">
        <v>3</v>
      </c>
      <c r="H43" s="550">
        <v>3</v>
      </c>
    </row>
    <row r="44" spans="2:8" ht="12.75" customHeight="1" x14ac:dyDescent="0.2">
      <c r="B44" s="2019"/>
      <c r="C44" s="2019"/>
      <c r="D44" s="1371" t="s">
        <v>429</v>
      </c>
      <c r="E44" s="551">
        <v>0</v>
      </c>
      <c r="F44" s="552">
        <v>3</v>
      </c>
      <c r="G44" s="553">
        <v>0</v>
      </c>
      <c r="H44" s="554">
        <v>3</v>
      </c>
    </row>
    <row r="45" spans="2:8" ht="12.75" customHeight="1" x14ac:dyDescent="0.2">
      <c r="B45" s="2019"/>
      <c r="C45" s="2019"/>
      <c r="D45" s="1815" t="s">
        <v>426</v>
      </c>
      <c r="E45" s="488">
        <v>5</v>
      </c>
      <c r="F45" s="555">
        <v>3</v>
      </c>
      <c r="G45" s="556">
        <v>3</v>
      </c>
      <c r="H45" s="557">
        <v>6</v>
      </c>
    </row>
    <row r="46" spans="2:8" ht="12.75" customHeight="1" x14ac:dyDescent="0.2">
      <c r="B46" s="2019" t="s">
        <v>438</v>
      </c>
      <c r="C46" s="2019"/>
      <c r="D46" s="1370" t="s">
        <v>428</v>
      </c>
      <c r="E46" s="547">
        <v>4</v>
      </c>
      <c r="F46" s="548">
        <v>25</v>
      </c>
      <c r="G46" s="549">
        <v>89</v>
      </c>
      <c r="H46" s="550">
        <v>114</v>
      </c>
    </row>
    <row r="47" spans="2:8" ht="12.75" customHeight="1" x14ac:dyDescent="0.2">
      <c r="B47" s="2019"/>
      <c r="C47" s="2019"/>
      <c r="D47" s="1371" t="s">
        <v>429</v>
      </c>
      <c r="E47" s="551">
        <v>0</v>
      </c>
      <c r="F47" s="552">
        <v>10</v>
      </c>
      <c r="G47" s="553">
        <v>58</v>
      </c>
      <c r="H47" s="554">
        <v>68</v>
      </c>
    </row>
    <row r="48" spans="2:8" ht="12.75" customHeight="1" x14ac:dyDescent="0.2">
      <c r="B48" s="2019"/>
      <c r="C48" s="2019"/>
      <c r="D48" s="1815" t="s">
        <v>426</v>
      </c>
      <c r="E48" s="488">
        <v>4</v>
      </c>
      <c r="F48" s="555">
        <v>35</v>
      </c>
      <c r="G48" s="556">
        <v>147</v>
      </c>
      <c r="H48" s="557">
        <v>182</v>
      </c>
    </row>
    <row r="49" spans="2:8" ht="12.75" customHeight="1" x14ac:dyDescent="0.2">
      <c r="B49" s="2019" t="s">
        <v>66</v>
      </c>
      <c r="C49" s="2019"/>
      <c r="D49" s="1370" t="s">
        <v>428</v>
      </c>
      <c r="E49" s="547">
        <v>8</v>
      </c>
      <c r="F49" s="548">
        <v>35</v>
      </c>
      <c r="G49" s="549">
        <v>73</v>
      </c>
      <c r="H49" s="550">
        <v>108</v>
      </c>
    </row>
    <row r="50" spans="2:8" ht="12.75" customHeight="1" x14ac:dyDescent="0.2">
      <c r="B50" s="2019"/>
      <c r="C50" s="2019"/>
      <c r="D50" s="1371" t="s">
        <v>429</v>
      </c>
      <c r="E50" s="551">
        <v>0</v>
      </c>
      <c r="F50" s="552">
        <v>10</v>
      </c>
      <c r="G50" s="553">
        <v>37</v>
      </c>
      <c r="H50" s="554">
        <v>47</v>
      </c>
    </row>
    <row r="51" spans="2:8" x14ac:dyDescent="0.2">
      <c r="B51" s="2019"/>
      <c r="C51" s="2019"/>
      <c r="D51" s="1815" t="s">
        <v>426</v>
      </c>
      <c r="E51" s="488">
        <v>8</v>
      </c>
      <c r="F51" s="555">
        <v>45</v>
      </c>
      <c r="G51" s="555">
        <v>110</v>
      </c>
      <c r="H51" s="557">
        <v>155</v>
      </c>
    </row>
    <row r="52" spans="2:8" s="1" customFormat="1" ht="5.0999999999999996" customHeight="1" x14ac:dyDescent="0.2">
      <c r="B52" s="504"/>
      <c r="C52" s="504"/>
      <c r="D52" s="235"/>
      <c r="E52" s="514"/>
      <c r="F52" s="515"/>
      <c r="G52" s="515"/>
      <c r="H52" s="515"/>
    </row>
    <row r="53" spans="2:8" x14ac:dyDescent="0.2">
      <c r="B53" s="2020" t="s">
        <v>115</v>
      </c>
      <c r="C53" s="2031"/>
      <c r="D53" s="1829" t="s">
        <v>894</v>
      </c>
      <c r="E53" s="1176">
        <f>E9</f>
        <v>227</v>
      </c>
      <c r="F53" s="1151">
        <f>F9</f>
        <v>1031</v>
      </c>
      <c r="G53" s="1152">
        <f>G9</f>
        <v>1982</v>
      </c>
      <c r="H53" s="1174">
        <f>H9</f>
        <v>3013</v>
      </c>
    </row>
    <row r="54" spans="2:8" x14ac:dyDescent="0.2">
      <c r="B54" s="2022"/>
      <c r="C54" s="2032"/>
      <c r="D54" s="1830" t="s">
        <v>428</v>
      </c>
      <c r="E54" s="564">
        <f>E10+E13+E19+E22+E25+E28++E31+E34+E37+E40+E43+E46+E49</f>
        <v>932</v>
      </c>
      <c r="F54" s="565">
        <f>F10+F13+F19+F22+F25+F28++F31+F34+F37+F40+F43+F46+F49</f>
        <v>4482</v>
      </c>
      <c r="G54" s="566">
        <f>G10+G13+G19+G22+G25+G28++G31+G34+G37+G40+G43+G46+G49</f>
        <v>11002</v>
      </c>
      <c r="H54" s="1162">
        <f>H10+H13+H19+H22+H25+H28++H31+H34+H37+H40+H43+H46+H49</f>
        <v>15484</v>
      </c>
    </row>
    <row r="55" spans="2:8" x14ac:dyDescent="0.2">
      <c r="B55" s="2022"/>
      <c r="C55" s="2032"/>
      <c r="D55" s="1830" t="s">
        <v>429</v>
      </c>
      <c r="E55" s="564">
        <f>E11+E14+E17+E20+E23+E26+E29+E32+E35+E38+E41+E44+E47+E50</f>
        <v>227</v>
      </c>
      <c r="F55" s="565">
        <f>F11+F14+F20+F23+F26+F29+F32+F35+F38+F41+F44+F47+F50</f>
        <v>1443</v>
      </c>
      <c r="G55" s="566">
        <f>G11+G14+G20+G23+G26+G29+G32+G35+G38+G41+G44+G47+G50</f>
        <v>4445</v>
      </c>
      <c r="H55" s="1162">
        <f>H11+H14+H20+H23+H26+H29+H32+H35+H38+H41+H44+H47+H50</f>
        <v>5888</v>
      </c>
    </row>
    <row r="56" spans="2:8" x14ac:dyDescent="0.2">
      <c r="B56" s="2024"/>
      <c r="C56" s="2033"/>
      <c r="D56" s="1831" t="s">
        <v>426</v>
      </c>
      <c r="E56" s="1180">
        <f>SUM(E53:E55)</f>
        <v>1386</v>
      </c>
      <c r="F56" s="1156">
        <f>SUM(F53:F55)</f>
        <v>6956</v>
      </c>
      <c r="G56" s="1157">
        <f>SUM(G53:G55)</f>
        <v>17429</v>
      </c>
      <c r="H56" s="1165">
        <f>SUM(H53:H55)</f>
        <v>24385</v>
      </c>
    </row>
    <row r="57" spans="2:8" s="95" customFormat="1" ht="15" customHeight="1" x14ac:dyDescent="0.2">
      <c r="B57" s="126" t="s">
        <v>117</v>
      </c>
      <c r="C57" s="213"/>
      <c r="D57" s="185"/>
      <c r="E57" s="584"/>
      <c r="F57" s="584"/>
      <c r="G57" s="584"/>
      <c r="H57" s="584"/>
    </row>
  </sheetData>
  <mergeCells count="18">
    <mergeCell ref="B46:C48"/>
    <mergeCell ref="B49:C51"/>
    <mergeCell ref="B53:C56"/>
    <mergeCell ref="B31:C33"/>
    <mergeCell ref="B34:C36"/>
    <mergeCell ref="B37:C39"/>
    <mergeCell ref="B40:C42"/>
    <mergeCell ref="B43:C45"/>
    <mergeCell ref="B16:C18"/>
    <mergeCell ref="B19:C21"/>
    <mergeCell ref="B22:C24"/>
    <mergeCell ref="B25:C27"/>
    <mergeCell ref="B28:C30"/>
    <mergeCell ref="B5:C5"/>
    <mergeCell ref="B6:C6"/>
    <mergeCell ref="B7:C9"/>
    <mergeCell ref="B10:C12"/>
    <mergeCell ref="B13:C15"/>
  </mergeCells>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showGridLines="0" zoomScaleNormal="100" workbookViewId="0">
      <pane ySplit="5" topLeftCell="A6" activePane="bottomLeft" state="frozen"/>
      <selection activeCell="Q15" sqref="Q15"/>
      <selection pane="bottomLeft" activeCell="B25" sqref="B25:C27"/>
    </sheetView>
  </sheetViews>
  <sheetFormatPr baseColWidth="10" defaultColWidth="9.140625" defaultRowHeight="12.75" x14ac:dyDescent="0.2"/>
  <cols>
    <col min="1" max="1" width="1.7109375" style="474" customWidth="1"/>
    <col min="2" max="2" width="11.42578125" style="152" customWidth="1"/>
    <col min="3" max="3" width="21.42578125" style="152" customWidth="1"/>
    <col min="4" max="4" width="11.7109375" customWidth="1"/>
    <col min="5" max="8" width="11.7109375" style="273" customWidth="1"/>
    <col min="9" max="9" width="11.7109375" style="474" customWidth="1"/>
    <col min="10" max="1022" width="10.7109375" customWidth="1"/>
    <col min="1023" max="1025" width="9.140625" customWidth="1"/>
  </cols>
  <sheetData>
    <row r="1" spans="2:8" ht="20.100000000000001" customHeight="1" x14ac:dyDescent="0.2">
      <c r="B1" s="502" t="s">
        <v>422</v>
      </c>
      <c r="C1" s="502"/>
      <c r="D1" s="502"/>
      <c r="E1" s="503"/>
      <c r="F1" s="503"/>
      <c r="G1" s="503"/>
      <c r="H1" s="503"/>
    </row>
    <row r="2" spans="2:8" ht="20.100000000000001" customHeight="1" x14ac:dyDescent="0.2">
      <c r="B2" s="502" t="s">
        <v>451</v>
      </c>
      <c r="C2" s="504"/>
      <c r="D2" s="235"/>
      <c r="E2" s="503"/>
      <c r="F2" s="503"/>
      <c r="G2" s="503"/>
      <c r="H2" s="503"/>
    </row>
    <row r="3" spans="2:8" ht="20.100000000000001" customHeight="1" x14ac:dyDescent="0.2">
      <c r="B3" s="1082" t="s">
        <v>439</v>
      </c>
      <c r="C3" s="505"/>
      <c r="D3" s="235"/>
      <c r="E3" s="503"/>
      <c r="F3" s="503"/>
      <c r="G3" s="503"/>
      <c r="H3" s="503"/>
    </row>
    <row r="4" spans="2:8" ht="20.100000000000001" customHeight="1" thickBot="1" x14ac:dyDescent="0.25">
      <c r="B4" s="1698" t="s">
        <v>49</v>
      </c>
      <c r="C4" s="506"/>
      <c r="D4" s="506"/>
      <c r="E4" s="503"/>
      <c r="F4" s="503"/>
      <c r="G4" s="503"/>
      <c r="H4" s="503"/>
    </row>
    <row r="5" spans="2:8" ht="50.1" customHeight="1" thickTop="1" thickBot="1" x14ac:dyDescent="0.25">
      <c r="B5" s="2016"/>
      <c r="C5" s="2016"/>
      <c r="D5" s="476"/>
      <c r="E5" s="1147" t="s">
        <v>106</v>
      </c>
      <c r="F5" s="1144" t="s">
        <v>107</v>
      </c>
      <c r="G5" s="1148" t="s">
        <v>108</v>
      </c>
      <c r="H5" s="1148" t="s">
        <v>424</v>
      </c>
    </row>
    <row r="6" spans="2:8" ht="5.0999999999999996" customHeight="1" thickTop="1" thickBot="1" x14ac:dyDescent="0.25">
      <c r="B6" s="2016"/>
      <c r="C6" s="2016"/>
      <c r="D6" s="546"/>
      <c r="E6" s="478"/>
      <c r="F6" s="479"/>
      <c r="G6" s="479"/>
      <c r="H6" s="480"/>
    </row>
    <row r="7" spans="2:8" ht="12.75" customHeight="1" thickBot="1" x14ac:dyDescent="0.25">
      <c r="B7" s="2027" t="s">
        <v>894</v>
      </c>
      <c r="C7" s="2027"/>
      <c r="D7" s="1370" t="s">
        <v>904</v>
      </c>
      <c r="E7" s="262">
        <v>289</v>
      </c>
      <c r="F7" s="582">
        <v>1500</v>
      </c>
      <c r="G7" s="261">
        <v>3359</v>
      </c>
      <c r="H7" s="583">
        <v>4859</v>
      </c>
    </row>
    <row r="8" spans="2:8" ht="12.75" customHeight="1" thickBot="1" x14ac:dyDescent="0.25">
      <c r="B8" s="2027"/>
      <c r="C8" s="2027"/>
      <c r="D8" s="1371" t="s">
        <v>425</v>
      </c>
      <c r="E8" s="551">
        <v>1</v>
      </c>
      <c r="F8" s="552">
        <v>15</v>
      </c>
      <c r="G8" s="553">
        <v>68</v>
      </c>
      <c r="H8" s="554">
        <v>83</v>
      </c>
    </row>
    <row r="9" spans="2:8" ht="12.75" customHeight="1" thickBot="1" x14ac:dyDescent="0.25">
      <c r="B9" s="2027"/>
      <c r="C9" s="2027"/>
      <c r="D9" s="1815" t="s">
        <v>426</v>
      </c>
      <c r="E9" s="488">
        <v>290</v>
      </c>
      <c r="F9" s="555">
        <v>1515</v>
      </c>
      <c r="G9" s="556">
        <v>3427</v>
      </c>
      <c r="H9" s="557">
        <v>4942</v>
      </c>
    </row>
    <row r="10" spans="2:8" ht="12.75" customHeight="1" thickBot="1" x14ac:dyDescent="0.25">
      <c r="B10" s="2018" t="s">
        <v>447</v>
      </c>
      <c r="C10" s="2018"/>
      <c r="D10" s="1370" t="s">
        <v>428</v>
      </c>
      <c r="E10" s="547">
        <v>9</v>
      </c>
      <c r="F10" s="548">
        <v>68</v>
      </c>
      <c r="G10" s="549">
        <v>307</v>
      </c>
      <c r="H10" s="550">
        <v>375</v>
      </c>
    </row>
    <row r="11" spans="2:8" ht="12.75" customHeight="1" thickBot="1" x14ac:dyDescent="0.25">
      <c r="B11" s="2018"/>
      <c r="C11" s="2018"/>
      <c r="D11" s="1371" t="s">
        <v>429</v>
      </c>
      <c r="E11" s="551">
        <v>0</v>
      </c>
      <c r="F11" s="552">
        <v>2</v>
      </c>
      <c r="G11" s="553">
        <v>9</v>
      </c>
      <c r="H11" s="554">
        <v>11</v>
      </c>
    </row>
    <row r="12" spans="2:8" ht="12.75" customHeight="1" thickBot="1" x14ac:dyDescent="0.25">
      <c r="B12" s="2018"/>
      <c r="C12" s="2018"/>
      <c r="D12" s="1815" t="s">
        <v>426</v>
      </c>
      <c r="E12" s="488">
        <v>9</v>
      </c>
      <c r="F12" s="555">
        <v>70</v>
      </c>
      <c r="G12" s="556">
        <v>316</v>
      </c>
      <c r="H12" s="557">
        <v>386</v>
      </c>
    </row>
    <row r="13" spans="2:8" ht="12.75" customHeight="1" thickBot="1" x14ac:dyDescent="0.25">
      <c r="B13" s="2029" t="s">
        <v>448</v>
      </c>
      <c r="C13" s="2029"/>
      <c r="D13" s="1370" t="s">
        <v>428</v>
      </c>
      <c r="E13" s="547">
        <v>164</v>
      </c>
      <c r="F13" s="548">
        <v>1037</v>
      </c>
      <c r="G13" s="558">
        <v>2406</v>
      </c>
      <c r="H13" s="550">
        <v>3443</v>
      </c>
    </row>
    <row r="14" spans="2:8" ht="12.75" customHeight="1" thickBot="1" x14ac:dyDescent="0.25">
      <c r="B14" s="2029"/>
      <c r="C14" s="2029"/>
      <c r="D14" s="1371" t="s">
        <v>429</v>
      </c>
      <c r="E14" s="551">
        <v>0</v>
      </c>
      <c r="F14" s="552">
        <v>3</v>
      </c>
      <c r="G14" s="553">
        <v>14</v>
      </c>
      <c r="H14" s="554">
        <v>17</v>
      </c>
    </row>
    <row r="15" spans="2:8" ht="12.75" customHeight="1" x14ac:dyDescent="0.2">
      <c r="B15" s="2029"/>
      <c r="C15" s="2029"/>
      <c r="D15" s="1819" t="s">
        <v>426</v>
      </c>
      <c r="E15" s="559">
        <v>164</v>
      </c>
      <c r="F15" s="560">
        <v>1040</v>
      </c>
      <c r="G15" s="561">
        <v>2420</v>
      </c>
      <c r="H15" s="562">
        <v>3460</v>
      </c>
    </row>
    <row r="16" spans="2:8" ht="12.75" customHeight="1" thickBot="1" x14ac:dyDescent="0.25">
      <c r="B16" s="2034" t="s">
        <v>441</v>
      </c>
      <c r="C16" s="2034"/>
      <c r="D16" s="1372" t="s">
        <v>428</v>
      </c>
      <c r="E16" s="1352">
        <v>14</v>
      </c>
      <c r="F16" s="1353">
        <v>45</v>
      </c>
      <c r="G16" s="1354">
        <v>87</v>
      </c>
      <c r="H16" s="1355">
        <v>132</v>
      </c>
    </row>
    <row r="17" spans="2:8" ht="12.75" customHeight="1" thickBot="1" x14ac:dyDescent="0.25">
      <c r="B17" s="2034"/>
      <c r="C17" s="2034"/>
      <c r="D17" s="1371" t="s">
        <v>429</v>
      </c>
      <c r="E17" s="1356">
        <v>0</v>
      </c>
      <c r="F17" s="1357">
        <v>0</v>
      </c>
      <c r="G17" s="1358">
        <v>0</v>
      </c>
      <c r="H17" s="1359">
        <v>0</v>
      </c>
    </row>
    <row r="18" spans="2:8" ht="12.75" customHeight="1" thickBot="1" x14ac:dyDescent="0.25">
      <c r="B18" s="2034"/>
      <c r="C18" s="2034"/>
      <c r="D18" s="1815" t="s">
        <v>426</v>
      </c>
      <c r="E18" s="1360">
        <v>14</v>
      </c>
      <c r="F18" s="1361">
        <v>46</v>
      </c>
      <c r="G18" s="1362">
        <v>87</v>
      </c>
      <c r="H18" s="1363">
        <v>133</v>
      </c>
    </row>
    <row r="19" spans="2:8" ht="12.75" customHeight="1" thickBot="1" x14ac:dyDescent="0.25">
      <c r="B19" s="2018" t="s">
        <v>431</v>
      </c>
      <c r="C19" s="2018"/>
      <c r="D19" s="1370" t="s">
        <v>428</v>
      </c>
      <c r="E19" s="547">
        <v>117</v>
      </c>
      <c r="F19" s="548">
        <v>1540</v>
      </c>
      <c r="G19" s="549">
        <v>3124</v>
      </c>
      <c r="H19" s="550">
        <v>4664</v>
      </c>
    </row>
    <row r="20" spans="2:8" ht="12.75" customHeight="1" thickBot="1" x14ac:dyDescent="0.25">
      <c r="B20" s="2018"/>
      <c r="C20" s="2018"/>
      <c r="D20" s="1371" t="s">
        <v>429</v>
      </c>
      <c r="E20" s="551">
        <v>7</v>
      </c>
      <c r="F20" s="552">
        <v>89</v>
      </c>
      <c r="G20" s="553">
        <v>275</v>
      </c>
      <c r="H20" s="554">
        <v>364</v>
      </c>
    </row>
    <row r="21" spans="2:8" ht="12.75" customHeight="1" thickBot="1" x14ac:dyDescent="0.25">
      <c r="B21" s="2018"/>
      <c r="C21" s="2018"/>
      <c r="D21" s="1815" t="s">
        <v>426</v>
      </c>
      <c r="E21" s="488">
        <v>124</v>
      </c>
      <c r="F21" s="555">
        <v>1629</v>
      </c>
      <c r="G21" s="556">
        <v>3399</v>
      </c>
      <c r="H21" s="557">
        <v>5028</v>
      </c>
    </row>
    <row r="22" spans="2:8" ht="12.75" customHeight="1" thickBot="1" x14ac:dyDescent="0.25">
      <c r="B22" s="2018" t="s">
        <v>432</v>
      </c>
      <c r="C22" s="2018"/>
      <c r="D22" s="1370" t="s">
        <v>428</v>
      </c>
      <c r="E22" s="547">
        <v>565</v>
      </c>
      <c r="F22" s="548">
        <v>3908</v>
      </c>
      <c r="G22" s="549">
        <v>7022</v>
      </c>
      <c r="H22" s="550">
        <v>10930</v>
      </c>
    </row>
    <row r="23" spans="2:8" ht="12.75" customHeight="1" thickBot="1" x14ac:dyDescent="0.25">
      <c r="B23" s="2018"/>
      <c r="C23" s="2018"/>
      <c r="D23" s="1371" t="s">
        <v>429</v>
      </c>
      <c r="E23" s="551">
        <v>5</v>
      </c>
      <c r="F23" s="552">
        <v>110</v>
      </c>
      <c r="G23" s="553">
        <v>267</v>
      </c>
      <c r="H23" s="554">
        <v>377</v>
      </c>
    </row>
    <row r="24" spans="2:8" ht="12.75" customHeight="1" thickBot="1" x14ac:dyDescent="0.25">
      <c r="B24" s="2018"/>
      <c r="C24" s="2018"/>
      <c r="D24" s="1815" t="s">
        <v>426</v>
      </c>
      <c r="E24" s="488">
        <v>570</v>
      </c>
      <c r="F24" s="555">
        <v>4018</v>
      </c>
      <c r="G24" s="556">
        <v>7289</v>
      </c>
      <c r="H24" s="557">
        <v>11307</v>
      </c>
    </row>
    <row r="25" spans="2:8" ht="12.75" customHeight="1" thickBot="1" x14ac:dyDescent="0.25">
      <c r="B25" s="2019" t="s">
        <v>744</v>
      </c>
      <c r="C25" s="2019"/>
      <c r="D25" s="1370" t="s">
        <v>428</v>
      </c>
      <c r="E25" s="547">
        <v>979</v>
      </c>
      <c r="F25" s="548">
        <v>3479</v>
      </c>
      <c r="G25" s="549">
        <v>8770</v>
      </c>
      <c r="H25" s="550">
        <v>12249</v>
      </c>
    </row>
    <row r="26" spans="2:8" ht="12.75" customHeight="1" thickBot="1" x14ac:dyDescent="0.25">
      <c r="B26" s="2019"/>
      <c r="C26" s="2019"/>
      <c r="D26" s="1371" t="s">
        <v>429</v>
      </c>
      <c r="E26" s="551">
        <v>200</v>
      </c>
      <c r="F26" s="552">
        <v>1199</v>
      </c>
      <c r="G26" s="553">
        <v>3707</v>
      </c>
      <c r="H26" s="554">
        <v>4906</v>
      </c>
    </row>
    <row r="27" spans="2:8" ht="12.75" customHeight="1" thickBot="1" x14ac:dyDescent="0.25">
      <c r="B27" s="2019"/>
      <c r="C27" s="2019"/>
      <c r="D27" s="1815" t="s">
        <v>426</v>
      </c>
      <c r="E27" s="488">
        <v>1179</v>
      </c>
      <c r="F27" s="555">
        <v>4678</v>
      </c>
      <c r="G27" s="556">
        <v>12477</v>
      </c>
      <c r="H27" s="557">
        <v>17155</v>
      </c>
    </row>
    <row r="28" spans="2:8" ht="12.75" customHeight="1" thickBot="1" x14ac:dyDescent="0.25">
      <c r="B28" s="2019" t="s">
        <v>745</v>
      </c>
      <c r="C28" s="2019"/>
      <c r="D28" s="1370" t="s">
        <v>428</v>
      </c>
      <c r="E28" s="547">
        <v>74</v>
      </c>
      <c r="F28" s="548">
        <v>263</v>
      </c>
      <c r="G28" s="549">
        <v>1030</v>
      </c>
      <c r="H28" s="550">
        <v>1293</v>
      </c>
    </row>
    <row r="29" spans="2:8" ht="12.75" customHeight="1" thickBot="1" x14ac:dyDescent="0.25">
      <c r="B29" s="2019"/>
      <c r="C29" s="2019"/>
      <c r="D29" s="1371" t="s">
        <v>429</v>
      </c>
      <c r="E29" s="551">
        <v>16</v>
      </c>
      <c r="F29" s="552">
        <v>79</v>
      </c>
      <c r="G29" s="553">
        <v>350</v>
      </c>
      <c r="H29" s="554">
        <v>429</v>
      </c>
    </row>
    <row r="30" spans="2:8" ht="12.75" customHeight="1" thickBot="1" x14ac:dyDescent="0.25">
      <c r="B30" s="2019"/>
      <c r="C30" s="2019"/>
      <c r="D30" s="1815" t="s">
        <v>426</v>
      </c>
      <c r="E30" s="488">
        <v>90</v>
      </c>
      <c r="F30" s="555">
        <v>342</v>
      </c>
      <c r="G30" s="556">
        <v>1380</v>
      </c>
      <c r="H30" s="557">
        <v>1722</v>
      </c>
    </row>
    <row r="31" spans="2:8" ht="12.75" customHeight="1" thickBot="1" x14ac:dyDescent="0.25">
      <c r="B31" s="2018" t="s">
        <v>433</v>
      </c>
      <c r="C31" s="2018"/>
      <c r="D31" s="1370" t="s">
        <v>428</v>
      </c>
      <c r="E31" s="547">
        <v>24</v>
      </c>
      <c r="F31" s="548">
        <v>84</v>
      </c>
      <c r="G31" s="549">
        <v>221</v>
      </c>
      <c r="H31" s="550">
        <v>305</v>
      </c>
    </row>
    <row r="32" spans="2:8" ht="12.75" customHeight="1" thickBot="1" x14ac:dyDescent="0.25">
      <c r="B32" s="2018"/>
      <c r="C32" s="2018"/>
      <c r="D32" s="1371" t="s">
        <v>429</v>
      </c>
      <c r="E32" s="551">
        <v>3</v>
      </c>
      <c r="F32" s="552">
        <v>11</v>
      </c>
      <c r="G32" s="553">
        <v>37</v>
      </c>
      <c r="H32" s="554">
        <v>48</v>
      </c>
    </row>
    <row r="33" spans="2:8" ht="12.75" customHeight="1" thickBot="1" x14ac:dyDescent="0.25">
      <c r="B33" s="2018"/>
      <c r="C33" s="2018"/>
      <c r="D33" s="1815" t="s">
        <v>426</v>
      </c>
      <c r="E33" s="488">
        <v>27</v>
      </c>
      <c r="F33" s="555">
        <v>95</v>
      </c>
      <c r="G33" s="556">
        <v>258</v>
      </c>
      <c r="H33" s="557">
        <v>353</v>
      </c>
    </row>
    <row r="34" spans="2:8" ht="12.75" customHeight="1" thickBot="1" x14ac:dyDescent="0.25">
      <c r="B34" s="2018" t="s">
        <v>434</v>
      </c>
      <c r="C34" s="2018"/>
      <c r="D34" s="1370" t="s">
        <v>428</v>
      </c>
      <c r="E34" s="547">
        <v>9</v>
      </c>
      <c r="F34" s="548">
        <v>44</v>
      </c>
      <c r="G34" s="549">
        <v>97</v>
      </c>
      <c r="H34" s="550">
        <v>141</v>
      </c>
    </row>
    <row r="35" spans="2:8" ht="12.75" customHeight="1" thickBot="1" x14ac:dyDescent="0.25">
      <c r="B35" s="2018"/>
      <c r="C35" s="2018"/>
      <c r="D35" s="1371" t="s">
        <v>429</v>
      </c>
      <c r="E35" s="551">
        <v>0</v>
      </c>
      <c r="F35" s="552">
        <v>2</v>
      </c>
      <c r="G35" s="553">
        <v>3</v>
      </c>
      <c r="H35" s="554">
        <v>5</v>
      </c>
    </row>
    <row r="36" spans="2:8" ht="12.75" customHeight="1" thickBot="1" x14ac:dyDescent="0.25">
      <c r="B36" s="2018"/>
      <c r="C36" s="2018"/>
      <c r="D36" s="1815" t="s">
        <v>426</v>
      </c>
      <c r="E36" s="488">
        <v>9</v>
      </c>
      <c r="F36" s="555">
        <v>46</v>
      </c>
      <c r="G36" s="556">
        <v>100</v>
      </c>
      <c r="H36" s="557">
        <v>146</v>
      </c>
    </row>
    <row r="37" spans="2:8" ht="12.75" customHeight="1" thickBot="1" x14ac:dyDescent="0.25">
      <c r="B37" s="2019" t="s">
        <v>435</v>
      </c>
      <c r="C37" s="2019"/>
      <c r="D37" s="1370" t="s">
        <v>428</v>
      </c>
      <c r="E37" s="547">
        <v>1</v>
      </c>
      <c r="F37" s="548">
        <v>6</v>
      </c>
      <c r="G37" s="549">
        <v>68</v>
      </c>
      <c r="H37" s="550">
        <v>74</v>
      </c>
    </row>
    <row r="38" spans="2:8" ht="12.75" customHeight="1" thickBot="1" x14ac:dyDescent="0.25">
      <c r="B38" s="2019"/>
      <c r="C38" s="2019"/>
      <c r="D38" s="1371" t="s">
        <v>429</v>
      </c>
      <c r="E38" s="551">
        <v>0</v>
      </c>
      <c r="F38" s="552">
        <v>3</v>
      </c>
      <c r="G38" s="553">
        <v>118</v>
      </c>
      <c r="H38" s="554">
        <v>121</v>
      </c>
    </row>
    <row r="39" spans="2:8" ht="12.75" customHeight="1" thickBot="1" x14ac:dyDescent="0.25">
      <c r="B39" s="2019"/>
      <c r="C39" s="2019"/>
      <c r="D39" s="1815" t="s">
        <v>426</v>
      </c>
      <c r="E39" s="488">
        <v>1</v>
      </c>
      <c r="F39" s="555">
        <v>9</v>
      </c>
      <c r="G39" s="556">
        <v>186</v>
      </c>
      <c r="H39" s="557">
        <v>195</v>
      </c>
    </row>
    <row r="40" spans="2:8" ht="12.75" customHeight="1" thickBot="1" x14ac:dyDescent="0.25">
      <c r="B40" s="2019" t="s">
        <v>436</v>
      </c>
      <c r="C40" s="2019"/>
      <c r="D40" s="1370" t="s">
        <v>428</v>
      </c>
      <c r="E40" s="547">
        <v>1</v>
      </c>
      <c r="F40" s="548">
        <v>2</v>
      </c>
      <c r="G40" s="549">
        <v>12</v>
      </c>
      <c r="H40" s="550">
        <v>14</v>
      </c>
    </row>
    <row r="41" spans="2:8" ht="12.75" customHeight="1" thickBot="1" x14ac:dyDescent="0.25">
      <c r="B41" s="2019"/>
      <c r="C41" s="2019"/>
      <c r="D41" s="1371" t="s">
        <v>429</v>
      </c>
      <c r="E41" s="551">
        <v>0</v>
      </c>
      <c r="F41" s="552">
        <v>3</v>
      </c>
      <c r="G41" s="553">
        <v>52</v>
      </c>
      <c r="H41" s="554">
        <v>55</v>
      </c>
    </row>
    <row r="42" spans="2:8" ht="12.75" customHeight="1" thickBot="1" x14ac:dyDescent="0.25">
      <c r="B42" s="2019"/>
      <c r="C42" s="2019"/>
      <c r="D42" s="1815" t="s">
        <v>426</v>
      </c>
      <c r="E42" s="488">
        <v>1</v>
      </c>
      <c r="F42" s="555">
        <v>5</v>
      </c>
      <c r="G42" s="556">
        <v>64</v>
      </c>
      <c r="H42" s="557">
        <v>69</v>
      </c>
    </row>
    <row r="43" spans="2:8" ht="12.75" customHeight="1" thickBot="1" x14ac:dyDescent="0.25">
      <c r="B43" s="2019" t="s">
        <v>437</v>
      </c>
      <c r="C43" s="2019"/>
      <c r="D43" s="1370" t="s">
        <v>428</v>
      </c>
      <c r="E43" s="547">
        <v>13</v>
      </c>
      <c r="F43" s="548">
        <v>17</v>
      </c>
      <c r="G43" s="549">
        <v>12</v>
      </c>
      <c r="H43" s="550">
        <v>29</v>
      </c>
    </row>
    <row r="44" spans="2:8" ht="12.75" customHeight="1" thickBot="1" x14ac:dyDescent="0.25">
      <c r="B44" s="2019"/>
      <c r="C44" s="2019"/>
      <c r="D44" s="1371" t="s">
        <v>429</v>
      </c>
      <c r="E44" s="551">
        <v>0</v>
      </c>
      <c r="F44" s="552">
        <v>5</v>
      </c>
      <c r="G44" s="553">
        <v>2</v>
      </c>
      <c r="H44" s="554">
        <v>7</v>
      </c>
    </row>
    <row r="45" spans="2:8" ht="12.75" customHeight="1" thickBot="1" x14ac:dyDescent="0.25">
      <c r="B45" s="2019"/>
      <c r="C45" s="2019"/>
      <c r="D45" s="1815" t="s">
        <v>426</v>
      </c>
      <c r="E45" s="488">
        <v>13</v>
      </c>
      <c r="F45" s="555">
        <v>22</v>
      </c>
      <c r="G45" s="556">
        <v>14</v>
      </c>
      <c r="H45" s="557">
        <v>36</v>
      </c>
    </row>
    <row r="46" spans="2:8" ht="12.75" customHeight="1" thickBot="1" x14ac:dyDescent="0.25">
      <c r="B46" s="2019" t="s">
        <v>438</v>
      </c>
      <c r="C46" s="2019"/>
      <c r="D46" s="1370" t="s">
        <v>428</v>
      </c>
      <c r="E46" s="547">
        <v>10</v>
      </c>
      <c r="F46" s="548">
        <v>58</v>
      </c>
      <c r="G46" s="549">
        <v>156</v>
      </c>
      <c r="H46" s="550">
        <v>214</v>
      </c>
    </row>
    <row r="47" spans="2:8" ht="12.75" customHeight="1" thickBot="1" x14ac:dyDescent="0.25">
      <c r="B47" s="2019"/>
      <c r="C47" s="2019"/>
      <c r="D47" s="1371" t="s">
        <v>429</v>
      </c>
      <c r="E47" s="551">
        <v>0</v>
      </c>
      <c r="F47" s="552">
        <v>12</v>
      </c>
      <c r="G47" s="553">
        <v>55</v>
      </c>
      <c r="H47" s="554">
        <v>67</v>
      </c>
    </row>
    <row r="48" spans="2:8" ht="12.75" customHeight="1" thickBot="1" x14ac:dyDescent="0.25">
      <c r="B48" s="2019"/>
      <c r="C48" s="2019"/>
      <c r="D48" s="1815" t="s">
        <v>426</v>
      </c>
      <c r="E48" s="488">
        <v>10</v>
      </c>
      <c r="F48" s="555">
        <v>70</v>
      </c>
      <c r="G48" s="556">
        <v>211</v>
      </c>
      <c r="H48" s="557">
        <v>281</v>
      </c>
    </row>
    <row r="49" spans="2:8" ht="12.75" customHeight="1" thickBot="1" x14ac:dyDescent="0.25">
      <c r="B49" s="2019" t="s">
        <v>66</v>
      </c>
      <c r="C49" s="2019"/>
      <c r="D49" s="1370" t="s">
        <v>428</v>
      </c>
      <c r="E49" s="547">
        <v>20</v>
      </c>
      <c r="F49" s="548">
        <v>133</v>
      </c>
      <c r="G49" s="549">
        <v>187</v>
      </c>
      <c r="H49" s="550">
        <v>320</v>
      </c>
    </row>
    <row r="50" spans="2:8" ht="12.75" customHeight="1" thickBot="1" x14ac:dyDescent="0.25">
      <c r="B50" s="2019"/>
      <c r="C50" s="2019"/>
      <c r="D50" s="1371" t="s">
        <v>429</v>
      </c>
      <c r="E50" s="551">
        <v>2</v>
      </c>
      <c r="F50" s="552">
        <v>25</v>
      </c>
      <c r="G50" s="553">
        <v>60</v>
      </c>
      <c r="H50" s="554">
        <v>85</v>
      </c>
    </row>
    <row r="51" spans="2:8" ht="13.5" thickBot="1" x14ac:dyDescent="0.25">
      <c r="B51" s="2019"/>
      <c r="C51" s="2019"/>
      <c r="D51" s="1815" t="s">
        <v>426</v>
      </c>
      <c r="E51" s="488">
        <v>22</v>
      </c>
      <c r="F51" s="555">
        <v>158</v>
      </c>
      <c r="G51" s="555">
        <v>247</v>
      </c>
      <c r="H51" s="557">
        <v>405</v>
      </c>
    </row>
    <row r="52" spans="2:8" s="1" customFormat="1" ht="5.0999999999999996" customHeight="1" x14ac:dyDescent="0.2">
      <c r="B52" s="504"/>
      <c r="C52" s="504"/>
      <c r="D52" s="235"/>
      <c r="E52" s="514"/>
      <c r="F52" s="515"/>
      <c r="G52" s="515"/>
      <c r="H52" s="515"/>
    </row>
    <row r="53" spans="2:8" x14ac:dyDescent="0.2">
      <c r="B53" s="2020" t="s">
        <v>115</v>
      </c>
      <c r="C53" s="2031"/>
      <c r="D53" s="1829" t="s">
        <v>894</v>
      </c>
      <c r="E53" s="1176">
        <f>E9</f>
        <v>290</v>
      </c>
      <c r="F53" s="1151">
        <f>F9</f>
        <v>1515</v>
      </c>
      <c r="G53" s="1152">
        <f>G9</f>
        <v>3427</v>
      </c>
      <c r="H53" s="1174">
        <f>H9</f>
        <v>4942</v>
      </c>
    </row>
    <row r="54" spans="2:8" x14ac:dyDescent="0.2">
      <c r="B54" s="2022"/>
      <c r="C54" s="2032"/>
      <c r="D54" s="1830" t="s">
        <v>428</v>
      </c>
      <c r="E54" s="564">
        <f>E10+E13+E19+E22+E25+E28++E31+E34+E37+E40+E43+E46+E49</f>
        <v>1986</v>
      </c>
      <c r="F54" s="565">
        <f>F10+F13+F19+F22+F25+F28++F31+F34+F37+F40+F43+F46+F49</f>
        <v>10639</v>
      </c>
      <c r="G54" s="566">
        <f>G10+G13+G19+G22+G25+G28++G31+G34+G37+G40+G43+G46+G49</f>
        <v>23412</v>
      </c>
      <c r="H54" s="1162">
        <f>H10+H13+H19+H22+H25+H28++H31+H34+H37+H40+H43+H46+H49</f>
        <v>34051</v>
      </c>
    </row>
    <row r="55" spans="2:8" x14ac:dyDescent="0.2">
      <c r="B55" s="2022"/>
      <c r="C55" s="2032"/>
      <c r="D55" s="1830" t="s">
        <v>429</v>
      </c>
      <c r="E55" s="564">
        <f>E11+E14+E17+E20+E23+E26+E29+E32+E35+E38+E41+E44+E47+E50</f>
        <v>233</v>
      </c>
      <c r="F55" s="565">
        <f>F11+F14+F20+F23+F26+F29+F32+F35+F38+F41+F44+F47+F50</f>
        <v>1543</v>
      </c>
      <c r="G55" s="566">
        <f>G11+G14+G20+G23+G26+G29+G32+G35+G38+G41+G44+G47+G50</f>
        <v>4949</v>
      </c>
      <c r="H55" s="1162">
        <f>H11+H14+H20+H23+H26+H29+H32+H35+H38+H41+H44+H47+H50</f>
        <v>6492</v>
      </c>
    </row>
    <row r="56" spans="2:8" x14ac:dyDescent="0.2">
      <c r="B56" s="2024"/>
      <c r="C56" s="2033"/>
      <c r="D56" s="1831" t="s">
        <v>426</v>
      </c>
      <c r="E56" s="1180">
        <f>SUM(E53:E55)</f>
        <v>2509</v>
      </c>
      <c r="F56" s="1156">
        <f>SUM(F53:F55)</f>
        <v>13697</v>
      </c>
      <c r="G56" s="1157">
        <f>SUM(G53:G55)</f>
        <v>31788</v>
      </c>
      <c r="H56" s="1165">
        <f>SUM(H53:H55)</f>
        <v>45485</v>
      </c>
    </row>
    <row r="57" spans="2:8" s="95" customFormat="1" ht="15" customHeight="1" x14ac:dyDescent="0.2">
      <c r="B57" s="126" t="s">
        <v>117</v>
      </c>
      <c r="C57" s="213"/>
      <c r="D57" s="185"/>
      <c r="E57" s="584"/>
      <c r="F57" s="584"/>
      <c r="G57" s="584"/>
      <c r="H57" s="584"/>
    </row>
  </sheetData>
  <mergeCells count="18">
    <mergeCell ref="B53:C56"/>
    <mergeCell ref="B37:C39"/>
    <mergeCell ref="B40:C42"/>
    <mergeCell ref="B43:C45"/>
    <mergeCell ref="B46:C48"/>
    <mergeCell ref="B49:C51"/>
    <mergeCell ref="B34:C36"/>
    <mergeCell ref="B5:C5"/>
    <mergeCell ref="B6:C6"/>
    <mergeCell ref="B7:C9"/>
    <mergeCell ref="B10:C12"/>
    <mergeCell ref="B13:C15"/>
    <mergeCell ref="B16:C18"/>
    <mergeCell ref="B19:C21"/>
    <mergeCell ref="B22:C24"/>
    <mergeCell ref="B25:C27"/>
    <mergeCell ref="B28:C30"/>
    <mergeCell ref="B31:C33"/>
  </mergeCells>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showGridLines="0" zoomScaleNormal="100" workbookViewId="0">
      <pane ySplit="5" topLeftCell="A6" activePane="bottomLeft" state="frozen"/>
      <selection activeCell="Q15" sqref="Q15"/>
      <selection pane="bottomLeft" activeCell="B25" sqref="B25:C27"/>
    </sheetView>
  </sheetViews>
  <sheetFormatPr baseColWidth="10" defaultColWidth="9.140625" defaultRowHeight="12.75" x14ac:dyDescent="0.2"/>
  <cols>
    <col min="1" max="1" width="1.7109375" style="474" customWidth="1"/>
    <col min="2" max="2" width="11.42578125" style="152" customWidth="1"/>
    <col min="3" max="3" width="21.42578125" style="152" customWidth="1"/>
    <col min="4" max="4" width="11.7109375" customWidth="1"/>
    <col min="5" max="8" width="11.7109375" style="273" customWidth="1"/>
    <col min="9" max="9" width="11.7109375" style="474" customWidth="1"/>
    <col min="10" max="1022" width="10.7109375" customWidth="1"/>
    <col min="1023" max="1025" width="9.140625" customWidth="1"/>
  </cols>
  <sheetData>
    <row r="1" spans="2:8" ht="20.100000000000001" customHeight="1" x14ac:dyDescent="0.2">
      <c r="B1" s="502" t="s">
        <v>422</v>
      </c>
      <c r="C1" s="502"/>
      <c r="D1" s="502"/>
      <c r="E1" s="503"/>
      <c r="F1" s="503"/>
      <c r="G1" s="503"/>
      <c r="H1" s="503"/>
    </row>
    <row r="2" spans="2:8" ht="20.100000000000001" customHeight="1" x14ac:dyDescent="0.2">
      <c r="B2" s="502" t="s">
        <v>452</v>
      </c>
      <c r="C2" s="504"/>
      <c r="D2" s="235"/>
      <c r="E2" s="503"/>
      <c r="F2" s="503"/>
      <c r="G2" s="503"/>
      <c r="H2" s="503"/>
    </row>
    <row r="3" spans="2:8" ht="20.100000000000001" customHeight="1" x14ac:dyDescent="0.2">
      <c r="B3" s="1082" t="s">
        <v>439</v>
      </c>
      <c r="C3" s="505"/>
      <c r="D3" s="235"/>
      <c r="E3" s="503"/>
      <c r="F3" s="503"/>
      <c r="G3" s="503"/>
      <c r="H3" s="503"/>
    </row>
    <row r="4" spans="2:8" ht="20.100000000000001" customHeight="1" thickBot="1" x14ac:dyDescent="0.25">
      <c r="B4" s="1698" t="s">
        <v>49</v>
      </c>
      <c r="C4" s="506"/>
      <c r="D4" s="506"/>
      <c r="E4" s="503"/>
      <c r="F4" s="503"/>
      <c r="G4" s="503"/>
      <c r="H4" s="503"/>
    </row>
    <row r="5" spans="2:8" ht="50.1" customHeight="1" thickTop="1" thickBot="1" x14ac:dyDescent="0.25">
      <c r="B5" s="2016"/>
      <c r="C5" s="2016"/>
      <c r="D5" s="476"/>
      <c r="E5" s="1147" t="s">
        <v>106</v>
      </c>
      <c r="F5" s="1144" t="s">
        <v>107</v>
      </c>
      <c r="G5" s="1148" t="s">
        <v>108</v>
      </c>
      <c r="H5" s="1148" t="s">
        <v>424</v>
      </c>
    </row>
    <row r="6" spans="2:8" ht="5.0999999999999996" customHeight="1" thickTop="1" thickBot="1" x14ac:dyDescent="0.25">
      <c r="B6" s="2016"/>
      <c r="C6" s="2016"/>
      <c r="D6" s="546"/>
      <c r="E6" s="478"/>
      <c r="F6" s="479"/>
      <c r="G6" s="479"/>
      <c r="H6" s="480"/>
    </row>
    <row r="7" spans="2:8" ht="12.75" customHeight="1" thickBot="1" x14ac:dyDescent="0.25">
      <c r="B7" s="2027" t="s">
        <v>894</v>
      </c>
      <c r="C7" s="2027"/>
      <c r="D7" s="1370" t="s">
        <v>904</v>
      </c>
      <c r="E7" s="262">
        <v>193</v>
      </c>
      <c r="F7" s="582">
        <v>1559</v>
      </c>
      <c r="G7" s="261">
        <v>3471</v>
      </c>
      <c r="H7" s="583">
        <v>5030</v>
      </c>
    </row>
    <row r="8" spans="2:8" ht="12.75" customHeight="1" thickBot="1" x14ac:dyDescent="0.25">
      <c r="B8" s="2027"/>
      <c r="C8" s="2027"/>
      <c r="D8" s="1371" t="s">
        <v>425</v>
      </c>
      <c r="E8" s="551">
        <v>0</v>
      </c>
      <c r="F8" s="552">
        <v>4</v>
      </c>
      <c r="G8" s="553">
        <v>25</v>
      </c>
      <c r="H8" s="554">
        <v>29</v>
      </c>
    </row>
    <row r="9" spans="2:8" ht="12.75" customHeight="1" thickBot="1" x14ac:dyDescent="0.25">
      <c r="B9" s="2027"/>
      <c r="C9" s="2027"/>
      <c r="D9" s="1800" t="s">
        <v>426</v>
      </c>
      <c r="E9" s="488">
        <v>193</v>
      </c>
      <c r="F9" s="555">
        <v>1563</v>
      </c>
      <c r="G9" s="556">
        <v>3496</v>
      </c>
      <c r="H9" s="557">
        <v>5059</v>
      </c>
    </row>
    <row r="10" spans="2:8" ht="12.75" customHeight="1" thickBot="1" x14ac:dyDescent="0.25">
      <c r="B10" s="2018" t="s">
        <v>447</v>
      </c>
      <c r="C10" s="2018"/>
      <c r="D10" s="1370" t="s">
        <v>428</v>
      </c>
      <c r="E10" s="547">
        <v>1</v>
      </c>
      <c r="F10" s="548">
        <v>17</v>
      </c>
      <c r="G10" s="549">
        <v>130</v>
      </c>
      <c r="H10" s="550">
        <v>147</v>
      </c>
    </row>
    <row r="11" spans="2:8" ht="12.75" customHeight="1" thickBot="1" x14ac:dyDescent="0.25">
      <c r="B11" s="2018"/>
      <c r="C11" s="2018"/>
      <c r="D11" s="1371" t="s">
        <v>429</v>
      </c>
      <c r="E11" s="551">
        <v>0</v>
      </c>
      <c r="F11" s="552">
        <v>1</v>
      </c>
      <c r="G11" s="553">
        <v>20</v>
      </c>
      <c r="H11" s="554">
        <v>21</v>
      </c>
    </row>
    <row r="12" spans="2:8" ht="12.75" customHeight="1" thickBot="1" x14ac:dyDescent="0.25">
      <c r="B12" s="2018"/>
      <c r="C12" s="2018"/>
      <c r="D12" s="1800" t="s">
        <v>426</v>
      </c>
      <c r="E12" s="488">
        <v>1</v>
      </c>
      <c r="F12" s="555">
        <v>18</v>
      </c>
      <c r="G12" s="556">
        <v>150</v>
      </c>
      <c r="H12" s="557">
        <v>168</v>
      </c>
    </row>
    <row r="13" spans="2:8" ht="12.75" customHeight="1" thickBot="1" x14ac:dyDescent="0.25">
      <c r="B13" s="2029" t="s">
        <v>448</v>
      </c>
      <c r="C13" s="2029"/>
      <c r="D13" s="1370" t="s">
        <v>428</v>
      </c>
      <c r="E13" s="547">
        <v>23</v>
      </c>
      <c r="F13" s="548">
        <v>235</v>
      </c>
      <c r="G13" s="558">
        <v>802</v>
      </c>
      <c r="H13" s="550">
        <v>1037</v>
      </c>
    </row>
    <row r="14" spans="2:8" ht="12.75" customHeight="1" thickBot="1" x14ac:dyDescent="0.25">
      <c r="B14" s="2029"/>
      <c r="C14" s="2029"/>
      <c r="D14" s="1371" t="s">
        <v>429</v>
      </c>
      <c r="E14" s="551">
        <v>0</v>
      </c>
      <c r="F14" s="552">
        <v>2</v>
      </c>
      <c r="G14" s="553">
        <v>7</v>
      </c>
      <c r="H14" s="554">
        <v>9</v>
      </c>
    </row>
    <row r="15" spans="2:8" ht="12.75" customHeight="1" x14ac:dyDescent="0.2">
      <c r="B15" s="2029"/>
      <c r="C15" s="2029"/>
      <c r="D15" s="1816" t="s">
        <v>426</v>
      </c>
      <c r="E15" s="1109">
        <v>23</v>
      </c>
      <c r="F15" s="560">
        <v>237</v>
      </c>
      <c r="G15" s="561">
        <v>809</v>
      </c>
      <c r="H15" s="562">
        <v>1046</v>
      </c>
    </row>
    <row r="16" spans="2:8" ht="12.75" customHeight="1" thickBot="1" x14ac:dyDescent="0.25">
      <c r="B16" s="2034" t="s">
        <v>441</v>
      </c>
      <c r="C16" s="2034"/>
      <c r="D16" s="1372" t="s">
        <v>428</v>
      </c>
      <c r="E16" s="1352">
        <v>1</v>
      </c>
      <c r="F16" s="1353">
        <v>32</v>
      </c>
      <c r="G16" s="1354">
        <v>58</v>
      </c>
      <c r="H16" s="1355">
        <v>90</v>
      </c>
    </row>
    <row r="17" spans="2:8" ht="12.75" customHeight="1" thickBot="1" x14ac:dyDescent="0.25">
      <c r="B17" s="2034"/>
      <c r="C17" s="2034"/>
      <c r="D17" s="1371" t="s">
        <v>429</v>
      </c>
      <c r="E17" s="1356">
        <v>0</v>
      </c>
      <c r="F17" s="1357">
        <v>0</v>
      </c>
      <c r="G17" s="1358">
        <v>1</v>
      </c>
      <c r="H17" s="1359">
        <v>1</v>
      </c>
    </row>
    <row r="18" spans="2:8" ht="12.75" customHeight="1" thickBot="1" x14ac:dyDescent="0.25">
      <c r="B18" s="2034"/>
      <c r="C18" s="2034"/>
      <c r="D18" s="1800" t="s">
        <v>426</v>
      </c>
      <c r="E18" s="1360">
        <v>1</v>
      </c>
      <c r="F18" s="1361">
        <v>32</v>
      </c>
      <c r="G18" s="1362">
        <v>59</v>
      </c>
      <c r="H18" s="1363">
        <v>91</v>
      </c>
    </row>
    <row r="19" spans="2:8" ht="12.75" customHeight="1" thickBot="1" x14ac:dyDescent="0.25">
      <c r="B19" s="2018" t="s">
        <v>431</v>
      </c>
      <c r="C19" s="2018"/>
      <c r="D19" s="1370" t="s">
        <v>428</v>
      </c>
      <c r="E19" s="547">
        <v>9</v>
      </c>
      <c r="F19" s="548">
        <v>163</v>
      </c>
      <c r="G19" s="549">
        <v>492</v>
      </c>
      <c r="H19" s="550">
        <v>655</v>
      </c>
    </row>
    <row r="20" spans="2:8" ht="12.75" customHeight="1" thickBot="1" x14ac:dyDescent="0.25">
      <c r="B20" s="2018"/>
      <c r="C20" s="2018"/>
      <c r="D20" s="1371" t="s">
        <v>429</v>
      </c>
      <c r="E20" s="551">
        <v>1</v>
      </c>
      <c r="F20" s="552">
        <v>60</v>
      </c>
      <c r="G20" s="553">
        <v>184</v>
      </c>
      <c r="H20" s="554">
        <v>244</v>
      </c>
    </row>
    <row r="21" spans="2:8" ht="12.75" customHeight="1" thickBot="1" x14ac:dyDescent="0.25">
      <c r="B21" s="2018"/>
      <c r="C21" s="2018"/>
      <c r="D21" s="1800" t="s">
        <v>426</v>
      </c>
      <c r="E21" s="488">
        <v>10</v>
      </c>
      <c r="F21" s="555">
        <v>223</v>
      </c>
      <c r="G21" s="556">
        <v>676</v>
      </c>
      <c r="H21" s="557">
        <v>899</v>
      </c>
    </row>
    <row r="22" spans="2:8" ht="12.75" customHeight="1" thickBot="1" x14ac:dyDescent="0.25">
      <c r="B22" s="2018" t="s">
        <v>432</v>
      </c>
      <c r="C22" s="2018"/>
      <c r="D22" s="1370" t="s">
        <v>428</v>
      </c>
      <c r="E22" s="547">
        <v>20</v>
      </c>
      <c r="F22" s="548">
        <v>241</v>
      </c>
      <c r="G22" s="549">
        <v>576</v>
      </c>
      <c r="H22" s="550">
        <v>817</v>
      </c>
    </row>
    <row r="23" spans="2:8" ht="12.75" customHeight="1" thickBot="1" x14ac:dyDescent="0.25">
      <c r="B23" s="2018"/>
      <c r="C23" s="2018"/>
      <c r="D23" s="1371" t="s">
        <v>429</v>
      </c>
      <c r="E23" s="551">
        <v>25</v>
      </c>
      <c r="F23" s="552">
        <v>281</v>
      </c>
      <c r="G23" s="553">
        <v>547</v>
      </c>
      <c r="H23" s="554">
        <v>828</v>
      </c>
    </row>
    <row r="24" spans="2:8" ht="12.75" customHeight="1" thickBot="1" x14ac:dyDescent="0.25">
      <c r="B24" s="2018"/>
      <c r="C24" s="2018"/>
      <c r="D24" s="1800" t="s">
        <v>426</v>
      </c>
      <c r="E24" s="488">
        <v>45</v>
      </c>
      <c r="F24" s="555">
        <v>522</v>
      </c>
      <c r="G24" s="556">
        <v>1123</v>
      </c>
      <c r="H24" s="557">
        <v>1645</v>
      </c>
    </row>
    <row r="25" spans="2:8" ht="12.75" customHeight="1" thickBot="1" x14ac:dyDescent="0.25">
      <c r="B25" s="2019" t="s">
        <v>744</v>
      </c>
      <c r="C25" s="2019"/>
      <c r="D25" s="1370" t="s">
        <v>428</v>
      </c>
      <c r="E25" s="547">
        <v>255</v>
      </c>
      <c r="F25" s="548">
        <v>1851</v>
      </c>
      <c r="G25" s="549">
        <v>7243</v>
      </c>
      <c r="H25" s="550">
        <v>9094</v>
      </c>
    </row>
    <row r="26" spans="2:8" ht="12.75" customHeight="1" thickBot="1" x14ac:dyDescent="0.25">
      <c r="B26" s="2019"/>
      <c r="C26" s="2019"/>
      <c r="D26" s="1371" t="s">
        <v>429</v>
      </c>
      <c r="E26" s="551">
        <v>188</v>
      </c>
      <c r="F26" s="552">
        <v>1305</v>
      </c>
      <c r="G26" s="553">
        <v>4521</v>
      </c>
      <c r="H26" s="554">
        <v>5826</v>
      </c>
    </row>
    <row r="27" spans="2:8" ht="12.75" customHeight="1" thickBot="1" x14ac:dyDescent="0.25">
      <c r="B27" s="2019"/>
      <c r="C27" s="2019"/>
      <c r="D27" s="1800" t="s">
        <v>426</v>
      </c>
      <c r="E27" s="488">
        <v>443</v>
      </c>
      <c r="F27" s="555">
        <v>3156</v>
      </c>
      <c r="G27" s="556">
        <v>11764</v>
      </c>
      <c r="H27" s="557">
        <v>14920</v>
      </c>
    </row>
    <row r="28" spans="2:8" ht="12.75" customHeight="1" thickBot="1" x14ac:dyDescent="0.25">
      <c r="B28" s="2019" t="s">
        <v>745</v>
      </c>
      <c r="C28" s="2019"/>
      <c r="D28" s="1370" t="s">
        <v>428</v>
      </c>
      <c r="E28" s="547">
        <v>2</v>
      </c>
      <c r="F28" s="548">
        <v>36</v>
      </c>
      <c r="G28" s="549">
        <v>279</v>
      </c>
      <c r="H28" s="550">
        <v>315</v>
      </c>
    </row>
    <row r="29" spans="2:8" ht="12.75" customHeight="1" thickBot="1" x14ac:dyDescent="0.25">
      <c r="B29" s="2019"/>
      <c r="C29" s="2019"/>
      <c r="D29" s="1371" t="s">
        <v>429</v>
      </c>
      <c r="E29" s="551">
        <v>6</v>
      </c>
      <c r="F29" s="552">
        <v>54</v>
      </c>
      <c r="G29" s="553">
        <v>241</v>
      </c>
      <c r="H29" s="554">
        <v>295</v>
      </c>
    </row>
    <row r="30" spans="2:8" ht="12.75" customHeight="1" thickBot="1" x14ac:dyDescent="0.25">
      <c r="B30" s="2019"/>
      <c r="C30" s="2019"/>
      <c r="D30" s="1800" t="s">
        <v>426</v>
      </c>
      <c r="E30" s="488">
        <v>8</v>
      </c>
      <c r="F30" s="555">
        <v>90</v>
      </c>
      <c r="G30" s="556">
        <v>520</v>
      </c>
      <c r="H30" s="557">
        <v>610</v>
      </c>
    </row>
    <row r="31" spans="2:8" ht="12.75" customHeight="1" thickBot="1" x14ac:dyDescent="0.25">
      <c r="B31" s="2018" t="s">
        <v>433</v>
      </c>
      <c r="C31" s="2018"/>
      <c r="D31" s="1370" t="s">
        <v>428</v>
      </c>
      <c r="E31" s="547">
        <v>0</v>
      </c>
      <c r="F31" s="548">
        <v>4</v>
      </c>
      <c r="G31" s="549">
        <v>15</v>
      </c>
      <c r="H31" s="550">
        <v>19</v>
      </c>
    </row>
    <row r="32" spans="2:8" ht="12.75" customHeight="1" thickBot="1" x14ac:dyDescent="0.25">
      <c r="B32" s="2018"/>
      <c r="C32" s="2018"/>
      <c r="D32" s="1371" t="s">
        <v>429</v>
      </c>
      <c r="E32" s="551">
        <v>0</v>
      </c>
      <c r="F32" s="552">
        <v>5</v>
      </c>
      <c r="G32" s="553">
        <v>8</v>
      </c>
      <c r="H32" s="554">
        <v>13</v>
      </c>
    </row>
    <row r="33" spans="2:8" ht="12.75" customHeight="1" thickBot="1" x14ac:dyDescent="0.25">
      <c r="B33" s="2018"/>
      <c r="C33" s="2018"/>
      <c r="D33" s="1800" t="s">
        <v>426</v>
      </c>
      <c r="E33" s="488">
        <v>0</v>
      </c>
      <c r="F33" s="555">
        <v>9</v>
      </c>
      <c r="G33" s="556">
        <v>23</v>
      </c>
      <c r="H33" s="557">
        <v>32</v>
      </c>
    </row>
    <row r="34" spans="2:8" ht="12.75" customHeight="1" thickBot="1" x14ac:dyDescent="0.25">
      <c r="B34" s="2018" t="s">
        <v>434</v>
      </c>
      <c r="C34" s="2018"/>
      <c r="D34" s="1370" t="s">
        <v>428</v>
      </c>
      <c r="E34" s="547">
        <v>0</v>
      </c>
      <c r="F34" s="548">
        <v>6</v>
      </c>
      <c r="G34" s="549">
        <v>4</v>
      </c>
      <c r="H34" s="550">
        <v>10</v>
      </c>
    </row>
    <row r="35" spans="2:8" ht="12.75" customHeight="1" thickBot="1" x14ac:dyDescent="0.25">
      <c r="B35" s="2018"/>
      <c r="C35" s="2018"/>
      <c r="D35" s="1371" t="s">
        <v>429</v>
      </c>
      <c r="E35" s="551">
        <v>0</v>
      </c>
      <c r="F35" s="552">
        <v>0</v>
      </c>
      <c r="G35" s="553">
        <v>0</v>
      </c>
      <c r="H35" s="554">
        <v>0</v>
      </c>
    </row>
    <row r="36" spans="2:8" ht="12.75" customHeight="1" thickBot="1" x14ac:dyDescent="0.25">
      <c r="B36" s="2018"/>
      <c r="C36" s="2018"/>
      <c r="D36" s="1800" t="s">
        <v>426</v>
      </c>
      <c r="E36" s="488">
        <v>0</v>
      </c>
      <c r="F36" s="555">
        <v>6</v>
      </c>
      <c r="G36" s="556">
        <v>4</v>
      </c>
      <c r="H36" s="557">
        <v>10</v>
      </c>
    </row>
    <row r="37" spans="2:8" ht="12.75" customHeight="1" thickBot="1" x14ac:dyDescent="0.25">
      <c r="B37" s="2019" t="s">
        <v>435</v>
      </c>
      <c r="C37" s="2019"/>
      <c r="D37" s="1370" t="s">
        <v>428</v>
      </c>
      <c r="E37" s="547">
        <v>1</v>
      </c>
      <c r="F37" s="548">
        <v>0</v>
      </c>
      <c r="G37" s="549">
        <v>5</v>
      </c>
      <c r="H37" s="550">
        <v>5</v>
      </c>
    </row>
    <row r="38" spans="2:8" ht="12.75" customHeight="1" thickBot="1" x14ac:dyDescent="0.25">
      <c r="B38" s="2019"/>
      <c r="C38" s="2019"/>
      <c r="D38" s="1371" t="s">
        <v>429</v>
      </c>
      <c r="E38" s="551">
        <v>0</v>
      </c>
      <c r="F38" s="552">
        <v>3</v>
      </c>
      <c r="G38" s="553">
        <v>187</v>
      </c>
      <c r="H38" s="554">
        <v>190</v>
      </c>
    </row>
    <row r="39" spans="2:8" ht="12.75" customHeight="1" thickBot="1" x14ac:dyDescent="0.25">
      <c r="B39" s="2019"/>
      <c r="C39" s="2019"/>
      <c r="D39" s="1800" t="s">
        <v>426</v>
      </c>
      <c r="E39" s="488">
        <v>1</v>
      </c>
      <c r="F39" s="555">
        <v>3</v>
      </c>
      <c r="G39" s="556">
        <v>192</v>
      </c>
      <c r="H39" s="557">
        <v>195</v>
      </c>
    </row>
    <row r="40" spans="2:8" ht="12.75" customHeight="1" thickBot="1" x14ac:dyDescent="0.25">
      <c r="B40" s="2019" t="s">
        <v>436</v>
      </c>
      <c r="C40" s="2019"/>
      <c r="D40" s="1370" t="s">
        <v>428</v>
      </c>
      <c r="E40" s="547">
        <v>0</v>
      </c>
      <c r="F40" s="548">
        <v>1</v>
      </c>
      <c r="G40" s="549">
        <v>4</v>
      </c>
      <c r="H40" s="550">
        <v>5</v>
      </c>
    </row>
    <row r="41" spans="2:8" ht="12.75" customHeight="1" thickBot="1" x14ac:dyDescent="0.25">
      <c r="B41" s="2019"/>
      <c r="C41" s="2019"/>
      <c r="D41" s="1371" t="s">
        <v>429</v>
      </c>
      <c r="E41" s="551">
        <v>1</v>
      </c>
      <c r="F41" s="552">
        <v>5</v>
      </c>
      <c r="G41" s="553">
        <v>69</v>
      </c>
      <c r="H41" s="554">
        <v>74</v>
      </c>
    </row>
    <row r="42" spans="2:8" ht="12.75" customHeight="1" thickBot="1" x14ac:dyDescent="0.25">
      <c r="B42" s="2019"/>
      <c r="C42" s="2019"/>
      <c r="D42" s="1800" t="s">
        <v>426</v>
      </c>
      <c r="E42" s="488">
        <v>1</v>
      </c>
      <c r="F42" s="555">
        <v>6</v>
      </c>
      <c r="G42" s="556">
        <v>73</v>
      </c>
      <c r="H42" s="557">
        <v>79</v>
      </c>
    </row>
    <row r="43" spans="2:8" ht="12.75" customHeight="1" thickBot="1" x14ac:dyDescent="0.25">
      <c r="B43" s="2019" t="s">
        <v>437</v>
      </c>
      <c r="C43" s="2019"/>
      <c r="D43" s="1370" t="s">
        <v>428</v>
      </c>
      <c r="E43" s="547">
        <v>0</v>
      </c>
      <c r="F43" s="548">
        <v>0</v>
      </c>
      <c r="G43" s="549">
        <v>0</v>
      </c>
      <c r="H43" s="550">
        <v>0</v>
      </c>
    </row>
    <row r="44" spans="2:8" ht="12.75" customHeight="1" thickBot="1" x14ac:dyDescent="0.25">
      <c r="B44" s="2019"/>
      <c r="C44" s="2019"/>
      <c r="D44" s="1371" t="s">
        <v>429</v>
      </c>
      <c r="E44" s="551">
        <v>1</v>
      </c>
      <c r="F44" s="552">
        <v>1</v>
      </c>
      <c r="G44" s="553">
        <v>0</v>
      </c>
      <c r="H44" s="554">
        <v>1</v>
      </c>
    </row>
    <row r="45" spans="2:8" ht="12.75" customHeight="1" thickBot="1" x14ac:dyDescent="0.25">
      <c r="B45" s="2019"/>
      <c r="C45" s="2019"/>
      <c r="D45" s="1800" t="s">
        <v>426</v>
      </c>
      <c r="E45" s="488">
        <v>1</v>
      </c>
      <c r="F45" s="555">
        <v>1</v>
      </c>
      <c r="G45" s="556">
        <v>0</v>
      </c>
      <c r="H45" s="557">
        <v>1</v>
      </c>
    </row>
    <row r="46" spans="2:8" ht="12.75" customHeight="1" thickBot="1" x14ac:dyDescent="0.25">
      <c r="B46" s="2019" t="s">
        <v>438</v>
      </c>
      <c r="C46" s="2019"/>
      <c r="D46" s="1370" t="s">
        <v>428</v>
      </c>
      <c r="E46" s="547">
        <v>4</v>
      </c>
      <c r="F46" s="548">
        <v>29</v>
      </c>
      <c r="G46" s="549">
        <v>96</v>
      </c>
      <c r="H46" s="550">
        <v>125</v>
      </c>
    </row>
    <row r="47" spans="2:8" ht="12.75" customHeight="1" thickBot="1" x14ac:dyDescent="0.25">
      <c r="B47" s="2019"/>
      <c r="C47" s="2019"/>
      <c r="D47" s="1371" t="s">
        <v>429</v>
      </c>
      <c r="E47" s="551">
        <v>3</v>
      </c>
      <c r="F47" s="552">
        <v>11</v>
      </c>
      <c r="G47" s="553">
        <v>61</v>
      </c>
      <c r="H47" s="554">
        <v>72</v>
      </c>
    </row>
    <row r="48" spans="2:8" ht="12.75" customHeight="1" thickBot="1" x14ac:dyDescent="0.25">
      <c r="B48" s="2019"/>
      <c r="C48" s="2019"/>
      <c r="D48" s="1800" t="s">
        <v>426</v>
      </c>
      <c r="E48" s="488">
        <v>7</v>
      </c>
      <c r="F48" s="555">
        <v>40</v>
      </c>
      <c r="G48" s="556">
        <v>157</v>
      </c>
      <c r="H48" s="557">
        <v>197</v>
      </c>
    </row>
    <row r="49" spans="2:8" ht="12.75" customHeight="1" thickBot="1" x14ac:dyDescent="0.25">
      <c r="B49" s="2019" t="s">
        <v>66</v>
      </c>
      <c r="C49" s="2019"/>
      <c r="D49" s="1370" t="s">
        <v>428</v>
      </c>
      <c r="E49" s="547">
        <v>1</v>
      </c>
      <c r="F49" s="548">
        <v>22</v>
      </c>
      <c r="G49" s="549">
        <v>40</v>
      </c>
      <c r="H49" s="550">
        <v>62</v>
      </c>
    </row>
    <row r="50" spans="2:8" ht="12.75" customHeight="1" thickBot="1" x14ac:dyDescent="0.25">
      <c r="B50" s="2019"/>
      <c r="C50" s="2019"/>
      <c r="D50" s="1371" t="s">
        <v>429</v>
      </c>
      <c r="E50" s="551">
        <v>1</v>
      </c>
      <c r="F50" s="552">
        <v>16</v>
      </c>
      <c r="G50" s="553">
        <v>66</v>
      </c>
      <c r="H50" s="554">
        <v>82</v>
      </c>
    </row>
    <row r="51" spans="2:8" ht="13.5" thickBot="1" x14ac:dyDescent="0.25">
      <c r="B51" s="2019"/>
      <c r="C51" s="2019"/>
      <c r="D51" s="1800" t="s">
        <v>426</v>
      </c>
      <c r="E51" s="488">
        <v>2</v>
      </c>
      <c r="F51" s="555">
        <v>38</v>
      </c>
      <c r="G51" s="555">
        <v>106</v>
      </c>
      <c r="H51" s="557">
        <v>144</v>
      </c>
    </row>
    <row r="52" spans="2:8" s="1" customFormat="1" ht="5.0999999999999996" customHeight="1" x14ac:dyDescent="0.2">
      <c r="B52" s="504"/>
      <c r="C52" s="504"/>
      <c r="D52" s="235"/>
      <c r="E52" s="514"/>
      <c r="F52" s="515"/>
      <c r="G52" s="515"/>
      <c r="H52" s="515"/>
    </row>
    <row r="53" spans="2:8" x14ac:dyDescent="0.2">
      <c r="B53" s="2020" t="s">
        <v>115</v>
      </c>
      <c r="C53" s="2031"/>
      <c r="D53" s="1829" t="s">
        <v>894</v>
      </c>
      <c r="E53" s="1176">
        <f>E9</f>
        <v>193</v>
      </c>
      <c r="F53" s="1151">
        <f>F9</f>
        <v>1563</v>
      </c>
      <c r="G53" s="1152">
        <f>G9</f>
        <v>3496</v>
      </c>
      <c r="H53" s="1174">
        <f>H9</f>
        <v>5059</v>
      </c>
    </row>
    <row r="54" spans="2:8" x14ac:dyDescent="0.2">
      <c r="B54" s="2022"/>
      <c r="C54" s="2032"/>
      <c r="D54" s="1830" t="s">
        <v>428</v>
      </c>
      <c r="E54" s="564">
        <f>E10+E13+E19+E22+E25+E28++E31+E34+E37+E40+E43+E46+E49</f>
        <v>316</v>
      </c>
      <c r="F54" s="565">
        <f>F10+F13+F19+F22+F25+F28++F31+F34+F37+F40+F43+F46+F49</f>
        <v>2605</v>
      </c>
      <c r="G54" s="566">
        <f>G10+G13+G19+G22+G25+G28++G31+G34+G37+G40+G43+G46+G49</f>
        <v>9686</v>
      </c>
      <c r="H54" s="1162">
        <f>H10+H13+H19+H22+H25+H28++H31+H34+H37+H40+H43+H46+H49</f>
        <v>12291</v>
      </c>
    </row>
    <row r="55" spans="2:8" x14ac:dyDescent="0.2">
      <c r="B55" s="2022"/>
      <c r="C55" s="2032"/>
      <c r="D55" s="1830" t="s">
        <v>429</v>
      </c>
      <c r="E55" s="564">
        <f>E11+E14+E17+E20+E23+E26+E29+E32+E35+E38+E41+E44+E47+E50</f>
        <v>226</v>
      </c>
      <c r="F55" s="565">
        <f>F11+F14+F20+F23+F26+F29+F32+F35+F38+F41+F44+F47+F50</f>
        <v>1744</v>
      </c>
      <c r="G55" s="566">
        <f>G11+G14+G20+G23+G26+G29+G32+G35+G38+G41+G44+G47+G50</f>
        <v>5911</v>
      </c>
      <c r="H55" s="1162">
        <f>H11+H14+H20+H23+H26+H29+H32+H35+H38+H41+H44+H47+H50</f>
        <v>7655</v>
      </c>
    </row>
    <row r="56" spans="2:8" x14ac:dyDescent="0.2">
      <c r="B56" s="2024"/>
      <c r="C56" s="2033"/>
      <c r="D56" s="1831" t="s">
        <v>426</v>
      </c>
      <c r="E56" s="1180">
        <f>SUM(E53:E55)</f>
        <v>735</v>
      </c>
      <c r="F56" s="1156">
        <f>SUM(F53:F55)</f>
        <v>5912</v>
      </c>
      <c r="G56" s="1157">
        <f>SUM(G53:G55)</f>
        <v>19093</v>
      </c>
      <c r="H56" s="1165">
        <f>SUM(H53:H55)</f>
        <v>25005</v>
      </c>
    </row>
    <row r="57" spans="2:8" s="95" customFormat="1" ht="15" customHeight="1" x14ac:dyDescent="0.2">
      <c r="B57" s="126" t="s">
        <v>117</v>
      </c>
      <c r="C57" s="213"/>
      <c r="D57" s="185"/>
      <c r="E57" s="584"/>
      <c r="F57" s="584"/>
      <c r="G57" s="584"/>
      <c r="H57" s="584"/>
    </row>
  </sheetData>
  <mergeCells count="18">
    <mergeCell ref="B53:C56"/>
    <mergeCell ref="B37:C39"/>
    <mergeCell ref="B40:C42"/>
    <mergeCell ref="B43:C45"/>
    <mergeCell ref="B46:C48"/>
    <mergeCell ref="B49:C51"/>
    <mergeCell ref="B34:C36"/>
    <mergeCell ref="B5:C5"/>
    <mergeCell ref="B6:C6"/>
    <mergeCell ref="B7:C9"/>
    <mergeCell ref="B10:C12"/>
    <mergeCell ref="B13:C15"/>
    <mergeCell ref="B16:C18"/>
    <mergeCell ref="B19:C21"/>
    <mergeCell ref="B22:C24"/>
    <mergeCell ref="B25:C27"/>
    <mergeCell ref="B28:C30"/>
    <mergeCell ref="B31:C33"/>
  </mergeCells>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7"/>
  <sheetViews>
    <sheetView showGridLines="0" zoomScaleNormal="100" workbookViewId="0">
      <pane ySplit="6" topLeftCell="A7" activePane="bottomLeft" state="frozen"/>
      <selection activeCell="Q15" sqref="Q15"/>
      <selection pane="bottomLeft" activeCell="B29" sqref="B29"/>
    </sheetView>
  </sheetViews>
  <sheetFormatPr baseColWidth="10" defaultColWidth="9.140625" defaultRowHeight="12.75" x14ac:dyDescent="0.2"/>
  <cols>
    <col min="1" max="1" width="1.5703125" customWidth="1"/>
    <col min="2" max="2" width="30.7109375" customWidth="1"/>
    <col min="3" max="6" width="12.7109375" style="273" customWidth="1"/>
    <col min="7" max="1022" width="9.7109375" customWidth="1"/>
    <col min="1023" max="1025" width="9.140625" customWidth="1"/>
  </cols>
  <sheetData>
    <row r="1" spans="2:7" s="102" customFormat="1" ht="20.100000000000001" customHeight="1" x14ac:dyDescent="0.2">
      <c r="B1" s="187" t="s">
        <v>453</v>
      </c>
      <c r="C1" s="217"/>
      <c r="D1" s="585"/>
      <c r="E1" s="585"/>
      <c r="F1" s="585"/>
    </row>
    <row r="2" spans="2:7" s="102" customFormat="1" ht="20.100000000000001" customHeight="1" x14ac:dyDescent="0.2">
      <c r="B2" s="586" t="s">
        <v>454</v>
      </c>
      <c r="C2" s="585"/>
      <c r="D2" s="585"/>
      <c r="E2" s="585"/>
      <c r="F2" s="585"/>
    </row>
    <row r="3" spans="2:7" s="102" customFormat="1" ht="20.100000000000001" customHeight="1" x14ac:dyDescent="0.2">
      <c r="B3" s="587" t="s">
        <v>439</v>
      </c>
      <c r="C3" s="275"/>
      <c r="D3" s="585"/>
      <c r="E3" s="585"/>
      <c r="F3" s="585"/>
    </row>
    <row r="4" spans="2:7" s="102" customFormat="1" ht="20.100000000000001" customHeight="1" x14ac:dyDescent="0.2">
      <c r="B4" s="2060" t="s">
        <v>49</v>
      </c>
      <c r="C4" s="2060"/>
      <c r="D4" s="2060"/>
      <c r="E4" s="2060"/>
      <c r="F4" s="2060"/>
      <c r="G4" s="2060"/>
    </row>
    <row r="5" spans="2:7" s="102" customFormat="1" ht="25.5" customHeight="1" x14ac:dyDescent="0.2">
      <c r="B5" s="588" t="s">
        <v>455</v>
      </c>
      <c r="C5" s="2061" t="s">
        <v>456</v>
      </c>
      <c r="D5" s="2061"/>
      <c r="E5" s="2061"/>
      <c r="F5" s="2061"/>
    </row>
    <row r="6" spans="2:7" s="102" customFormat="1" ht="50.1" customHeight="1" x14ac:dyDescent="0.2">
      <c r="B6" s="588"/>
      <c r="C6" s="589" t="s">
        <v>106</v>
      </c>
      <c r="D6" s="590" t="s">
        <v>107</v>
      </c>
      <c r="E6" s="591" t="s">
        <v>108</v>
      </c>
      <c r="F6" s="592" t="s">
        <v>109</v>
      </c>
    </row>
    <row r="7" spans="2:7" s="102" customFormat="1" ht="5.0999999999999996" customHeight="1" x14ac:dyDescent="0.2"/>
    <row r="8" spans="2:7" s="102" customFormat="1" x14ac:dyDescent="0.2">
      <c r="B8" s="199" t="s">
        <v>68</v>
      </c>
      <c r="C8" s="203">
        <v>66</v>
      </c>
      <c r="D8" s="202">
        <v>1014</v>
      </c>
      <c r="E8" s="204">
        <v>4011</v>
      </c>
      <c r="F8" s="205">
        <v>5025</v>
      </c>
    </row>
    <row r="9" spans="2:7" s="102" customFormat="1" x14ac:dyDescent="0.2">
      <c r="B9" s="206" t="s">
        <v>69</v>
      </c>
      <c r="C9" s="210">
        <v>87</v>
      </c>
      <c r="D9" s="209">
        <v>1296</v>
      </c>
      <c r="E9" s="211">
        <v>2636</v>
      </c>
      <c r="F9" s="212">
        <v>3932</v>
      </c>
    </row>
    <row r="10" spans="2:7" s="102" customFormat="1" x14ac:dyDescent="0.2">
      <c r="B10" s="199" t="s">
        <v>70</v>
      </c>
      <c r="C10" s="203">
        <v>549</v>
      </c>
      <c r="D10" s="202">
        <v>3601</v>
      </c>
      <c r="E10" s="204">
        <v>10195</v>
      </c>
      <c r="F10" s="205">
        <v>13796</v>
      </c>
    </row>
    <row r="11" spans="2:7" s="102" customFormat="1" x14ac:dyDescent="0.2">
      <c r="B11" s="206" t="s">
        <v>457</v>
      </c>
      <c r="C11" s="210">
        <v>899</v>
      </c>
      <c r="D11" s="209">
        <v>5599</v>
      </c>
      <c r="E11" s="211">
        <v>18632</v>
      </c>
      <c r="F11" s="212">
        <v>24231</v>
      </c>
    </row>
    <row r="12" spans="2:7" s="102" customFormat="1" x14ac:dyDescent="0.2">
      <c r="B12" s="199" t="s">
        <v>458</v>
      </c>
      <c r="C12" s="203">
        <v>794</v>
      </c>
      <c r="D12" s="202">
        <v>4853</v>
      </c>
      <c r="E12" s="204">
        <v>11138</v>
      </c>
      <c r="F12" s="205">
        <v>15991</v>
      </c>
    </row>
    <row r="13" spans="2:7" s="102" customFormat="1" x14ac:dyDescent="0.2">
      <c r="B13" s="206" t="s">
        <v>100</v>
      </c>
      <c r="C13" s="210">
        <v>317</v>
      </c>
      <c r="D13" s="209">
        <v>1649</v>
      </c>
      <c r="E13" s="211">
        <v>2384</v>
      </c>
      <c r="F13" s="212">
        <v>4033</v>
      </c>
    </row>
    <row r="14" spans="2:7" s="102" customFormat="1" x14ac:dyDescent="0.2">
      <c r="B14" s="199" t="s">
        <v>459</v>
      </c>
      <c r="C14" s="203">
        <v>532</v>
      </c>
      <c r="D14" s="202">
        <v>1588</v>
      </c>
      <c r="E14" s="204">
        <v>1842</v>
      </c>
      <c r="F14" s="205">
        <v>3430</v>
      </c>
    </row>
    <row r="15" spans="2:7" s="102" customFormat="1" x14ac:dyDescent="0.2">
      <c r="B15" s="206" t="s">
        <v>460</v>
      </c>
      <c r="C15" s="210">
        <v>0</v>
      </c>
      <c r="D15" s="209">
        <v>9</v>
      </c>
      <c r="E15" s="211">
        <v>43</v>
      </c>
      <c r="F15" s="212">
        <v>52</v>
      </c>
    </row>
    <row r="16" spans="2:7" s="102" customFormat="1" x14ac:dyDescent="0.2">
      <c r="B16" s="1181" t="s">
        <v>115</v>
      </c>
      <c r="C16" s="1226">
        <v>3244</v>
      </c>
      <c r="D16" s="1227">
        <v>19609</v>
      </c>
      <c r="E16" s="1227">
        <v>50881</v>
      </c>
      <c r="F16" s="1227">
        <v>70490</v>
      </c>
    </row>
    <row r="17" spans="2:8" s="95" customFormat="1" ht="20.100000000000001" customHeight="1" x14ac:dyDescent="0.2">
      <c r="B17" s="126" t="s">
        <v>117</v>
      </c>
      <c r="C17" s="185"/>
      <c r="D17" s="185"/>
      <c r="E17" s="593"/>
      <c r="F17" s="185"/>
      <c r="G17" s="185"/>
      <c r="H17" s="185"/>
    </row>
  </sheetData>
  <mergeCells count="2">
    <mergeCell ref="B4:G4"/>
    <mergeCell ref="C5:F5"/>
  </mergeCells>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zoomScaleNormal="100" workbookViewId="0">
      <selection activeCell="D15" sqref="D15"/>
    </sheetView>
  </sheetViews>
  <sheetFormatPr baseColWidth="10" defaultColWidth="9.140625" defaultRowHeight="12.75" x14ac:dyDescent="0.2"/>
  <cols>
    <col min="1" max="1" width="1.7109375" style="7" customWidth="1"/>
    <col min="2" max="2" width="40.7109375" style="8" customWidth="1"/>
    <col min="3" max="3" width="13.28515625" style="9" customWidth="1"/>
    <col min="4" max="4" width="13.28515625" style="10" customWidth="1"/>
    <col min="5" max="5" width="13.28515625" style="11" customWidth="1"/>
    <col min="6" max="6" width="14.5703125" style="12" customWidth="1"/>
    <col min="7" max="7" width="15.140625" style="12" customWidth="1"/>
    <col min="8" max="8" width="13.28515625" style="70" customWidth="1"/>
  </cols>
  <sheetData>
    <row r="1" spans="1:9" s="1529" customFormat="1" ht="20.100000000000001" customHeight="1" x14ac:dyDescent="0.2">
      <c r="B1" s="14" t="s">
        <v>47</v>
      </c>
      <c r="C1" s="1530"/>
      <c r="D1" s="1530"/>
      <c r="E1" s="1530"/>
      <c r="F1" s="1530"/>
      <c r="G1" s="1530"/>
      <c r="H1" s="1530"/>
    </row>
    <row r="2" spans="1:9" s="15" customFormat="1" ht="20.100000000000001" customHeight="1" x14ac:dyDescent="0.2">
      <c r="B2" s="16"/>
      <c r="C2" s="17"/>
      <c r="D2" s="18"/>
      <c r="E2" s="19"/>
      <c r="F2" s="19"/>
      <c r="G2" s="19"/>
      <c r="H2" s="19"/>
    </row>
    <row r="3" spans="1:9" s="15" customFormat="1" ht="20.100000000000001" customHeight="1" x14ac:dyDescent="0.2">
      <c r="B3" s="19" t="s">
        <v>92</v>
      </c>
      <c r="C3" s="20"/>
      <c r="D3" s="21"/>
    </row>
    <row r="4" spans="1:9" s="22" customFormat="1" ht="20.100000000000001" customHeight="1" x14ac:dyDescent="0.2">
      <c r="B4" s="23" t="s">
        <v>49</v>
      </c>
      <c r="C4" s="24"/>
      <c r="D4" s="25"/>
      <c r="H4" s="26"/>
    </row>
    <row r="5" spans="1:9" s="27" customFormat="1" ht="63.75" customHeight="1" x14ac:dyDescent="0.2">
      <c r="B5" s="28"/>
      <c r="C5" s="1985" t="s">
        <v>809</v>
      </c>
      <c r="D5" s="1983" t="s">
        <v>93</v>
      </c>
      <c r="E5" s="1986" t="s">
        <v>94</v>
      </c>
      <c r="F5" s="1987"/>
      <c r="G5" s="1983" t="s">
        <v>95</v>
      </c>
      <c r="H5" s="1988" t="s">
        <v>96</v>
      </c>
      <c r="I5" s="1383"/>
    </row>
    <row r="6" spans="1:9" s="1383" customFormat="1" ht="15.95" customHeight="1" thickBot="1" x14ac:dyDescent="0.25">
      <c r="A6" s="27"/>
      <c r="B6" s="28" t="s">
        <v>55</v>
      </c>
      <c r="C6" s="1980"/>
      <c r="D6" s="1981"/>
      <c r="E6" s="908" t="s">
        <v>56</v>
      </c>
      <c r="F6" s="908" t="s">
        <v>57</v>
      </c>
      <c r="G6" s="1981"/>
      <c r="H6" s="1989"/>
    </row>
    <row r="7" spans="1:9" s="73" customFormat="1" ht="19.5" customHeight="1" thickTop="1" thickBot="1" x14ac:dyDescent="0.25">
      <c r="A7" s="27"/>
      <c r="B7" s="913" t="s">
        <v>58</v>
      </c>
      <c r="C7" s="923">
        <v>70490</v>
      </c>
      <c r="D7" s="924">
        <v>0.95044832468145302</v>
      </c>
      <c r="E7" s="925" t="s">
        <v>97</v>
      </c>
      <c r="F7" s="926">
        <v>8.6282141170747097E-3</v>
      </c>
      <c r="G7" s="927">
        <v>-0.165413622855519</v>
      </c>
      <c r="H7" s="928">
        <v>21.729346485819999</v>
      </c>
      <c r="I7" s="1383"/>
    </row>
    <row r="8" spans="1:9" s="1383" customFormat="1" ht="19.5" customHeight="1" thickTop="1" thickBot="1" x14ac:dyDescent="0.25">
      <c r="A8" s="27"/>
      <c r="B8" s="929" t="s">
        <v>59</v>
      </c>
      <c r="C8" s="1410">
        <v>3675</v>
      </c>
      <c r="D8" s="1411">
        <v>4.9551675318546498E-2</v>
      </c>
      <c r="E8" s="1412" t="s">
        <v>98</v>
      </c>
      <c r="F8" s="1407">
        <v>9.1800356506238898E-2</v>
      </c>
      <c r="G8" s="1413">
        <v>-2.1304926764314201E-2</v>
      </c>
      <c r="H8" s="1414">
        <v>14.468503937007901</v>
      </c>
    </row>
    <row r="9" spans="1:9" s="1383" customFormat="1" ht="19.5" customHeight="1" thickTop="1" thickBot="1" x14ac:dyDescent="0.25">
      <c r="A9" s="27"/>
      <c r="B9" s="929" t="s">
        <v>61</v>
      </c>
      <c r="C9" s="1415">
        <f>C8+C7</f>
        <v>74165</v>
      </c>
      <c r="D9" s="1416">
        <v>1</v>
      </c>
      <c r="E9" s="1412" t="s">
        <v>99</v>
      </c>
      <c r="F9" s="1407">
        <v>1.24500020476977E-2</v>
      </c>
      <c r="G9" s="1417">
        <v>-0.15927949578307801</v>
      </c>
      <c r="H9" s="1418">
        <v>21.2021154945683</v>
      </c>
    </row>
    <row r="10" spans="1:9" s="30" customFormat="1" ht="12.75" customHeight="1" thickTop="1" x14ac:dyDescent="0.2">
      <c r="B10" s="28"/>
      <c r="C10" s="31"/>
      <c r="D10" s="31"/>
      <c r="E10" s="31"/>
      <c r="F10" s="31"/>
      <c r="G10" s="31"/>
      <c r="H10" s="74"/>
    </row>
    <row r="11" spans="1:9" s="33" customFormat="1" ht="18" customHeight="1" x14ac:dyDescent="0.2">
      <c r="A11" s="1399"/>
      <c r="B11" s="915" t="s">
        <v>62</v>
      </c>
      <c r="C11" s="1400"/>
      <c r="D11" s="1401"/>
      <c r="E11" s="1400"/>
      <c r="F11" s="1402"/>
      <c r="G11" s="1402"/>
      <c r="H11" s="1403"/>
    </row>
    <row r="12" spans="1:9" s="33" customFormat="1" ht="19.5" customHeight="1" x14ac:dyDescent="0.2">
      <c r="A12" s="30"/>
      <c r="B12" s="34" t="s">
        <v>63</v>
      </c>
      <c r="C12" s="75"/>
      <c r="D12" s="36"/>
      <c r="E12" s="37"/>
      <c r="F12" s="38"/>
      <c r="G12" s="39"/>
      <c r="H12" s="76"/>
    </row>
    <row r="13" spans="1:9" x14ac:dyDescent="0.2">
      <c r="A13" s="30"/>
      <c r="B13" s="40" t="s">
        <v>814</v>
      </c>
      <c r="C13" s="41">
        <v>10001</v>
      </c>
      <c r="D13" s="42">
        <v>0.14243155057455001</v>
      </c>
      <c r="E13" s="43">
        <v>196</v>
      </c>
      <c r="F13" s="44">
        <v>2.3967363590005099E-2</v>
      </c>
      <c r="G13" s="44">
        <v>-0.169286778090352</v>
      </c>
      <c r="H13" s="1422">
        <v>20.786749482401699</v>
      </c>
    </row>
    <row r="14" spans="1:9" x14ac:dyDescent="0.2">
      <c r="B14" s="46" t="s">
        <v>813</v>
      </c>
      <c r="C14" s="47">
        <v>5060</v>
      </c>
      <c r="D14" s="48">
        <v>7.1783231664065805E-2</v>
      </c>
      <c r="E14" s="49">
        <v>732</v>
      </c>
      <c r="F14" s="50">
        <v>0.16913123844732</v>
      </c>
      <c r="G14" s="50">
        <v>0.27488032249937</v>
      </c>
      <c r="H14" s="1423">
        <v>25.685279187817301</v>
      </c>
    </row>
    <row r="15" spans="1:9" x14ac:dyDescent="0.2">
      <c r="A15" s="30"/>
      <c r="B15" s="40" t="s">
        <v>64</v>
      </c>
      <c r="C15" s="41">
        <v>5927</v>
      </c>
      <c r="D15" s="42">
        <v>8.4082848631011495E-2</v>
      </c>
      <c r="E15" s="43">
        <v>-45</v>
      </c>
      <c r="F15" s="44">
        <v>-7.5351640991292703E-3</v>
      </c>
      <c r="G15" s="44">
        <v>-0.48839015968925298</v>
      </c>
      <c r="H15" s="1422">
        <v>44.231343283582099</v>
      </c>
    </row>
    <row r="16" spans="1:9" x14ac:dyDescent="0.2">
      <c r="B16" s="46" t="s">
        <v>65</v>
      </c>
      <c r="C16" s="47">
        <v>12952</v>
      </c>
      <c r="D16" s="48">
        <v>0.18374237480493699</v>
      </c>
      <c r="E16" s="49">
        <v>-328</v>
      </c>
      <c r="F16" s="50">
        <v>-2.4698795180722901E-2</v>
      </c>
      <c r="G16" s="50">
        <v>-0.14559007850121999</v>
      </c>
      <c r="H16" s="1423">
        <v>21.060162601626001</v>
      </c>
    </row>
    <row r="17" spans="1:8" x14ac:dyDescent="0.2">
      <c r="A17" s="30"/>
      <c r="B17" s="40" t="s">
        <v>515</v>
      </c>
      <c r="C17" s="41">
        <v>32075</v>
      </c>
      <c r="D17" s="42">
        <v>0.45502908213931098</v>
      </c>
      <c r="E17" s="43">
        <v>167</v>
      </c>
      <c r="F17" s="44">
        <v>5.2337971668547098E-3</v>
      </c>
      <c r="G17" s="44">
        <v>-0.13565442345522699</v>
      </c>
      <c r="H17" s="1422">
        <v>19.7749691738594</v>
      </c>
    </row>
    <row r="18" spans="1:8" x14ac:dyDescent="0.2">
      <c r="B18" s="46" t="s">
        <v>752</v>
      </c>
      <c r="C18" s="47">
        <v>2332</v>
      </c>
      <c r="D18" s="48">
        <v>3.3082706766917297E-2</v>
      </c>
      <c r="E18" s="49">
        <v>36</v>
      </c>
      <c r="F18" s="50">
        <v>1.5679442508710801E-2</v>
      </c>
      <c r="G18" s="51">
        <v>-2.2632020117351201E-2</v>
      </c>
      <c r="H18" s="1423">
        <v>23.7959183673469</v>
      </c>
    </row>
    <row r="19" spans="1:8" x14ac:dyDescent="0.2">
      <c r="A19" s="30"/>
      <c r="B19" s="40" t="s">
        <v>517</v>
      </c>
      <c r="C19" s="41">
        <v>541</v>
      </c>
      <c r="D19" s="42">
        <v>7.6748474960987396E-3</v>
      </c>
      <c r="E19" s="43">
        <v>-38</v>
      </c>
      <c r="F19" s="44">
        <v>-6.5630397236614901E-2</v>
      </c>
      <c r="G19" s="44">
        <v>-0.31432192648922702</v>
      </c>
      <c r="H19" s="1422">
        <v>15.0277777777778</v>
      </c>
    </row>
    <row r="20" spans="1:8" x14ac:dyDescent="0.2">
      <c r="B20" s="46" t="s">
        <v>928</v>
      </c>
      <c r="C20" s="47">
        <v>538</v>
      </c>
      <c r="D20" s="48">
        <v>7.6322882678394096E-3</v>
      </c>
      <c r="E20" s="49">
        <v>-106</v>
      </c>
      <c r="F20" s="50">
        <v>-0.164596273291926</v>
      </c>
      <c r="G20" s="50">
        <v>-5.1146384479717803E-2</v>
      </c>
      <c r="H20" s="1423">
        <v>134.5</v>
      </c>
    </row>
    <row r="21" spans="1:8" x14ac:dyDescent="0.2">
      <c r="A21" s="30"/>
      <c r="B21" s="40" t="s">
        <v>66</v>
      </c>
      <c r="C21" s="41">
        <v>1064</v>
      </c>
      <c r="D21" s="42">
        <v>1.45410696552703E-2</v>
      </c>
      <c r="E21" s="43">
        <v>247</v>
      </c>
      <c r="F21" s="44">
        <v>0.255</v>
      </c>
      <c r="G21" s="44">
        <v>1.109</v>
      </c>
      <c r="H21" s="1422">
        <v>18.636363636363601</v>
      </c>
    </row>
    <row r="22" spans="1:8" s="33" customFormat="1" ht="19.5" customHeight="1" x14ac:dyDescent="0.2">
      <c r="A22" s="30"/>
      <c r="B22" s="34" t="s">
        <v>67</v>
      </c>
      <c r="C22" s="894"/>
      <c r="D22" s="53"/>
      <c r="E22" s="54"/>
      <c r="F22" s="55"/>
      <c r="G22" s="56"/>
      <c r="H22" s="893"/>
    </row>
    <row r="23" spans="1:8" x14ac:dyDescent="0.2">
      <c r="A23" s="30"/>
      <c r="B23" s="40" t="s">
        <v>68</v>
      </c>
      <c r="C23" s="41">
        <v>5025</v>
      </c>
      <c r="D23" s="42">
        <v>7.12867073343737E-2</v>
      </c>
      <c r="E23" s="43">
        <v>-81</v>
      </c>
      <c r="F23" s="44">
        <v>-1.5863689776733299E-2</v>
      </c>
      <c r="G23" s="44">
        <v>-0.217045808663135</v>
      </c>
      <c r="H23" s="1422">
        <v>76.136363636363598</v>
      </c>
    </row>
    <row r="24" spans="1:8" x14ac:dyDescent="0.2">
      <c r="B24" s="46" t="s">
        <v>69</v>
      </c>
      <c r="C24" s="47">
        <v>3932</v>
      </c>
      <c r="D24" s="48">
        <v>5.5780961838558699E-2</v>
      </c>
      <c r="E24" s="49">
        <v>-90</v>
      </c>
      <c r="F24" s="50">
        <v>-2.23769269020388E-2</v>
      </c>
      <c r="G24" s="50">
        <v>-0.32370141038871703</v>
      </c>
      <c r="H24" s="1423">
        <v>45.195402298850603</v>
      </c>
    </row>
    <row r="25" spans="1:8" x14ac:dyDescent="0.2">
      <c r="A25" s="30"/>
      <c r="B25" s="40" t="s">
        <v>70</v>
      </c>
      <c r="C25" s="41">
        <v>13796</v>
      </c>
      <c r="D25" s="42">
        <v>0.195715704355228</v>
      </c>
      <c r="E25" s="43">
        <v>503</v>
      </c>
      <c r="F25" s="44">
        <v>3.7839464379748701E-2</v>
      </c>
      <c r="G25" s="44">
        <v>-0.24467560908842001</v>
      </c>
      <c r="H25" s="1422">
        <v>25.129326047358798</v>
      </c>
    </row>
    <row r="26" spans="1:8" x14ac:dyDescent="0.2">
      <c r="B26" s="46" t="s">
        <v>71</v>
      </c>
      <c r="C26" s="47">
        <v>14153</v>
      </c>
      <c r="D26" s="48">
        <v>0.20078025251808801</v>
      </c>
      <c r="E26" s="49">
        <v>152</v>
      </c>
      <c r="F26" s="50">
        <v>1.08563674023284E-2</v>
      </c>
      <c r="G26" s="50">
        <v>-0.16294061982493499</v>
      </c>
      <c r="H26" s="1423">
        <v>27.428294573643399</v>
      </c>
    </row>
    <row r="27" spans="1:8" x14ac:dyDescent="0.2">
      <c r="A27" s="30"/>
      <c r="B27" s="40" t="s">
        <v>72</v>
      </c>
      <c r="C27" s="41">
        <v>10078</v>
      </c>
      <c r="D27" s="42">
        <v>0.142970634132501</v>
      </c>
      <c r="E27" s="43">
        <v>-212</v>
      </c>
      <c r="F27" s="44">
        <v>-2.06025267249757E-2</v>
      </c>
      <c r="G27" s="44">
        <v>-0.21742506600403799</v>
      </c>
      <c r="H27" s="1422">
        <v>26.313315926893001</v>
      </c>
    </row>
    <row r="28" spans="1:8" x14ac:dyDescent="0.2">
      <c r="B28" s="46" t="s">
        <v>73</v>
      </c>
      <c r="C28" s="47">
        <v>9291</v>
      </c>
      <c r="D28" s="48">
        <v>0.131805929919137</v>
      </c>
      <c r="E28" s="49">
        <v>-3</v>
      </c>
      <c r="F28" s="50">
        <v>-3.2278889606197501E-4</v>
      </c>
      <c r="G28" s="50">
        <v>-0.100928972324366</v>
      </c>
      <c r="H28" s="1423">
        <v>24.3219895287958</v>
      </c>
    </row>
    <row r="29" spans="1:8" x14ac:dyDescent="0.2">
      <c r="A29" s="30"/>
      <c r="B29" s="40" t="s">
        <v>74</v>
      </c>
      <c r="C29" s="41">
        <v>6700</v>
      </c>
      <c r="D29" s="42">
        <v>9.5048943112498202E-2</v>
      </c>
      <c r="E29" s="43">
        <v>54</v>
      </c>
      <c r="F29" s="44">
        <v>8.1251880830574795E-3</v>
      </c>
      <c r="G29" s="44">
        <v>-2.9761904761904799E-3</v>
      </c>
      <c r="H29" s="1422">
        <v>16.262135922330099</v>
      </c>
    </row>
    <row r="30" spans="1:8" x14ac:dyDescent="0.2">
      <c r="B30" s="46" t="s">
        <v>100</v>
      </c>
      <c r="C30" s="47">
        <v>4033</v>
      </c>
      <c r="D30" s="48">
        <v>5.7213789189956003E-2</v>
      </c>
      <c r="E30" s="49">
        <v>123</v>
      </c>
      <c r="F30" s="50">
        <v>3.1457800511509003E-2</v>
      </c>
      <c r="G30" s="50">
        <v>0.187923416789396</v>
      </c>
      <c r="H30" s="1423">
        <v>12.722397476340699</v>
      </c>
    </row>
    <row r="31" spans="1:8" x14ac:dyDescent="0.2">
      <c r="A31" s="30"/>
      <c r="B31" s="40" t="s">
        <v>76</v>
      </c>
      <c r="C31" s="41">
        <v>3430</v>
      </c>
      <c r="D31" s="42">
        <v>4.8659384309831202E-2</v>
      </c>
      <c r="E31" s="43">
        <f>3430-3317</f>
        <v>113</v>
      </c>
      <c r="F31" s="44">
        <f>113/3317</f>
        <v>3.4066927946940009E-2</v>
      </c>
      <c r="G31" s="44">
        <v>-7.4999999999999997E-2</v>
      </c>
      <c r="H31" s="1422">
        <v>6</v>
      </c>
    </row>
    <row r="32" spans="1:8" s="33" customFormat="1" ht="19.5" customHeight="1" x14ac:dyDescent="0.2">
      <c r="A32" s="30"/>
      <c r="B32" s="34" t="s">
        <v>77</v>
      </c>
      <c r="C32" s="894"/>
      <c r="D32" s="53"/>
      <c r="E32" s="54"/>
      <c r="F32" s="55"/>
      <c r="G32" s="56"/>
      <c r="H32" s="893"/>
    </row>
    <row r="33" spans="1:8" x14ac:dyDescent="0.2">
      <c r="A33" s="30"/>
      <c r="B33" s="40" t="s">
        <v>78</v>
      </c>
      <c r="C33" s="41">
        <v>8141</v>
      </c>
      <c r="D33" s="42">
        <v>0.115491559086395</v>
      </c>
      <c r="E33" s="43">
        <v>287</v>
      </c>
      <c r="F33" s="44">
        <v>3.6541889483065998E-2</v>
      </c>
      <c r="G33" s="44">
        <v>0.24442066646285501</v>
      </c>
      <c r="H33" s="1422">
        <v>30.954372623574098</v>
      </c>
    </row>
    <row r="34" spans="1:8" x14ac:dyDescent="0.2">
      <c r="B34" s="46" t="s">
        <v>765</v>
      </c>
      <c r="C34" s="47">
        <v>19370</v>
      </c>
      <c r="D34" s="48">
        <v>0.274790750461058</v>
      </c>
      <c r="E34" s="49">
        <v>-223</v>
      </c>
      <c r="F34" s="50">
        <v>-1.13816158832236E-2</v>
      </c>
      <c r="G34" s="50">
        <v>-0.108482533253555</v>
      </c>
      <c r="H34" s="1423">
        <v>9.9639917695473308</v>
      </c>
    </row>
    <row r="35" spans="1:8" x14ac:dyDescent="0.2">
      <c r="A35" s="30"/>
      <c r="B35" s="57" t="s">
        <v>764</v>
      </c>
      <c r="C35" s="41">
        <v>42979</v>
      </c>
      <c r="D35" s="42">
        <v>0.60971769045254598</v>
      </c>
      <c r="E35" s="43">
        <v>539</v>
      </c>
      <c r="F35" s="44">
        <v>1.27002827521206E-2</v>
      </c>
      <c r="G35" s="44">
        <v>-0.235140233485194</v>
      </c>
      <c r="H35" s="1422">
        <v>41.445515911282499</v>
      </c>
    </row>
    <row r="36" spans="1:8" s="33" customFormat="1" ht="19.5" customHeight="1" x14ac:dyDescent="0.2">
      <c r="A36" s="30"/>
      <c r="B36" s="34" t="s">
        <v>79</v>
      </c>
      <c r="C36" s="894"/>
      <c r="D36" s="53"/>
      <c r="E36" s="54"/>
      <c r="F36" s="55"/>
      <c r="G36" s="56"/>
      <c r="H36" s="893"/>
    </row>
    <row r="37" spans="1:8" x14ac:dyDescent="0.2">
      <c r="A37" s="30"/>
      <c r="B37" s="40" t="s">
        <v>80</v>
      </c>
      <c r="C37" s="41">
        <v>45485</v>
      </c>
      <c r="D37" s="42">
        <v>0.64526883245850497</v>
      </c>
      <c r="E37" s="43">
        <v>717</v>
      </c>
      <c r="F37" s="44">
        <v>1.6015904217298101E-2</v>
      </c>
      <c r="G37" s="44">
        <v>-0.13424568883474799</v>
      </c>
      <c r="H37" s="1422">
        <v>18.128736548425699</v>
      </c>
    </row>
    <row r="38" spans="1:8" x14ac:dyDescent="0.2">
      <c r="B38" s="58" t="s">
        <v>81</v>
      </c>
      <c r="C38" s="47">
        <v>25005</v>
      </c>
      <c r="D38" s="48">
        <v>0.35473116754149497</v>
      </c>
      <c r="E38" s="49">
        <v>-114</v>
      </c>
      <c r="F38" s="50">
        <v>-4.5383972291890597E-3</v>
      </c>
      <c r="G38" s="50">
        <v>-0.21670895592519501</v>
      </c>
      <c r="H38" s="1423">
        <v>34.020408163265301</v>
      </c>
    </row>
    <row r="39" spans="1:8" s="33" customFormat="1" ht="19.5" customHeight="1" x14ac:dyDescent="0.2">
      <c r="A39" s="30"/>
      <c r="B39" s="34" t="s">
        <v>82</v>
      </c>
      <c r="C39" s="894"/>
      <c r="D39" s="53"/>
      <c r="E39" s="54"/>
      <c r="F39" s="55"/>
      <c r="G39" s="56"/>
      <c r="H39" s="893"/>
    </row>
    <row r="40" spans="1:8" x14ac:dyDescent="0.2">
      <c r="A40" s="30"/>
      <c r="B40" s="40" t="s">
        <v>83</v>
      </c>
      <c r="C40" s="41">
        <v>46342</v>
      </c>
      <c r="D40" s="42">
        <v>0.65742658533125298</v>
      </c>
      <c r="E40" s="43">
        <v>92</v>
      </c>
      <c r="F40" s="44">
        <v>2E-3</v>
      </c>
      <c r="G40" s="44">
        <v>-0.161</v>
      </c>
      <c r="H40" s="1422">
        <v>20.131190269331</v>
      </c>
    </row>
    <row r="41" spans="1:8" x14ac:dyDescent="0.2">
      <c r="B41" s="46" t="s">
        <v>84</v>
      </c>
      <c r="C41" s="47">
        <v>14147</v>
      </c>
      <c r="D41" s="48">
        <v>0.20072350688040899</v>
      </c>
      <c r="E41" s="49">
        <v>315</v>
      </c>
      <c r="F41" s="50">
        <v>2.3E-2</v>
      </c>
      <c r="G41" s="50">
        <v>-0.154627472067874</v>
      </c>
      <c r="H41" s="1423">
        <v>30.821350762527199</v>
      </c>
    </row>
    <row r="42" spans="1:8" x14ac:dyDescent="0.2">
      <c r="A42" s="30"/>
      <c r="B42" s="40" t="s">
        <v>85</v>
      </c>
      <c r="C42" s="41">
        <v>5496</v>
      </c>
      <c r="D42" s="42">
        <v>7.7968506171088095E-2</v>
      </c>
      <c r="E42" s="43">
        <v>-268</v>
      </c>
      <c r="F42" s="44">
        <v>-4.6495489243580802E-2</v>
      </c>
      <c r="G42" s="44">
        <v>-0.34981663314799499</v>
      </c>
      <c r="H42" s="1422">
        <v>19.0833333333333</v>
      </c>
    </row>
    <row r="43" spans="1:8" x14ac:dyDescent="0.2">
      <c r="B43" s="46" t="s">
        <v>732</v>
      </c>
      <c r="C43" s="1555">
        <v>2246</v>
      </c>
      <c r="D43" s="1556">
        <v>3.18626755568166E-2</v>
      </c>
      <c r="E43" s="1557">
        <v>1376</v>
      </c>
      <c r="F43" s="1558">
        <v>1.5815999999999999</v>
      </c>
      <c r="G43" s="1558">
        <v>0.60888252148997102</v>
      </c>
      <c r="H43" s="1565">
        <v>6.4726224783861701</v>
      </c>
    </row>
    <row r="44" spans="1:8" s="33" customFormat="1" ht="19.5" customHeight="1" x14ac:dyDescent="0.2">
      <c r="A44" s="30"/>
      <c r="B44" s="61" t="s">
        <v>86</v>
      </c>
      <c r="C44" s="894"/>
      <c r="D44" s="53"/>
      <c r="E44" s="54"/>
      <c r="F44" s="55"/>
      <c r="G44" s="56"/>
      <c r="H44" s="893"/>
    </row>
    <row r="45" spans="1:8" x14ac:dyDescent="0.2">
      <c r="A45" s="30"/>
      <c r="B45" s="40" t="s">
        <v>87</v>
      </c>
      <c r="C45" s="41">
        <v>14259</v>
      </c>
      <c r="D45" s="42">
        <v>0.20228401191658399</v>
      </c>
      <c r="E45" s="43">
        <v>-868</v>
      </c>
      <c r="F45" s="44">
        <v>-5.7380842202683899E-2</v>
      </c>
      <c r="G45" s="44">
        <v>-0.39014584491681298</v>
      </c>
      <c r="H45" s="1422">
        <v>23.765000000000001</v>
      </c>
    </row>
    <row r="46" spans="1:8" ht="12.75" customHeight="1" x14ac:dyDescent="0.2">
      <c r="B46" s="46" t="s">
        <v>734</v>
      </c>
      <c r="C46" s="1555">
        <v>9573</v>
      </c>
      <c r="D46" s="1556">
        <v>0.13580649737551401</v>
      </c>
      <c r="E46" s="1557">
        <v>781</v>
      </c>
      <c r="F46" s="1558">
        <v>8.8830755232029102E-2</v>
      </c>
      <c r="G46" s="1558">
        <v>9.9333945796968304E-2</v>
      </c>
      <c r="H46" s="1565">
        <v>9.4222440944881907</v>
      </c>
    </row>
    <row r="47" spans="1:8" x14ac:dyDescent="0.2">
      <c r="A47" s="30"/>
      <c r="B47" s="40" t="s">
        <v>88</v>
      </c>
      <c r="C47" s="41">
        <v>7875</v>
      </c>
      <c r="D47" s="42">
        <v>0.11171797418073499</v>
      </c>
      <c r="E47" s="43">
        <v>673</v>
      </c>
      <c r="F47" s="44">
        <v>9.3446264926409298E-2</v>
      </c>
      <c r="G47" s="44">
        <v>2.6192337763877999E-2</v>
      </c>
      <c r="H47" s="1422">
        <v>9.8560700876095098</v>
      </c>
    </row>
    <row r="48" spans="1:8" x14ac:dyDescent="0.2">
      <c r="B48" s="46" t="s">
        <v>733</v>
      </c>
      <c r="C48" s="1555">
        <v>3604</v>
      </c>
      <c r="D48" s="1556">
        <v>5.1127819548872203E-2</v>
      </c>
      <c r="E48" s="1557">
        <v>378</v>
      </c>
      <c r="F48" s="1558">
        <v>0.117172969621823</v>
      </c>
      <c r="G48" s="1558">
        <v>0.79571499750871899</v>
      </c>
      <c r="H48" s="1565">
        <v>7.2955465587044497</v>
      </c>
    </row>
    <row r="49" spans="1:8" x14ac:dyDescent="0.2">
      <c r="A49" s="30"/>
      <c r="B49" s="40" t="s">
        <v>89</v>
      </c>
      <c r="C49" s="41">
        <v>3358</v>
      </c>
      <c r="D49" s="42">
        <v>4.7637962831607303E-2</v>
      </c>
      <c r="E49" s="43">
        <v>-84</v>
      </c>
      <c r="F49" s="44">
        <v>-2.4404416037187699E-2</v>
      </c>
      <c r="G49" s="44">
        <v>-0.15585721468074401</v>
      </c>
      <c r="H49" s="1422">
        <v>8.6102564102564099</v>
      </c>
    </row>
    <row r="50" spans="1:8" s="33" customFormat="1" ht="12.75" customHeight="1" x14ac:dyDescent="0.2">
      <c r="A50" s="30"/>
      <c r="B50" s="61"/>
      <c r="C50" s="894"/>
      <c r="D50" s="53"/>
      <c r="E50" s="54"/>
      <c r="F50" s="55"/>
      <c r="G50" s="56"/>
      <c r="H50" s="895"/>
    </row>
    <row r="51" spans="1:8" s="33" customFormat="1" ht="20.100000000000001" customHeight="1" x14ac:dyDescent="0.2">
      <c r="B51" s="930" t="s">
        <v>91</v>
      </c>
      <c r="C51" s="919">
        <v>70490</v>
      </c>
      <c r="D51" s="920">
        <v>1</v>
      </c>
      <c r="E51" s="931" t="s">
        <v>97</v>
      </c>
      <c r="F51" s="922">
        <v>8.6282141170747097E-3</v>
      </c>
      <c r="G51" s="922">
        <v>-0.165413622855519</v>
      </c>
      <c r="H51" s="1424">
        <v>21.729346485819999</v>
      </c>
    </row>
    <row r="52" spans="1:8" ht="20.100000000000001" customHeight="1" x14ac:dyDescent="0.2">
      <c r="B52" s="126" t="s">
        <v>117</v>
      </c>
    </row>
    <row r="53" spans="1:8" x14ac:dyDescent="0.2">
      <c r="B53" s="1466"/>
    </row>
  </sheetData>
  <mergeCells count="5">
    <mergeCell ref="C5:C6"/>
    <mergeCell ref="D5:D6"/>
    <mergeCell ref="E5:F5"/>
    <mergeCell ref="G5:G6"/>
    <mergeCell ref="H5:H6"/>
  </mergeCells>
  <printOptions horizontalCentered="1"/>
  <pageMargins left="0.47244094488188981" right="0.47244094488188981" top="0.59055118110236227" bottom="0.39370078740157483" header="0.51181102362204722" footer="0.31496062992125984"/>
  <pageSetup paperSize="9" scale="77" firstPageNumber="0" orientation="portrait" r:id="rId1"/>
  <headerFooter>
    <oddFooter>&amp;C&amp;F&amp;R&amp;A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E62"/>
  <sheetViews>
    <sheetView showGridLines="0" showZeros="0" zoomScaleNormal="100" workbookViewId="0">
      <pane ySplit="6" topLeftCell="A34" activePane="bottomLeft" state="frozen"/>
      <selection activeCell="Q15" sqref="Q15"/>
      <selection pane="bottomLeft" activeCell="AMH5" sqref="AMH5"/>
    </sheetView>
  </sheetViews>
  <sheetFormatPr baseColWidth="10" defaultColWidth="9.140625" defaultRowHeight="12.75" x14ac:dyDescent="0.2"/>
  <cols>
    <col min="1" max="1" width="1.5703125" customWidth="1"/>
    <col min="2" max="2" width="15.7109375" style="152" customWidth="1"/>
    <col min="3" max="3" width="7.140625" style="273" customWidth="1"/>
    <col min="4" max="6" width="9.7109375" style="273" customWidth="1"/>
    <col min="7" max="7" width="7.140625" style="594" customWidth="1"/>
    <col min="8" max="10" width="9.7109375" style="273" customWidth="1"/>
    <col min="11" max="11" width="1.7109375" customWidth="1"/>
    <col min="12" max="1019" width="11.42578125" hidden="1" customWidth="1"/>
    <col min="1020" max="1025" width="9.140625" customWidth="1"/>
  </cols>
  <sheetData>
    <row r="1" spans="2:10" s="102" customFormat="1" ht="20.100000000000001" customHeight="1" x14ac:dyDescent="0.2">
      <c r="B1" s="187" t="s">
        <v>453</v>
      </c>
      <c r="C1" s="217"/>
      <c r="D1" s="585"/>
      <c r="E1" s="585"/>
      <c r="F1" s="585"/>
      <c r="G1" s="585"/>
      <c r="H1" s="585"/>
      <c r="I1" s="585"/>
      <c r="J1" s="585"/>
    </row>
    <row r="2" spans="2:10" s="102" customFormat="1" ht="20.100000000000001" customHeight="1" x14ac:dyDescent="0.2">
      <c r="B2" s="1117" t="s">
        <v>802</v>
      </c>
      <c r="C2" s="595"/>
      <c r="D2" s="585"/>
      <c r="E2" s="585"/>
      <c r="F2" s="585"/>
      <c r="G2" s="585"/>
      <c r="H2" s="585"/>
      <c r="I2" s="585"/>
      <c r="J2" s="585"/>
    </row>
    <row r="3" spans="2:10" s="102" customFormat="1" ht="20.100000000000001" customHeight="1" x14ac:dyDescent="0.2">
      <c r="B3" s="1116" t="s">
        <v>439</v>
      </c>
      <c r="C3" s="275"/>
      <c r="D3" s="585"/>
      <c r="E3" s="585"/>
      <c r="F3" s="585"/>
      <c r="G3" s="585"/>
      <c r="H3" s="585"/>
      <c r="I3" s="585"/>
      <c r="J3" s="585"/>
    </row>
    <row r="4" spans="2:10" s="102" customFormat="1" ht="20.100000000000001" customHeight="1" x14ac:dyDescent="0.2">
      <c r="B4" s="596" t="s">
        <v>49</v>
      </c>
      <c r="C4" s="219"/>
      <c r="D4" s="219"/>
      <c r="E4" s="219"/>
      <c r="F4" s="585"/>
      <c r="G4" s="585"/>
      <c r="H4" s="585"/>
      <c r="I4" s="585"/>
      <c r="J4" s="585"/>
    </row>
    <row r="5" spans="2:10" s="189" customFormat="1" ht="25.5" customHeight="1" x14ac:dyDescent="0.2">
      <c r="B5" s="597"/>
      <c r="C5" s="2062" t="s">
        <v>456</v>
      </c>
      <c r="D5" s="2062"/>
      <c r="E5" s="2062"/>
      <c r="F5" s="2062"/>
      <c r="G5" s="2063" t="s">
        <v>803</v>
      </c>
      <c r="H5" s="2063"/>
      <c r="I5" s="2063"/>
      <c r="J5" s="2063"/>
    </row>
    <row r="6" spans="2:10" s="189" customFormat="1" ht="50.1" customHeight="1" x14ac:dyDescent="0.2">
      <c r="B6" s="597"/>
      <c r="C6" s="598" t="s">
        <v>106</v>
      </c>
      <c r="D6" s="91" t="s">
        <v>107</v>
      </c>
      <c r="E6" s="92" t="s">
        <v>108</v>
      </c>
      <c r="F6" s="93" t="s">
        <v>109</v>
      </c>
      <c r="G6" s="90" t="s">
        <v>106</v>
      </c>
      <c r="H6" s="91" t="s">
        <v>107</v>
      </c>
      <c r="I6" s="92" t="s">
        <v>108</v>
      </c>
      <c r="J6" s="93" t="s">
        <v>109</v>
      </c>
    </row>
    <row r="7" spans="2:10" s="189" customFormat="1" ht="5.0999999999999996" customHeight="1" x14ac:dyDescent="0.2">
      <c r="C7" s="599"/>
      <c r="D7" s="600"/>
      <c r="E7" s="600"/>
      <c r="F7" s="600"/>
      <c r="G7" s="599"/>
      <c r="H7" s="600"/>
      <c r="I7" s="600"/>
      <c r="J7" s="600"/>
    </row>
    <row r="8" spans="2:10" s="102" customFormat="1" x14ac:dyDescent="0.2">
      <c r="B8" s="601" t="s">
        <v>461</v>
      </c>
      <c r="C8" s="203">
        <v>25</v>
      </c>
      <c r="D8" s="202">
        <v>172</v>
      </c>
      <c r="E8" s="204">
        <v>882</v>
      </c>
      <c r="F8" s="205">
        <v>1054</v>
      </c>
      <c r="G8" s="203">
        <v>2</v>
      </c>
      <c r="H8" s="202">
        <v>65</v>
      </c>
      <c r="I8" s="204">
        <v>248</v>
      </c>
      <c r="J8" s="205">
        <v>313</v>
      </c>
    </row>
    <row r="9" spans="2:10" s="102" customFormat="1" x14ac:dyDescent="0.2">
      <c r="B9" s="602" t="s">
        <v>462</v>
      </c>
      <c r="C9" s="210">
        <v>21</v>
      </c>
      <c r="D9" s="209">
        <v>292</v>
      </c>
      <c r="E9" s="211">
        <v>1237</v>
      </c>
      <c r="F9" s="212">
        <v>1529</v>
      </c>
      <c r="G9" s="210">
        <v>7</v>
      </c>
      <c r="H9" s="209">
        <v>137</v>
      </c>
      <c r="I9" s="211">
        <v>483</v>
      </c>
      <c r="J9" s="212">
        <v>620</v>
      </c>
    </row>
    <row r="10" spans="2:10" s="102" customFormat="1" x14ac:dyDescent="0.2">
      <c r="B10" s="601" t="s">
        <v>463</v>
      </c>
      <c r="C10" s="203">
        <v>20</v>
      </c>
      <c r="D10" s="202">
        <v>550</v>
      </c>
      <c r="E10" s="204">
        <v>1892</v>
      </c>
      <c r="F10" s="205">
        <v>2442</v>
      </c>
      <c r="G10" s="203">
        <v>2</v>
      </c>
      <c r="H10" s="202">
        <v>211</v>
      </c>
      <c r="I10" s="204">
        <v>756</v>
      </c>
      <c r="J10" s="205">
        <v>967</v>
      </c>
    </row>
    <row r="11" spans="2:10" s="102" customFormat="1" x14ac:dyDescent="0.2">
      <c r="B11" s="602" t="s">
        <v>69</v>
      </c>
      <c r="C11" s="210">
        <v>87</v>
      </c>
      <c r="D11" s="209">
        <v>1296</v>
      </c>
      <c r="E11" s="211">
        <v>2636</v>
      </c>
      <c r="F11" s="212">
        <v>3932</v>
      </c>
      <c r="G11" s="210">
        <v>11</v>
      </c>
      <c r="H11" s="209">
        <v>136</v>
      </c>
      <c r="I11" s="211">
        <v>399</v>
      </c>
      <c r="J11" s="212">
        <v>535</v>
      </c>
    </row>
    <row r="12" spans="2:10" s="102" customFormat="1" x14ac:dyDescent="0.2">
      <c r="B12" s="601" t="s">
        <v>464</v>
      </c>
      <c r="C12" s="203">
        <v>177</v>
      </c>
      <c r="D12" s="202">
        <v>1140</v>
      </c>
      <c r="E12" s="204">
        <v>3020</v>
      </c>
      <c r="F12" s="205">
        <v>4160</v>
      </c>
      <c r="G12" s="203">
        <v>13</v>
      </c>
      <c r="H12" s="202">
        <v>96</v>
      </c>
      <c r="I12" s="204">
        <v>276</v>
      </c>
      <c r="J12" s="205">
        <v>372</v>
      </c>
    </row>
    <row r="13" spans="2:10" s="102" customFormat="1" x14ac:dyDescent="0.2">
      <c r="B13" s="602" t="s">
        <v>465</v>
      </c>
      <c r="C13" s="210">
        <v>372</v>
      </c>
      <c r="D13" s="209">
        <v>2461</v>
      </c>
      <c r="E13" s="211">
        <v>7175</v>
      </c>
      <c r="F13" s="212">
        <v>9636</v>
      </c>
      <c r="G13" s="210">
        <v>19</v>
      </c>
      <c r="H13" s="209">
        <v>174</v>
      </c>
      <c r="I13" s="211">
        <v>502</v>
      </c>
      <c r="J13" s="212">
        <v>676</v>
      </c>
    </row>
    <row r="14" spans="2:10" s="102" customFormat="1" x14ac:dyDescent="0.2">
      <c r="B14" s="601" t="s">
        <v>466</v>
      </c>
      <c r="C14" s="203">
        <v>286</v>
      </c>
      <c r="D14" s="202">
        <v>1763</v>
      </c>
      <c r="E14" s="204">
        <v>5996</v>
      </c>
      <c r="F14" s="205">
        <v>7759</v>
      </c>
      <c r="G14" s="203">
        <v>17</v>
      </c>
      <c r="H14" s="202">
        <v>130</v>
      </c>
      <c r="I14" s="204">
        <v>415</v>
      </c>
      <c r="J14" s="205">
        <v>545</v>
      </c>
    </row>
    <row r="15" spans="2:10" s="102" customFormat="1" x14ac:dyDescent="0.2">
      <c r="B15" s="602" t="s">
        <v>467</v>
      </c>
      <c r="C15" s="210">
        <v>230</v>
      </c>
      <c r="D15" s="209">
        <v>1459</v>
      </c>
      <c r="E15" s="211">
        <v>4935</v>
      </c>
      <c r="F15" s="212">
        <v>6394</v>
      </c>
      <c r="G15" s="210">
        <v>19</v>
      </c>
      <c r="H15" s="209">
        <v>109</v>
      </c>
      <c r="I15" s="211">
        <v>382</v>
      </c>
      <c r="J15" s="212">
        <v>491</v>
      </c>
    </row>
    <row r="16" spans="2:10" s="102" customFormat="1" x14ac:dyDescent="0.2">
      <c r="B16" s="601" t="s">
        <v>468</v>
      </c>
      <c r="C16" s="203">
        <v>210</v>
      </c>
      <c r="D16" s="202">
        <v>1300</v>
      </c>
      <c r="E16" s="204">
        <v>4126</v>
      </c>
      <c r="F16" s="205">
        <v>5426</v>
      </c>
      <c r="G16" s="203">
        <v>29</v>
      </c>
      <c r="H16" s="202">
        <v>132</v>
      </c>
      <c r="I16" s="204">
        <v>355</v>
      </c>
      <c r="J16" s="205">
        <v>487</v>
      </c>
    </row>
    <row r="17" spans="2:10" s="102" customFormat="1" x14ac:dyDescent="0.2">
      <c r="B17" s="602" t="s">
        <v>469</v>
      </c>
      <c r="C17" s="210">
        <v>173</v>
      </c>
      <c r="D17" s="209">
        <v>1077</v>
      </c>
      <c r="E17" s="211">
        <v>3575</v>
      </c>
      <c r="F17" s="212">
        <v>4652</v>
      </c>
      <c r="G17" s="210">
        <v>18</v>
      </c>
      <c r="H17" s="209">
        <v>101</v>
      </c>
      <c r="I17" s="211">
        <v>317</v>
      </c>
      <c r="J17" s="212">
        <v>418</v>
      </c>
    </row>
    <row r="18" spans="2:10" s="102" customFormat="1" x14ac:dyDescent="0.2">
      <c r="B18" s="601" t="s">
        <v>470</v>
      </c>
      <c r="C18" s="203">
        <v>192</v>
      </c>
      <c r="D18" s="202">
        <v>1314</v>
      </c>
      <c r="E18" s="204">
        <v>3512</v>
      </c>
      <c r="F18" s="205">
        <v>4826</v>
      </c>
      <c r="G18" s="203">
        <v>20</v>
      </c>
      <c r="H18" s="202">
        <v>135</v>
      </c>
      <c r="I18" s="204">
        <v>358</v>
      </c>
      <c r="J18" s="205">
        <v>493</v>
      </c>
    </row>
    <row r="19" spans="2:10" s="102" customFormat="1" x14ac:dyDescent="0.2">
      <c r="B19" s="602" t="s">
        <v>471</v>
      </c>
      <c r="C19" s="210">
        <v>190</v>
      </c>
      <c r="D19" s="209">
        <v>1333</v>
      </c>
      <c r="E19" s="211">
        <v>3132</v>
      </c>
      <c r="F19" s="212">
        <v>4465</v>
      </c>
      <c r="G19" s="210">
        <v>26</v>
      </c>
      <c r="H19" s="209">
        <v>153</v>
      </c>
      <c r="I19" s="211">
        <v>382</v>
      </c>
      <c r="J19" s="212">
        <v>535</v>
      </c>
    </row>
    <row r="20" spans="2:10" s="102" customFormat="1" x14ac:dyDescent="0.2">
      <c r="B20" s="601" t="s">
        <v>472</v>
      </c>
      <c r="C20" s="203">
        <v>228</v>
      </c>
      <c r="D20" s="202">
        <v>1189</v>
      </c>
      <c r="E20" s="204">
        <v>2672</v>
      </c>
      <c r="F20" s="205">
        <v>3861</v>
      </c>
      <c r="G20" s="203">
        <v>24</v>
      </c>
      <c r="H20" s="202">
        <v>195</v>
      </c>
      <c r="I20" s="204">
        <v>394</v>
      </c>
      <c r="J20" s="205">
        <v>589</v>
      </c>
    </row>
    <row r="21" spans="2:10" s="102" customFormat="1" x14ac:dyDescent="0.2">
      <c r="B21" s="602" t="s">
        <v>473</v>
      </c>
      <c r="C21" s="210">
        <v>184</v>
      </c>
      <c r="D21" s="209">
        <v>1017</v>
      </c>
      <c r="E21" s="211">
        <v>1822</v>
      </c>
      <c r="F21" s="212">
        <v>2839</v>
      </c>
      <c r="G21" s="210">
        <v>25</v>
      </c>
      <c r="H21" s="209">
        <v>179</v>
      </c>
      <c r="I21" s="211">
        <v>331</v>
      </c>
      <c r="J21" s="212">
        <v>510</v>
      </c>
    </row>
    <row r="22" spans="2:10" s="102" customFormat="1" x14ac:dyDescent="0.2">
      <c r="B22" s="601" t="s">
        <v>474</v>
      </c>
      <c r="C22" s="203">
        <v>149</v>
      </c>
      <c r="D22" s="202">
        <v>871</v>
      </c>
      <c r="E22" s="204">
        <v>1329</v>
      </c>
      <c r="F22" s="205">
        <v>2200</v>
      </c>
      <c r="G22" s="203">
        <v>32</v>
      </c>
      <c r="H22" s="202">
        <v>221</v>
      </c>
      <c r="I22" s="204">
        <v>306</v>
      </c>
      <c r="J22" s="205">
        <v>527</v>
      </c>
    </row>
    <row r="23" spans="2:10" s="102" customFormat="1" x14ac:dyDescent="0.2">
      <c r="B23" s="602" t="s">
        <v>475</v>
      </c>
      <c r="C23" s="210">
        <v>168</v>
      </c>
      <c r="D23" s="209">
        <v>778</v>
      </c>
      <c r="E23" s="211">
        <v>1055</v>
      </c>
      <c r="F23" s="212">
        <v>1833</v>
      </c>
      <c r="G23" s="210">
        <v>31</v>
      </c>
      <c r="H23" s="209">
        <v>221</v>
      </c>
      <c r="I23" s="211">
        <v>304</v>
      </c>
      <c r="J23" s="212">
        <v>525</v>
      </c>
    </row>
    <row r="24" spans="2:10" s="102" customFormat="1" x14ac:dyDescent="0.2">
      <c r="B24" s="601" t="s">
        <v>476</v>
      </c>
      <c r="C24" s="203">
        <v>160</v>
      </c>
      <c r="D24" s="202">
        <v>599</v>
      </c>
      <c r="E24" s="204">
        <v>760</v>
      </c>
      <c r="F24" s="205">
        <v>1359</v>
      </c>
      <c r="G24" s="203">
        <v>47</v>
      </c>
      <c r="H24" s="202">
        <v>212</v>
      </c>
      <c r="I24" s="204">
        <v>247</v>
      </c>
      <c r="J24" s="205">
        <v>459</v>
      </c>
    </row>
    <row r="25" spans="2:10" s="102" customFormat="1" x14ac:dyDescent="0.2">
      <c r="B25" s="602" t="s">
        <v>477</v>
      </c>
      <c r="C25" s="210">
        <v>157</v>
      </c>
      <c r="D25" s="209">
        <v>544</v>
      </c>
      <c r="E25" s="211">
        <v>568</v>
      </c>
      <c r="F25" s="212">
        <v>1112</v>
      </c>
      <c r="G25" s="210">
        <v>54</v>
      </c>
      <c r="H25" s="209">
        <v>240</v>
      </c>
      <c r="I25" s="211">
        <v>226</v>
      </c>
      <c r="J25" s="212">
        <v>466</v>
      </c>
    </row>
    <row r="26" spans="2:10" s="102" customFormat="1" x14ac:dyDescent="0.2">
      <c r="B26" s="601" t="s">
        <v>478</v>
      </c>
      <c r="C26" s="203">
        <v>134</v>
      </c>
      <c r="D26" s="202">
        <v>326</v>
      </c>
      <c r="E26" s="204">
        <v>352</v>
      </c>
      <c r="F26" s="205">
        <v>678</v>
      </c>
      <c r="G26" s="203">
        <v>49</v>
      </c>
      <c r="H26" s="202">
        <v>158</v>
      </c>
      <c r="I26" s="204">
        <v>155</v>
      </c>
      <c r="J26" s="205">
        <v>313</v>
      </c>
    </row>
    <row r="27" spans="2:10" s="102" customFormat="1" x14ac:dyDescent="0.2">
      <c r="B27" s="602" t="s">
        <v>479</v>
      </c>
      <c r="C27" s="210">
        <v>70</v>
      </c>
      <c r="D27" s="209">
        <v>109</v>
      </c>
      <c r="E27" s="211">
        <v>134</v>
      </c>
      <c r="F27" s="212">
        <v>243</v>
      </c>
      <c r="G27" s="210">
        <v>33</v>
      </c>
      <c r="H27" s="209">
        <v>64</v>
      </c>
      <c r="I27" s="211">
        <v>69</v>
      </c>
      <c r="J27" s="212">
        <v>133</v>
      </c>
    </row>
    <row r="28" spans="2:10" s="102" customFormat="1" x14ac:dyDescent="0.2">
      <c r="B28" s="601" t="s">
        <v>480</v>
      </c>
      <c r="C28" s="203">
        <v>11</v>
      </c>
      <c r="D28" s="202">
        <v>10</v>
      </c>
      <c r="E28" s="204">
        <v>28</v>
      </c>
      <c r="F28" s="205">
        <v>38</v>
      </c>
      <c r="G28" s="203">
        <v>5</v>
      </c>
      <c r="H28" s="202">
        <v>6</v>
      </c>
      <c r="I28" s="204">
        <v>14</v>
      </c>
      <c r="J28" s="205">
        <v>20</v>
      </c>
    </row>
    <row r="29" spans="2:10" s="102" customFormat="1" x14ac:dyDescent="0.2">
      <c r="B29" s="602" t="s">
        <v>460</v>
      </c>
      <c r="C29" s="210">
        <v>0</v>
      </c>
      <c r="D29" s="209">
        <v>9</v>
      </c>
      <c r="E29" s="211">
        <v>43</v>
      </c>
      <c r="F29" s="212">
        <v>52</v>
      </c>
      <c r="G29" s="210">
        <v>0</v>
      </c>
      <c r="H29" s="209">
        <v>3</v>
      </c>
      <c r="I29" s="211">
        <v>4</v>
      </c>
      <c r="J29" s="212">
        <v>7</v>
      </c>
    </row>
    <row r="30" spans="2:10" s="102" customFormat="1" ht="14.45" customHeight="1" x14ac:dyDescent="0.2">
      <c r="B30" s="603" t="s">
        <v>115</v>
      </c>
      <c r="C30" s="604">
        <v>3244</v>
      </c>
      <c r="D30" s="605">
        <v>19609</v>
      </c>
      <c r="E30" s="606">
        <v>50881</v>
      </c>
      <c r="F30" s="607">
        <v>70490</v>
      </c>
      <c r="G30" s="604">
        <f t="shared" ref="G30:J30" si="0">SUM(G8:G29)</f>
        <v>483</v>
      </c>
      <c r="H30" s="605">
        <f t="shared" si="0"/>
        <v>3078</v>
      </c>
      <c r="I30" s="606">
        <f t="shared" si="0"/>
        <v>6923</v>
      </c>
      <c r="J30" s="607">
        <f t="shared" si="0"/>
        <v>10001</v>
      </c>
    </row>
    <row r="31" spans="2:10" s="102" customFormat="1" ht="24.95" customHeight="1" x14ac:dyDescent="0.25">
      <c r="B31" s="136" t="s">
        <v>481</v>
      </c>
      <c r="C31" s="608"/>
      <c r="D31" s="585"/>
      <c r="E31" s="585"/>
      <c r="F31" s="585"/>
      <c r="G31" s="609"/>
      <c r="H31" s="585"/>
      <c r="I31" s="585"/>
      <c r="J31" s="585"/>
    </row>
    <row r="32" spans="2:10" s="102" customFormat="1" x14ac:dyDescent="0.2">
      <c r="B32" s="610" t="s">
        <v>482</v>
      </c>
      <c r="C32" s="203">
        <v>9</v>
      </c>
      <c r="D32" s="202">
        <v>26</v>
      </c>
      <c r="E32" s="204">
        <v>165</v>
      </c>
      <c r="F32" s="205">
        <v>191</v>
      </c>
      <c r="G32" s="611">
        <v>0</v>
      </c>
      <c r="H32" s="612">
        <v>2</v>
      </c>
      <c r="I32" s="204">
        <v>19</v>
      </c>
      <c r="J32" s="205">
        <v>21</v>
      </c>
    </row>
    <row r="33" spans="2:10" s="102" customFormat="1" x14ac:dyDescent="0.2">
      <c r="B33" s="613" t="s">
        <v>514</v>
      </c>
      <c r="C33" s="210">
        <v>6</v>
      </c>
      <c r="D33" s="209">
        <v>24</v>
      </c>
      <c r="E33" s="211">
        <v>156</v>
      </c>
      <c r="F33" s="212">
        <v>180</v>
      </c>
      <c r="G33" s="614">
        <v>0</v>
      </c>
      <c r="H33" s="615">
        <v>10</v>
      </c>
      <c r="I33" s="211">
        <v>27</v>
      </c>
      <c r="J33" s="212">
        <v>37</v>
      </c>
    </row>
    <row r="34" spans="2:10" s="102" customFormat="1" x14ac:dyDescent="0.2">
      <c r="B34" s="610" t="s">
        <v>483</v>
      </c>
      <c r="C34" s="203">
        <v>5</v>
      </c>
      <c r="D34" s="202">
        <v>25</v>
      </c>
      <c r="E34" s="204">
        <v>159</v>
      </c>
      <c r="F34" s="205">
        <v>184</v>
      </c>
      <c r="G34" s="611">
        <v>2</v>
      </c>
      <c r="H34" s="612">
        <v>5</v>
      </c>
      <c r="I34" s="204">
        <v>44</v>
      </c>
      <c r="J34" s="205">
        <v>49</v>
      </c>
    </row>
    <row r="35" spans="2:10" s="102" customFormat="1" x14ac:dyDescent="0.2">
      <c r="B35" s="613" t="s">
        <v>484</v>
      </c>
      <c r="C35" s="210">
        <v>1</v>
      </c>
      <c r="D35" s="209">
        <v>52</v>
      </c>
      <c r="E35" s="211">
        <v>188</v>
      </c>
      <c r="F35" s="212">
        <v>240</v>
      </c>
      <c r="G35" s="614">
        <v>0</v>
      </c>
      <c r="H35" s="615">
        <v>26</v>
      </c>
      <c r="I35" s="211">
        <v>72</v>
      </c>
      <c r="J35" s="212">
        <v>98</v>
      </c>
    </row>
    <row r="36" spans="2:10" s="102" customFormat="1" x14ac:dyDescent="0.2">
      <c r="B36" s="610" t="s">
        <v>485</v>
      </c>
      <c r="C36" s="203">
        <v>4</v>
      </c>
      <c r="D36" s="202">
        <v>45</v>
      </c>
      <c r="E36" s="204">
        <v>214</v>
      </c>
      <c r="F36" s="205">
        <v>259</v>
      </c>
      <c r="G36" s="611">
        <v>0</v>
      </c>
      <c r="H36" s="612">
        <v>22</v>
      </c>
      <c r="I36" s="204">
        <v>86</v>
      </c>
      <c r="J36" s="205">
        <v>108</v>
      </c>
    </row>
    <row r="37" spans="2:10" s="102" customFormat="1" x14ac:dyDescent="0.2">
      <c r="B37" s="613" t="s">
        <v>486</v>
      </c>
      <c r="C37" s="210">
        <v>3</v>
      </c>
      <c r="D37" s="209">
        <v>62</v>
      </c>
      <c r="E37" s="211">
        <v>246</v>
      </c>
      <c r="F37" s="212">
        <v>308</v>
      </c>
      <c r="G37" s="614">
        <v>2</v>
      </c>
      <c r="H37" s="615">
        <v>35</v>
      </c>
      <c r="I37" s="211">
        <v>99</v>
      </c>
      <c r="J37" s="212">
        <v>134</v>
      </c>
    </row>
    <row r="38" spans="2:10" s="102" customFormat="1" x14ac:dyDescent="0.2">
      <c r="B38" s="610" t="s">
        <v>487</v>
      </c>
      <c r="C38" s="203">
        <v>2</v>
      </c>
      <c r="D38" s="202">
        <v>60</v>
      </c>
      <c r="E38" s="204">
        <v>230</v>
      </c>
      <c r="F38" s="205">
        <v>290</v>
      </c>
      <c r="G38" s="611">
        <v>0</v>
      </c>
      <c r="H38" s="612">
        <v>25</v>
      </c>
      <c r="I38" s="204">
        <v>91</v>
      </c>
      <c r="J38" s="205">
        <v>116</v>
      </c>
    </row>
    <row r="39" spans="2:10" s="102" customFormat="1" x14ac:dyDescent="0.2">
      <c r="B39" s="613" t="s">
        <v>488</v>
      </c>
      <c r="C39" s="210">
        <v>3</v>
      </c>
      <c r="D39" s="209">
        <v>63</v>
      </c>
      <c r="E39" s="211">
        <v>205</v>
      </c>
      <c r="F39" s="212">
        <v>268</v>
      </c>
      <c r="G39" s="614">
        <v>1</v>
      </c>
      <c r="H39" s="615">
        <v>28</v>
      </c>
      <c r="I39" s="211">
        <v>86</v>
      </c>
      <c r="J39" s="212">
        <v>114</v>
      </c>
    </row>
    <row r="40" spans="2:10" s="102" customFormat="1" x14ac:dyDescent="0.2">
      <c r="B40" s="610" t="s">
        <v>489</v>
      </c>
      <c r="C40" s="203">
        <v>6</v>
      </c>
      <c r="D40" s="202">
        <v>50</v>
      </c>
      <c r="E40" s="204">
        <v>278</v>
      </c>
      <c r="F40" s="205">
        <v>328</v>
      </c>
      <c r="G40" s="611">
        <v>2</v>
      </c>
      <c r="H40" s="612">
        <v>21</v>
      </c>
      <c r="I40" s="204">
        <v>104</v>
      </c>
      <c r="J40" s="205">
        <v>125</v>
      </c>
    </row>
    <row r="41" spans="2:10" s="102" customFormat="1" x14ac:dyDescent="0.2">
      <c r="B41" s="613" t="s">
        <v>490</v>
      </c>
      <c r="C41" s="210">
        <v>7</v>
      </c>
      <c r="D41" s="209">
        <v>57</v>
      </c>
      <c r="E41" s="211">
        <v>278</v>
      </c>
      <c r="F41" s="212">
        <v>335</v>
      </c>
      <c r="G41" s="614">
        <v>2</v>
      </c>
      <c r="H41" s="615">
        <v>28</v>
      </c>
      <c r="I41" s="211">
        <v>103</v>
      </c>
      <c r="J41" s="212">
        <v>131</v>
      </c>
    </row>
    <row r="42" spans="2:10" s="102" customFormat="1" x14ac:dyDescent="0.2">
      <c r="B42" s="610" t="s">
        <v>491</v>
      </c>
      <c r="C42" s="203">
        <v>3</v>
      </c>
      <c r="D42" s="202">
        <v>74</v>
      </c>
      <c r="E42" s="204">
        <v>299</v>
      </c>
      <c r="F42" s="205">
        <v>373</v>
      </c>
      <c r="G42" s="611">
        <v>1</v>
      </c>
      <c r="H42" s="612">
        <v>35</v>
      </c>
      <c r="I42" s="204">
        <v>101</v>
      </c>
      <c r="J42" s="205">
        <v>136</v>
      </c>
    </row>
    <row r="43" spans="2:10" s="102" customFormat="1" x14ac:dyDescent="0.2">
      <c r="B43" s="613" t="s">
        <v>492</v>
      </c>
      <c r="C43" s="210">
        <v>0</v>
      </c>
      <c r="D43" s="209">
        <v>85</v>
      </c>
      <c r="E43" s="211">
        <v>382</v>
      </c>
      <c r="F43" s="212">
        <v>467</v>
      </c>
      <c r="G43" s="614">
        <v>0</v>
      </c>
      <c r="H43" s="615">
        <v>49</v>
      </c>
      <c r="I43" s="211">
        <v>204</v>
      </c>
      <c r="J43" s="212">
        <v>253</v>
      </c>
    </row>
    <row r="44" spans="2:10" s="102" customFormat="1" x14ac:dyDescent="0.2">
      <c r="B44" s="610" t="s">
        <v>493</v>
      </c>
      <c r="C44" s="203">
        <v>7</v>
      </c>
      <c r="D44" s="202">
        <v>84</v>
      </c>
      <c r="E44" s="204">
        <v>356</v>
      </c>
      <c r="F44" s="205">
        <v>440</v>
      </c>
      <c r="G44" s="611">
        <v>1</v>
      </c>
      <c r="H44" s="612">
        <v>41</v>
      </c>
      <c r="I44" s="204">
        <v>168</v>
      </c>
      <c r="J44" s="205">
        <v>209</v>
      </c>
    </row>
    <row r="45" spans="2:10" s="102" customFormat="1" x14ac:dyDescent="0.2">
      <c r="B45" s="613" t="s">
        <v>494</v>
      </c>
      <c r="C45" s="210">
        <v>5</v>
      </c>
      <c r="D45" s="209">
        <v>106</v>
      </c>
      <c r="E45" s="211">
        <v>371</v>
      </c>
      <c r="F45" s="212">
        <v>477</v>
      </c>
      <c r="G45" s="614">
        <v>0</v>
      </c>
      <c r="H45" s="615">
        <v>46</v>
      </c>
      <c r="I45" s="211">
        <v>147</v>
      </c>
      <c r="J45" s="212">
        <v>193</v>
      </c>
    </row>
    <row r="46" spans="2:10" s="102" customFormat="1" x14ac:dyDescent="0.2">
      <c r="B46" s="610" t="s">
        <v>495</v>
      </c>
      <c r="C46" s="203">
        <v>5</v>
      </c>
      <c r="D46" s="202">
        <v>201</v>
      </c>
      <c r="E46" s="204">
        <v>484</v>
      </c>
      <c r="F46" s="205">
        <v>685</v>
      </c>
      <c r="G46" s="611">
        <v>0</v>
      </c>
      <c r="H46" s="612">
        <v>40</v>
      </c>
      <c r="I46" s="204">
        <v>136</v>
      </c>
      <c r="J46" s="205">
        <v>176</v>
      </c>
    </row>
    <row r="47" spans="2:10" s="102" customFormat="1" x14ac:dyDescent="0.2">
      <c r="B47" s="613" t="s">
        <v>496</v>
      </c>
      <c r="C47" s="210">
        <v>18</v>
      </c>
      <c r="D47" s="209">
        <v>329</v>
      </c>
      <c r="E47" s="211">
        <v>675</v>
      </c>
      <c r="F47" s="212">
        <v>1004</v>
      </c>
      <c r="G47" s="614">
        <v>3</v>
      </c>
      <c r="H47" s="615">
        <v>43</v>
      </c>
      <c r="I47" s="211">
        <v>137</v>
      </c>
      <c r="J47" s="212">
        <v>180</v>
      </c>
    </row>
    <row r="48" spans="2:10" s="102" customFormat="1" x14ac:dyDescent="0.2">
      <c r="B48" s="610" t="s">
        <v>497</v>
      </c>
      <c r="C48" s="203">
        <v>32</v>
      </c>
      <c r="D48" s="202">
        <v>440</v>
      </c>
      <c r="E48" s="204">
        <v>917</v>
      </c>
      <c r="F48" s="205">
        <v>1357</v>
      </c>
      <c r="G48" s="611">
        <v>6</v>
      </c>
      <c r="H48" s="612">
        <v>48</v>
      </c>
      <c r="I48" s="204">
        <v>139</v>
      </c>
      <c r="J48" s="205">
        <v>187</v>
      </c>
    </row>
    <row r="49" spans="2:10" s="102" customFormat="1" x14ac:dyDescent="0.2">
      <c r="B49" s="613" t="s">
        <v>498</v>
      </c>
      <c r="C49" s="210">
        <v>37</v>
      </c>
      <c r="D49" s="209">
        <v>527</v>
      </c>
      <c r="E49" s="211">
        <v>1044</v>
      </c>
      <c r="F49" s="212">
        <v>1571</v>
      </c>
      <c r="G49" s="614">
        <v>2</v>
      </c>
      <c r="H49" s="615">
        <v>45</v>
      </c>
      <c r="I49" s="211">
        <v>123</v>
      </c>
      <c r="J49" s="212">
        <v>168</v>
      </c>
    </row>
    <row r="50" spans="2:10" s="102" customFormat="1" x14ac:dyDescent="0.2">
      <c r="B50" s="610" t="s">
        <v>499</v>
      </c>
      <c r="C50" s="203">
        <v>97</v>
      </c>
      <c r="D50" s="202">
        <v>534</v>
      </c>
      <c r="E50" s="204">
        <v>1420</v>
      </c>
      <c r="F50" s="205">
        <v>1954</v>
      </c>
      <c r="G50" s="611">
        <v>7</v>
      </c>
      <c r="H50" s="612">
        <v>40</v>
      </c>
      <c r="I50" s="204">
        <v>145</v>
      </c>
      <c r="J50" s="205">
        <v>185</v>
      </c>
    </row>
    <row r="51" spans="2:10" s="102" customFormat="1" x14ac:dyDescent="0.2">
      <c r="B51" s="613" t="s">
        <v>500</v>
      </c>
      <c r="C51" s="210">
        <v>80</v>
      </c>
      <c r="D51" s="209">
        <v>606</v>
      </c>
      <c r="E51" s="211">
        <v>1600</v>
      </c>
      <c r="F51" s="212">
        <v>2206</v>
      </c>
      <c r="G51" s="614">
        <v>6</v>
      </c>
      <c r="H51" s="615">
        <v>56</v>
      </c>
      <c r="I51" s="211">
        <v>131</v>
      </c>
      <c r="J51" s="212">
        <v>187</v>
      </c>
    </row>
    <row r="52" spans="2:10" s="102" customFormat="1" x14ac:dyDescent="0.2">
      <c r="B52" s="610" t="s">
        <v>501</v>
      </c>
      <c r="C52" s="203">
        <v>66</v>
      </c>
      <c r="D52" s="202">
        <v>572</v>
      </c>
      <c r="E52" s="204">
        <v>1486</v>
      </c>
      <c r="F52" s="205">
        <v>2058</v>
      </c>
      <c r="G52" s="611">
        <v>2</v>
      </c>
      <c r="H52" s="612">
        <v>38</v>
      </c>
      <c r="I52" s="204">
        <v>118</v>
      </c>
      <c r="J52" s="205">
        <v>156</v>
      </c>
    </row>
    <row r="53" spans="2:10" s="102" customFormat="1" x14ac:dyDescent="0.2">
      <c r="B53" s="613" t="s">
        <v>502</v>
      </c>
      <c r="C53" s="210">
        <v>74</v>
      </c>
      <c r="D53" s="209">
        <v>541</v>
      </c>
      <c r="E53" s="211">
        <v>1506</v>
      </c>
      <c r="F53" s="212">
        <v>2047</v>
      </c>
      <c r="G53" s="614">
        <v>6</v>
      </c>
      <c r="H53" s="615">
        <v>41</v>
      </c>
      <c r="I53" s="211">
        <v>115</v>
      </c>
      <c r="J53" s="212">
        <v>156</v>
      </c>
    </row>
    <row r="54" spans="2:10" s="102" customFormat="1" x14ac:dyDescent="0.2">
      <c r="B54" s="610" t="s">
        <v>503</v>
      </c>
      <c r="C54" s="203">
        <v>90</v>
      </c>
      <c r="D54" s="202">
        <v>467</v>
      </c>
      <c r="E54" s="204">
        <v>1407</v>
      </c>
      <c r="F54" s="205">
        <v>1874</v>
      </c>
      <c r="G54" s="611">
        <v>6</v>
      </c>
      <c r="H54" s="612">
        <v>30</v>
      </c>
      <c r="I54" s="204">
        <v>89</v>
      </c>
      <c r="J54" s="205">
        <v>119</v>
      </c>
    </row>
    <row r="55" spans="2:10" s="102" customFormat="1" x14ac:dyDescent="0.2">
      <c r="B55" s="613" t="s">
        <v>504</v>
      </c>
      <c r="C55" s="210">
        <v>75</v>
      </c>
      <c r="D55" s="209">
        <v>460</v>
      </c>
      <c r="E55" s="211">
        <v>1412</v>
      </c>
      <c r="F55" s="212">
        <v>1872</v>
      </c>
      <c r="G55" s="614">
        <v>2</v>
      </c>
      <c r="H55" s="615">
        <v>33</v>
      </c>
      <c r="I55" s="211">
        <v>94</v>
      </c>
      <c r="J55" s="212">
        <v>127</v>
      </c>
    </row>
    <row r="56" spans="2:10" s="102" customFormat="1" x14ac:dyDescent="0.2">
      <c r="B56" s="610" t="s">
        <v>505</v>
      </c>
      <c r="C56" s="203">
        <v>67</v>
      </c>
      <c r="D56" s="202">
        <v>421</v>
      </c>
      <c r="E56" s="204">
        <v>1364</v>
      </c>
      <c r="F56" s="205">
        <v>1785</v>
      </c>
      <c r="G56" s="611">
        <v>3</v>
      </c>
      <c r="H56" s="612">
        <v>32</v>
      </c>
      <c r="I56" s="204">
        <v>86</v>
      </c>
      <c r="J56" s="205">
        <v>118</v>
      </c>
    </row>
    <row r="57" spans="2:10" s="102" customFormat="1" x14ac:dyDescent="0.2">
      <c r="B57" s="613" t="s">
        <v>506</v>
      </c>
      <c r="C57" s="210">
        <v>50</v>
      </c>
      <c r="D57" s="209">
        <v>344</v>
      </c>
      <c r="E57" s="211">
        <v>1312</v>
      </c>
      <c r="F57" s="212">
        <v>1656</v>
      </c>
      <c r="G57" s="614">
        <v>4</v>
      </c>
      <c r="H57" s="615">
        <v>26</v>
      </c>
      <c r="I57" s="211">
        <v>79</v>
      </c>
      <c r="J57" s="212">
        <v>105</v>
      </c>
    </row>
    <row r="58" spans="2:10" s="102" customFormat="1" x14ac:dyDescent="0.2">
      <c r="B58" s="610" t="s">
        <v>507</v>
      </c>
      <c r="C58" s="203">
        <v>77</v>
      </c>
      <c r="D58" s="202">
        <v>387</v>
      </c>
      <c r="E58" s="204">
        <v>1204</v>
      </c>
      <c r="F58" s="205">
        <v>1591</v>
      </c>
      <c r="G58" s="611">
        <v>4</v>
      </c>
      <c r="H58" s="612">
        <v>27</v>
      </c>
      <c r="I58" s="204">
        <v>72</v>
      </c>
      <c r="J58" s="205">
        <v>99</v>
      </c>
    </row>
    <row r="59" spans="2:10" s="102" customFormat="1" x14ac:dyDescent="0.2">
      <c r="B59" s="613" t="s">
        <v>508</v>
      </c>
      <c r="C59" s="210">
        <v>46</v>
      </c>
      <c r="D59" s="209">
        <v>349</v>
      </c>
      <c r="E59" s="211">
        <v>1184</v>
      </c>
      <c r="F59" s="212">
        <v>1533</v>
      </c>
      <c r="G59" s="614">
        <v>5</v>
      </c>
      <c r="H59" s="615">
        <v>22</v>
      </c>
      <c r="I59" s="211">
        <v>82</v>
      </c>
      <c r="J59" s="212">
        <v>104</v>
      </c>
    </row>
    <row r="60" spans="2:10" s="102" customFormat="1" x14ac:dyDescent="0.2">
      <c r="B60" s="610" t="s">
        <v>509</v>
      </c>
      <c r="C60" s="203">
        <v>64</v>
      </c>
      <c r="D60" s="202">
        <v>361</v>
      </c>
      <c r="E60" s="204">
        <v>1125</v>
      </c>
      <c r="F60" s="205">
        <v>1486</v>
      </c>
      <c r="G60" s="611">
        <v>2</v>
      </c>
      <c r="H60" s="612">
        <v>26</v>
      </c>
      <c r="I60" s="204">
        <v>93</v>
      </c>
      <c r="J60" s="205">
        <v>119</v>
      </c>
    </row>
    <row r="61" spans="2:10" s="102" customFormat="1" ht="12.75" customHeight="1" x14ac:dyDescent="0.2">
      <c r="B61" s="613" t="s">
        <v>510</v>
      </c>
      <c r="C61" s="210">
        <v>49</v>
      </c>
      <c r="D61" s="209">
        <v>322</v>
      </c>
      <c r="E61" s="211">
        <v>1171</v>
      </c>
      <c r="F61" s="212">
        <v>1493</v>
      </c>
      <c r="G61" s="614">
        <v>2</v>
      </c>
      <c r="H61" s="615">
        <v>29</v>
      </c>
      <c r="I61" s="211">
        <v>89</v>
      </c>
      <c r="J61" s="212">
        <v>118</v>
      </c>
    </row>
    <row r="62" spans="2:10" s="95" customFormat="1" ht="15" customHeight="1" x14ac:dyDescent="0.2">
      <c r="B62" s="126" t="s">
        <v>117</v>
      </c>
      <c r="C62" s="185"/>
      <c r="D62" s="185"/>
      <c r="E62" s="593"/>
      <c r="F62" s="185"/>
      <c r="G62" s="518"/>
      <c r="H62" s="636"/>
      <c r="I62" s="636"/>
      <c r="J62" s="636"/>
    </row>
  </sheetData>
  <mergeCells count="2">
    <mergeCell ref="C5:F5"/>
    <mergeCell ref="G5:J5"/>
  </mergeCells>
  <printOptions horizontalCentered="1"/>
  <pageMargins left="0.47244094488188981" right="0.47244094488188981" top="0.59055118110236227" bottom="0.39370078740157483" header="0.51181102362204722" footer="0.31496062992125984"/>
  <pageSetup paperSize="9" scale="89" firstPageNumber="0" fitToWidth="0" fitToHeight="0" orientation="portrait" r:id="rId1"/>
  <headerFooter>
    <oddFooter>&amp;C&amp;F&amp;R&amp;A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showGridLines="0" showZeros="0" zoomScaleNormal="100" workbookViewId="0">
      <pane ySplit="6" topLeftCell="A49" activePane="bottomLeft" state="frozen"/>
      <selection activeCell="B1" sqref="B1"/>
      <selection pane="bottomLeft" activeCell="P56" sqref="P56"/>
    </sheetView>
  </sheetViews>
  <sheetFormatPr baseColWidth="10" defaultColWidth="9.140625" defaultRowHeight="12.75" x14ac:dyDescent="0.2"/>
  <cols>
    <col min="1" max="1" width="1.7109375" customWidth="1"/>
    <col min="2" max="2" width="15.7109375" customWidth="1"/>
    <col min="3" max="3" width="6.7109375" customWidth="1"/>
    <col min="4" max="6" width="9.7109375" customWidth="1"/>
    <col min="7" max="7" width="6.7109375" customWidth="1"/>
    <col min="8" max="10" width="9.7109375" customWidth="1"/>
    <col min="11" max="1009" width="10.7109375" customWidth="1"/>
    <col min="1010" max="1025" width="9.140625" customWidth="1"/>
  </cols>
  <sheetData>
    <row r="1" spans="1:12" s="102" customFormat="1" ht="20.100000000000001" customHeight="1" x14ac:dyDescent="0.2">
      <c r="B1" s="187" t="s">
        <v>453</v>
      </c>
      <c r="C1" s="217"/>
      <c r="D1" s="585"/>
      <c r="E1" s="585"/>
      <c r="F1" s="585"/>
      <c r="G1" s="585"/>
      <c r="H1" s="585"/>
      <c r="I1" s="585"/>
      <c r="J1" s="585"/>
    </row>
    <row r="2" spans="1:12" s="102" customFormat="1" ht="20.100000000000001" customHeight="1" x14ac:dyDescent="0.2">
      <c r="B2" s="1117" t="s">
        <v>810</v>
      </c>
      <c r="C2" s="595"/>
      <c r="D2" s="585"/>
      <c r="E2" s="585"/>
      <c r="F2" s="585"/>
      <c r="G2" s="585"/>
      <c r="H2" s="585"/>
      <c r="I2" s="585"/>
      <c r="J2" s="585"/>
    </row>
    <row r="3" spans="1:12" s="102" customFormat="1" ht="20.100000000000001" customHeight="1" x14ac:dyDescent="0.2">
      <c r="B3" s="1116" t="s">
        <v>439</v>
      </c>
      <c r="C3" s="275"/>
      <c r="D3" s="585"/>
      <c r="E3" s="585"/>
      <c r="F3" s="585"/>
      <c r="G3" s="585"/>
      <c r="H3" s="585"/>
      <c r="I3" s="585"/>
      <c r="J3" s="585"/>
    </row>
    <row r="4" spans="1:12" s="102" customFormat="1" ht="20.100000000000001" customHeight="1" x14ac:dyDescent="0.2">
      <c r="B4" s="596" t="s">
        <v>49</v>
      </c>
      <c r="C4" s="219"/>
      <c r="D4" s="219"/>
      <c r="E4" s="219"/>
      <c r="F4" s="585"/>
      <c r="G4" s="585"/>
      <c r="H4" s="585"/>
      <c r="I4" s="585"/>
      <c r="J4" s="585"/>
    </row>
    <row r="5" spans="1:12" s="94" customFormat="1" ht="25.5" customHeight="1" x14ac:dyDescent="0.25">
      <c r="B5" s="616" t="s">
        <v>511</v>
      </c>
      <c r="C5" s="2064" t="s">
        <v>811</v>
      </c>
      <c r="D5" s="2064"/>
      <c r="E5" s="2064"/>
      <c r="F5" s="2064"/>
      <c r="G5" s="2063" t="s">
        <v>440</v>
      </c>
      <c r="H5" s="2063"/>
      <c r="I5" s="2063"/>
      <c r="J5" s="2063"/>
      <c r="K5" s="1376"/>
      <c r="L5" s="1611"/>
    </row>
    <row r="6" spans="1:12" s="94" customFormat="1" ht="50.1" customHeight="1" x14ac:dyDescent="0.2">
      <c r="B6" s="616"/>
      <c r="C6" s="598" t="s">
        <v>106</v>
      </c>
      <c r="D6" s="91" t="s">
        <v>107</v>
      </c>
      <c r="E6" s="92" t="s">
        <v>108</v>
      </c>
      <c r="F6" s="93" t="s">
        <v>109</v>
      </c>
      <c r="G6" s="90" t="s">
        <v>106</v>
      </c>
      <c r="H6" s="91" t="s">
        <v>107</v>
      </c>
      <c r="I6" s="92" t="s">
        <v>108</v>
      </c>
      <c r="J6" s="93" t="s">
        <v>109</v>
      </c>
    </row>
    <row r="7" spans="1:12" ht="5.0999999999999996" customHeight="1" x14ac:dyDescent="0.2">
      <c r="A7" s="94"/>
      <c r="B7" s="94"/>
      <c r="C7" s="617"/>
      <c r="D7" s="94"/>
      <c r="E7" s="94"/>
      <c r="F7" s="94"/>
      <c r="G7" s="617"/>
      <c r="H7" s="94"/>
      <c r="I7" s="94"/>
      <c r="J7" s="94"/>
    </row>
    <row r="8" spans="1:12" x14ac:dyDescent="0.2">
      <c r="A8" s="102"/>
      <c r="B8" s="618" t="s">
        <v>461</v>
      </c>
      <c r="C8" s="619">
        <v>0</v>
      </c>
      <c r="D8" s="202">
        <v>0</v>
      </c>
      <c r="E8" s="204">
        <v>2</v>
      </c>
      <c r="F8" s="205">
        <v>2</v>
      </c>
      <c r="G8" s="203">
        <v>0</v>
      </c>
      <c r="H8" s="202">
        <v>0</v>
      </c>
      <c r="I8" s="204">
        <v>3</v>
      </c>
      <c r="J8" s="205">
        <v>3</v>
      </c>
    </row>
    <row r="9" spans="1:12" x14ac:dyDescent="0.2">
      <c r="A9" s="102"/>
      <c r="B9" s="620" t="s">
        <v>462</v>
      </c>
      <c r="C9" s="621">
        <v>0</v>
      </c>
      <c r="D9" s="209">
        <v>3</v>
      </c>
      <c r="E9" s="211">
        <v>9</v>
      </c>
      <c r="F9" s="212">
        <v>12</v>
      </c>
      <c r="G9" s="210">
        <v>0</v>
      </c>
      <c r="H9" s="209">
        <v>1</v>
      </c>
      <c r="I9" s="211">
        <v>4</v>
      </c>
      <c r="J9" s="212">
        <v>5</v>
      </c>
    </row>
    <row r="10" spans="1:12" x14ac:dyDescent="0.2">
      <c r="A10" s="102"/>
      <c r="B10" s="622" t="s">
        <v>463</v>
      </c>
      <c r="C10" s="619">
        <v>0</v>
      </c>
      <c r="D10" s="202">
        <v>4</v>
      </c>
      <c r="E10" s="204">
        <v>32</v>
      </c>
      <c r="F10" s="205">
        <v>36</v>
      </c>
      <c r="G10" s="203">
        <v>0</v>
      </c>
      <c r="H10" s="202">
        <v>1</v>
      </c>
      <c r="I10" s="204">
        <v>23</v>
      </c>
      <c r="J10" s="205">
        <v>24</v>
      </c>
    </row>
    <row r="11" spans="1:12" x14ac:dyDescent="0.2">
      <c r="A11" s="102"/>
      <c r="B11" s="620" t="s">
        <v>69</v>
      </c>
      <c r="C11" s="621">
        <v>1</v>
      </c>
      <c r="D11" s="209">
        <v>3</v>
      </c>
      <c r="E11" s="211">
        <v>4</v>
      </c>
      <c r="F11" s="212">
        <v>7</v>
      </c>
      <c r="G11" s="210">
        <v>1</v>
      </c>
      <c r="H11" s="209">
        <v>4</v>
      </c>
      <c r="I11" s="211">
        <v>23</v>
      </c>
      <c r="J11" s="212">
        <v>27</v>
      </c>
    </row>
    <row r="12" spans="1:12" x14ac:dyDescent="0.2">
      <c r="A12" s="102"/>
      <c r="B12" s="623" t="s">
        <v>464</v>
      </c>
      <c r="C12" s="619">
        <v>0</v>
      </c>
      <c r="D12" s="202">
        <v>0</v>
      </c>
      <c r="E12" s="204">
        <v>3</v>
      </c>
      <c r="F12" s="205">
        <v>3</v>
      </c>
      <c r="G12" s="203">
        <v>0</v>
      </c>
      <c r="H12" s="202">
        <v>8</v>
      </c>
      <c r="I12" s="204">
        <v>27</v>
      </c>
      <c r="J12" s="205">
        <v>35</v>
      </c>
    </row>
    <row r="13" spans="1:12" x14ac:dyDescent="0.2">
      <c r="A13" s="102"/>
      <c r="B13" s="620" t="s">
        <v>465</v>
      </c>
      <c r="C13" s="621">
        <v>0</v>
      </c>
      <c r="D13" s="209">
        <v>3</v>
      </c>
      <c r="E13" s="211">
        <v>5</v>
      </c>
      <c r="F13" s="212">
        <v>8</v>
      </c>
      <c r="G13" s="210">
        <v>3</v>
      </c>
      <c r="H13" s="209">
        <v>9</v>
      </c>
      <c r="I13" s="211">
        <v>103</v>
      </c>
      <c r="J13" s="212">
        <v>112</v>
      </c>
    </row>
    <row r="14" spans="1:12" x14ac:dyDescent="0.2">
      <c r="A14" s="102"/>
      <c r="B14" s="623" t="s">
        <v>466</v>
      </c>
      <c r="C14" s="619">
        <v>0</v>
      </c>
      <c r="D14" s="202">
        <v>0</v>
      </c>
      <c r="E14" s="204">
        <v>13</v>
      </c>
      <c r="F14" s="205">
        <v>13</v>
      </c>
      <c r="G14" s="203">
        <v>4</v>
      </c>
      <c r="H14" s="202">
        <v>17</v>
      </c>
      <c r="I14" s="204">
        <v>77</v>
      </c>
      <c r="J14" s="205">
        <v>94</v>
      </c>
    </row>
    <row r="15" spans="1:12" x14ac:dyDescent="0.2">
      <c r="A15" s="102"/>
      <c r="B15" s="620" t="s">
        <v>467</v>
      </c>
      <c r="C15" s="621">
        <v>0</v>
      </c>
      <c r="D15" s="209">
        <v>0</v>
      </c>
      <c r="E15" s="211">
        <v>3</v>
      </c>
      <c r="F15" s="212">
        <v>3</v>
      </c>
      <c r="G15" s="210">
        <v>0</v>
      </c>
      <c r="H15" s="209">
        <v>11</v>
      </c>
      <c r="I15" s="211">
        <v>56</v>
      </c>
      <c r="J15" s="212">
        <v>67</v>
      </c>
    </row>
    <row r="16" spans="1:12" x14ac:dyDescent="0.2">
      <c r="A16" s="102"/>
      <c r="B16" s="623" t="s">
        <v>468</v>
      </c>
      <c r="C16" s="619">
        <v>0</v>
      </c>
      <c r="D16" s="202">
        <v>3</v>
      </c>
      <c r="E16" s="204">
        <v>6</v>
      </c>
      <c r="F16" s="205">
        <v>9</v>
      </c>
      <c r="G16" s="203">
        <v>0</v>
      </c>
      <c r="H16" s="202">
        <v>6</v>
      </c>
      <c r="I16" s="204">
        <v>51</v>
      </c>
      <c r="J16" s="205">
        <v>57</v>
      </c>
    </row>
    <row r="17" spans="1:10" x14ac:dyDescent="0.2">
      <c r="A17" s="102"/>
      <c r="B17" s="620" t="s">
        <v>469</v>
      </c>
      <c r="C17" s="621">
        <v>0</v>
      </c>
      <c r="D17" s="209">
        <v>0</v>
      </c>
      <c r="E17" s="211">
        <v>5</v>
      </c>
      <c r="F17" s="212">
        <v>5</v>
      </c>
      <c r="G17" s="210">
        <v>1</v>
      </c>
      <c r="H17" s="209">
        <v>9</v>
      </c>
      <c r="I17" s="211">
        <v>30</v>
      </c>
      <c r="J17" s="212">
        <v>39</v>
      </c>
    </row>
    <row r="18" spans="1:10" x14ac:dyDescent="0.2">
      <c r="A18" s="102"/>
      <c r="B18" s="623" t="s">
        <v>470</v>
      </c>
      <c r="C18" s="619">
        <v>0</v>
      </c>
      <c r="D18" s="202">
        <v>0</v>
      </c>
      <c r="E18" s="204">
        <v>4</v>
      </c>
      <c r="F18" s="205">
        <v>4</v>
      </c>
      <c r="G18" s="203">
        <v>0</v>
      </c>
      <c r="H18" s="202">
        <v>13</v>
      </c>
      <c r="I18" s="204">
        <v>26</v>
      </c>
      <c r="J18" s="205">
        <v>39</v>
      </c>
    </row>
    <row r="19" spans="1:10" x14ac:dyDescent="0.2">
      <c r="A19" s="102"/>
      <c r="B19" s="620" t="s">
        <v>471</v>
      </c>
      <c r="C19" s="621">
        <v>0</v>
      </c>
      <c r="D19" s="209">
        <v>0</v>
      </c>
      <c r="E19" s="211">
        <v>4</v>
      </c>
      <c r="F19" s="212">
        <v>4</v>
      </c>
      <c r="G19" s="210">
        <v>1</v>
      </c>
      <c r="H19" s="209">
        <v>7</v>
      </c>
      <c r="I19" s="211">
        <v>19</v>
      </c>
      <c r="J19" s="212">
        <v>26</v>
      </c>
    </row>
    <row r="20" spans="1:10" x14ac:dyDescent="0.2">
      <c r="A20" s="102"/>
      <c r="B20" s="623" t="s">
        <v>472</v>
      </c>
      <c r="C20" s="619">
        <v>0</v>
      </c>
      <c r="D20" s="202">
        <v>0</v>
      </c>
      <c r="E20" s="204">
        <v>2</v>
      </c>
      <c r="F20" s="205">
        <v>2</v>
      </c>
      <c r="G20" s="203">
        <v>0</v>
      </c>
      <c r="H20" s="202">
        <v>1</v>
      </c>
      <c r="I20" s="204">
        <v>13</v>
      </c>
      <c r="J20" s="205">
        <v>14</v>
      </c>
    </row>
    <row r="21" spans="1:10" x14ac:dyDescent="0.2">
      <c r="A21" s="102"/>
      <c r="B21" s="620" t="s">
        <v>473</v>
      </c>
      <c r="C21" s="621">
        <v>0</v>
      </c>
      <c r="D21" s="209">
        <v>0</v>
      </c>
      <c r="E21" s="211">
        <v>0</v>
      </c>
      <c r="F21" s="212">
        <v>0</v>
      </c>
      <c r="G21" s="210">
        <v>0</v>
      </c>
      <c r="H21" s="209">
        <v>0</v>
      </c>
      <c r="I21" s="211">
        <v>4</v>
      </c>
      <c r="J21" s="212">
        <v>4</v>
      </c>
    </row>
    <row r="22" spans="1:10" x14ac:dyDescent="0.2">
      <c r="A22" s="102"/>
      <c r="B22" s="623" t="s">
        <v>474</v>
      </c>
      <c r="C22" s="619">
        <v>0</v>
      </c>
      <c r="D22" s="202">
        <v>0</v>
      </c>
      <c r="E22" s="204">
        <v>0</v>
      </c>
      <c r="F22" s="205">
        <v>0</v>
      </c>
      <c r="G22" s="203">
        <v>0</v>
      </c>
      <c r="H22" s="202">
        <v>1</v>
      </c>
      <c r="I22" s="204">
        <v>5</v>
      </c>
      <c r="J22" s="205">
        <v>6</v>
      </c>
    </row>
    <row r="23" spans="1:10" x14ac:dyDescent="0.2">
      <c r="A23" s="102"/>
      <c r="B23" s="620" t="s">
        <v>475</v>
      </c>
      <c r="C23" s="621">
        <v>0</v>
      </c>
      <c r="D23" s="209">
        <v>2</v>
      </c>
      <c r="E23" s="211">
        <v>0</v>
      </c>
      <c r="F23" s="212">
        <v>2</v>
      </c>
      <c r="G23" s="210">
        <v>0</v>
      </c>
      <c r="H23" s="209">
        <v>0</v>
      </c>
      <c r="I23" s="211">
        <v>0</v>
      </c>
      <c r="J23" s="212">
        <v>0</v>
      </c>
    </row>
    <row r="24" spans="1:10" x14ac:dyDescent="0.2">
      <c r="A24" s="102"/>
      <c r="B24" s="623" t="s">
        <v>476</v>
      </c>
      <c r="C24" s="619">
        <v>0</v>
      </c>
      <c r="D24" s="202">
        <v>0</v>
      </c>
      <c r="E24" s="204">
        <v>0</v>
      </c>
      <c r="F24" s="205">
        <v>0</v>
      </c>
      <c r="G24" s="203">
        <v>0</v>
      </c>
      <c r="H24" s="202">
        <v>0</v>
      </c>
      <c r="I24" s="204">
        <v>1</v>
      </c>
      <c r="J24" s="205">
        <v>1</v>
      </c>
    </row>
    <row r="25" spans="1:10" x14ac:dyDescent="0.2">
      <c r="A25" s="102"/>
      <c r="B25" s="620" t="s">
        <v>477</v>
      </c>
      <c r="C25" s="621">
        <v>0</v>
      </c>
      <c r="D25" s="209">
        <v>0</v>
      </c>
      <c r="E25" s="211">
        <v>0</v>
      </c>
      <c r="F25" s="212">
        <v>0</v>
      </c>
      <c r="G25" s="210">
        <v>0</v>
      </c>
      <c r="H25" s="209">
        <v>0</v>
      </c>
      <c r="I25" s="211">
        <v>0</v>
      </c>
      <c r="J25" s="212">
        <v>0</v>
      </c>
    </row>
    <row r="26" spans="1:10" x14ac:dyDescent="0.2">
      <c r="A26" s="102"/>
      <c r="B26" s="623" t="s">
        <v>478</v>
      </c>
      <c r="C26" s="619">
        <v>0</v>
      </c>
      <c r="D26" s="202">
        <v>1</v>
      </c>
      <c r="E26" s="204">
        <v>0</v>
      </c>
      <c r="F26" s="205">
        <v>1</v>
      </c>
      <c r="G26" s="203">
        <v>0</v>
      </c>
      <c r="H26" s="202">
        <v>0</v>
      </c>
      <c r="I26" s="204">
        <v>0</v>
      </c>
      <c r="J26" s="205">
        <v>0</v>
      </c>
    </row>
    <row r="27" spans="1:10" x14ac:dyDescent="0.2">
      <c r="A27" s="102"/>
      <c r="B27" s="620" t="s">
        <v>479</v>
      </c>
      <c r="C27" s="621">
        <v>0</v>
      </c>
      <c r="D27" s="209">
        <v>0</v>
      </c>
      <c r="E27" s="211">
        <v>1</v>
      </c>
      <c r="F27" s="212">
        <v>1</v>
      </c>
      <c r="G27" s="210">
        <v>0</v>
      </c>
      <c r="H27" s="209">
        <v>0</v>
      </c>
      <c r="I27" s="211">
        <v>0</v>
      </c>
      <c r="J27" s="212">
        <v>0</v>
      </c>
    </row>
    <row r="28" spans="1:10" x14ac:dyDescent="0.2">
      <c r="A28" s="102"/>
      <c r="B28" s="623" t="s">
        <v>480</v>
      </c>
      <c r="C28" s="619">
        <v>0</v>
      </c>
      <c r="D28" s="202">
        <v>0</v>
      </c>
      <c r="E28" s="204">
        <v>0</v>
      </c>
      <c r="F28" s="205">
        <v>0</v>
      </c>
      <c r="G28" s="203">
        <v>0</v>
      </c>
      <c r="H28" s="202">
        <v>0</v>
      </c>
      <c r="I28" s="204">
        <v>0</v>
      </c>
      <c r="J28" s="205">
        <v>0</v>
      </c>
    </row>
    <row r="29" spans="1:10" x14ac:dyDescent="0.2">
      <c r="A29" s="102"/>
      <c r="B29" s="620" t="s">
        <v>460</v>
      </c>
      <c r="C29" s="621">
        <v>0</v>
      </c>
      <c r="D29" s="209">
        <v>0</v>
      </c>
      <c r="E29" s="211">
        <v>0</v>
      </c>
      <c r="F29" s="212">
        <v>0</v>
      </c>
      <c r="G29" s="210">
        <v>0</v>
      </c>
      <c r="H29" s="209">
        <v>0</v>
      </c>
      <c r="I29" s="211">
        <v>1</v>
      </c>
      <c r="J29" s="212">
        <v>1</v>
      </c>
    </row>
    <row r="30" spans="1:10" x14ac:dyDescent="0.2">
      <c r="A30" s="102"/>
      <c r="B30" s="624" t="s">
        <v>115</v>
      </c>
      <c r="C30" s="625">
        <f>SUM(C8:C29)</f>
        <v>1</v>
      </c>
      <c r="D30" s="626">
        <f t="shared" ref="D30:J30" si="0">SUM(D8:D29)</f>
        <v>19</v>
      </c>
      <c r="E30" s="627">
        <f t="shared" si="0"/>
        <v>93</v>
      </c>
      <c r="F30" s="628">
        <f t="shared" si="0"/>
        <v>112</v>
      </c>
      <c r="G30" s="629">
        <f t="shared" si="0"/>
        <v>10</v>
      </c>
      <c r="H30" s="626">
        <f t="shared" si="0"/>
        <v>88</v>
      </c>
      <c r="I30" s="627">
        <f t="shared" si="0"/>
        <v>466</v>
      </c>
      <c r="J30" s="630">
        <f t="shared" si="0"/>
        <v>554</v>
      </c>
    </row>
    <row r="31" spans="1:10" ht="24.95" customHeight="1" x14ac:dyDescent="0.25">
      <c r="A31" s="102"/>
      <c r="B31" s="1489" t="s">
        <v>481</v>
      </c>
      <c r="C31" s="632"/>
      <c r="D31" s="127"/>
      <c r="E31" s="127"/>
      <c r="F31" s="127"/>
      <c r="G31" s="633"/>
      <c r="H31" s="127"/>
      <c r="I31" s="127"/>
      <c r="J31" s="127"/>
    </row>
    <row r="32" spans="1:10" x14ac:dyDescent="0.2">
      <c r="A32" s="102"/>
      <c r="B32" s="623" t="s">
        <v>513</v>
      </c>
      <c r="C32" s="205">
        <v>0</v>
      </c>
      <c r="D32" s="202">
        <v>0</v>
      </c>
      <c r="E32" s="634">
        <v>0</v>
      </c>
      <c r="F32" s="205">
        <v>0</v>
      </c>
      <c r="G32" s="203">
        <v>0</v>
      </c>
      <c r="H32" s="612">
        <v>0</v>
      </c>
      <c r="I32" s="204">
        <v>0</v>
      </c>
      <c r="J32" s="205">
        <v>0</v>
      </c>
    </row>
    <row r="33" spans="1:10" x14ac:dyDescent="0.2">
      <c r="A33" s="102"/>
      <c r="B33" s="620" t="s">
        <v>514</v>
      </c>
      <c r="C33" s="212">
        <v>0</v>
      </c>
      <c r="D33" s="209">
        <v>0</v>
      </c>
      <c r="E33" s="635">
        <v>0</v>
      </c>
      <c r="F33" s="212">
        <v>0</v>
      </c>
      <c r="G33" s="210">
        <v>0</v>
      </c>
      <c r="H33" s="615">
        <v>0</v>
      </c>
      <c r="I33" s="211">
        <v>0</v>
      </c>
      <c r="J33" s="212">
        <v>0</v>
      </c>
    </row>
    <row r="34" spans="1:10" x14ac:dyDescent="0.2">
      <c r="A34" s="102"/>
      <c r="B34" s="623" t="s">
        <v>483</v>
      </c>
      <c r="C34" s="205">
        <v>0</v>
      </c>
      <c r="D34" s="202">
        <v>0</v>
      </c>
      <c r="E34" s="634">
        <v>0</v>
      </c>
      <c r="F34" s="205">
        <v>0</v>
      </c>
      <c r="G34" s="203">
        <v>0</v>
      </c>
      <c r="H34" s="612">
        <v>0</v>
      </c>
      <c r="I34" s="204">
        <v>0</v>
      </c>
      <c r="J34" s="205">
        <v>0</v>
      </c>
    </row>
    <row r="35" spans="1:10" x14ac:dyDescent="0.2">
      <c r="A35" s="102"/>
      <c r="B35" s="620" t="s">
        <v>484</v>
      </c>
      <c r="C35" s="212">
        <v>0</v>
      </c>
      <c r="D35" s="209">
        <v>0</v>
      </c>
      <c r="E35" s="635">
        <v>0</v>
      </c>
      <c r="F35" s="212">
        <v>0</v>
      </c>
      <c r="G35" s="210">
        <v>0</v>
      </c>
      <c r="H35" s="615">
        <v>0</v>
      </c>
      <c r="I35" s="211">
        <v>2</v>
      </c>
      <c r="J35" s="212">
        <v>2</v>
      </c>
    </row>
    <row r="36" spans="1:10" x14ac:dyDescent="0.2">
      <c r="A36" s="102"/>
      <c r="B36" s="623" t="s">
        <v>485</v>
      </c>
      <c r="C36" s="205">
        <v>0</v>
      </c>
      <c r="D36" s="202">
        <v>0</v>
      </c>
      <c r="E36" s="634">
        <v>2</v>
      </c>
      <c r="F36" s="205">
        <v>2</v>
      </c>
      <c r="G36" s="203">
        <v>0</v>
      </c>
      <c r="H36" s="612">
        <v>0</v>
      </c>
      <c r="I36" s="204">
        <v>1</v>
      </c>
      <c r="J36" s="205">
        <v>1</v>
      </c>
    </row>
    <row r="37" spans="1:10" x14ac:dyDescent="0.2">
      <c r="A37" s="102"/>
      <c r="B37" s="620" t="s">
        <v>486</v>
      </c>
      <c r="C37" s="212"/>
      <c r="D37" s="209">
        <v>1</v>
      </c>
      <c r="E37" s="635">
        <v>2</v>
      </c>
      <c r="F37" s="212">
        <v>3</v>
      </c>
      <c r="G37" s="210">
        <v>0</v>
      </c>
      <c r="H37" s="615">
        <v>0</v>
      </c>
      <c r="I37" s="211">
        <v>1</v>
      </c>
      <c r="J37" s="212">
        <v>1</v>
      </c>
    </row>
    <row r="38" spans="1:10" x14ac:dyDescent="0.2">
      <c r="A38" s="102"/>
      <c r="B38" s="623" t="s">
        <v>487</v>
      </c>
      <c r="C38" s="205"/>
      <c r="D38" s="202">
        <v>0</v>
      </c>
      <c r="E38" s="634">
        <v>1</v>
      </c>
      <c r="F38" s="205">
        <v>1</v>
      </c>
      <c r="G38" s="203">
        <v>0</v>
      </c>
      <c r="H38" s="612">
        <v>0</v>
      </c>
      <c r="I38" s="204">
        <v>1</v>
      </c>
      <c r="J38" s="205">
        <v>1</v>
      </c>
    </row>
    <row r="39" spans="1:10" x14ac:dyDescent="0.2">
      <c r="A39" s="102"/>
      <c r="B39" s="620" t="s">
        <v>488</v>
      </c>
      <c r="C39" s="212"/>
      <c r="D39" s="209">
        <v>1</v>
      </c>
      <c r="E39" s="635">
        <v>0</v>
      </c>
      <c r="F39" s="212">
        <v>1</v>
      </c>
      <c r="G39" s="210">
        <v>0</v>
      </c>
      <c r="H39" s="615">
        <v>0</v>
      </c>
      <c r="I39" s="211">
        <v>0</v>
      </c>
      <c r="J39" s="212">
        <v>0</v>
      </c>
    </row>
    <row r="40" spans="1:10" x14ac:dyDescent="0.2">
      <c r="A40" s="102"/>
      <c r="B40" s="623" t="s">
        <v>489</v>
      </c>
      <c r="C40" s="205"/>
      <c r="D40" s="202">
        <v>0</v>
      </c>
      <c r="E40" s="634">
        <v>3</v>
      </c>
      <c r="F40" s="205">
        <v>3</v>
      </c>
      <c r="G40" s="203">
        <v>0</v>
      </c>
      <c r="H40" s="612">
        <v>0</v>
      </c>
      <c r="I40" s="204">
        <v>0</v>
      </c>
      <c r="J40" s="205">
        <v>0</v>
      </c>
    </row>
    <row r="41" spans="1:10" x14ac:dyDescent="0.2">
      <c r="A41" s="102"/>
      <c r="B41" s="620" t="s">
        <v>490</v>
      </c>
      <c r="C41" s="212"/>
      <c r="D41" s="209">
        <v>1</v>
      </c>
      <c r="E41" s="635">
        <v>3</v>
      </c>
      <c r="F41" s="212">
        <v>4</v>
      </c>
      <c r="G41" s="210">
        <v>0</v>
      </c>
      <c r="H41" s="615">
        <v>1</v>
      </c>
      <c r="I41" s="211">
        <v>2</v>
      </c>
      <c r="J41" s="212">
        <v>3</v>
      </c>
    </row>
    <row r="42" spans="1:10" x14ac:dyDescent="0.2">
      <c r="A42" s="102"/>
      <c r="B42" s="623" t="s">
        <v>491</v>
      </c>
      <c r="C42" s="205"/>
      <c r="D42" s="202">
        <v>1</v>
      </c>
      <c r="E42" s="634">
        <v>4</v>
      </c>
      <c r="F42" s="205">
        <v>5</v>
      </c>
      <c r="G42" s="203">
        <v>0</v>
      </c>
      <c r="H42" s="612">
        <v>0</v>
      </c>
      <c r="I42" s="204">
        <v>4</v>
      </c>
      <c r="J42" s="205">
        <v>4</v>
      </c>
    </row>
    <row r="43" spans="1:10" x14ac:dyDescent="0.2">
      <c r="A43" s="102"/>
      <c r="B43" s="620" t="s">
        <v>492</v>
      </c>
      <c r="C43" s="212"/>
      <c r="D43" s="209">
        <v>0</v>
      </c>
      <c r="E43" s="635">
        <v>10</v>
      </c>
      <c r="F43" s="212">
        <v>10</v>
      </c>
      <c r="G43" s="210">
        <v>0</v>
      </c>
      <c r="H43" s="615">
        <v>0</v>
      </c>
      <c r="I43" s="211">
        <v>4</v>
      </c>
      <c r="J43" s="212">
        <v>4</v>
      </c>
    </row>
    <row r="44" spans="1:10" x14ac:dyDescent="0.2">
      <c r="A44" s="102"/>
      <c r="B44" s="623" t="s">
        <v>493</v>
      </c>
      <c r="C44" s="205"/>
      <c r="D44" s="202">
        <v>2</v>
      </c>
      <c r="E44" s="634">
        <v>11</v>
      </c>
      <c r="F44" s="205">
        <v>13</v>
      </c>
      <c r="G44" s="203">
        <v>0</v>
      </c>
      <c r="H44" s="612">
        <v>1</v>
      </c>
      <c r="I44" s="204">
        <v>5</v>
      </c>
      <c r="J44" s="205">
        <v>6</v>
      </c>
    </row>
    <row r="45" spans="1:10" x14ac:dyDescent="0.2">
      <c r="A45" s="102"/>
      <c r="B45" s="620" t="s">
        <v>494</v>
      </c>
      <c r="C45" s="212"/>
      <c r="D45" s="209">
        <v>0</v>
      </c>
      <c r="E45" s="635">
        <v>5</v>
      </c>
      <c r="F45" s="212">
        <v>5</v>
      </c>
      <c r="G45" s="210">
        <v>0</v>
      </c>
      <c r="H45" s="615">
        <v>0</v>
      </c>
      <c r="I45" s="211">
        <v>7</v>
      </c>
      <c r="J45" s="212">
        <v>7</v>
      </c>
    </row>
    <row r="46" spans="1:10" x14ac:dyDescent="0.2">
      <c r="A46" s="102"/>
      <c r="B46" s="623" t="s">
        <v>495</v>
      </c>
      <c r="C46" s="205"/>
      <c r="D46" s="202">
        <v>1</v>
      </c>
      <c r="E46" s="634">
        <v>2</v>
      </c>
      <c r="F46" s="205">
        <v>3</v>
      </c>
      <c r="G46" s="203">
        <v>0</v>
      </c>
      <c r="H46" s="612">
        <v>0</v>
      </c>
      <c r="I46" s="204">
        <v>3</v>
      </c>
      <c r="J46" s="205">
        <v>3</v>
      </c>
    </row>
    <row r="47" spans="1:10" x14ac:dyDescent="0.2">
      <c r="A47" s="102"/>
      <c r="B47" s="620" t="s">
        <v>496</v>
      </c>
      <c r="C47" s="212"/>
      <c r="D47" s="209">
        <v>0</v>
      </c>
      <c r="E47" s="635">
        <v>1</v>
      </c>
      <c r="F47" s="212">
        <v>1</v>
      </c>
      <c r="G47" s="210">
        <v>0</v>
      </c>
      <c r="H47" s="615">
        <v>1</v>
      </c>
      <c r="I47" s="211">
        <v>7</v>
      </c>
      <c r="J47" s="212">
        <v>8</v>
      </c>
    </row>
    <row r="48" spans="1:10" x14ac:dyDescent="0.2">
      <c r="A48" s="102"/>
      <c r="B48" s="623" t="s">
        <v>497</v>
      </c>
      <c r="C48" s="205"/>
      <c r="D48" s="202">
        <v>2</v>
      </c>
      <c r="E48" s="634">
        <v>2</v>
      </c>
      <c r="F48" s="205">
        <v>4</v>
      </c>
      <c r="G48" s="203">
        <v>1</v>
      </c>
      <c r="H48" s="612">
        <v>1</v>
      </c>
      <c r="I48" s="204">
        <v>10</v>
      </c>
      <c r="J48" s="205">
        <v>11</v>
      </c>
    </row>
    <row r="49" spans="1:10" x14ac:dyDescent="0.2">
      <c r="A49" s="102"/>
      <c r="B49" s="620" t="s">
        <v>498</v>
      </c>
      <c r="C49" s="212">
        <v>1</v>
      </c>
      <c r="D49" s="209">
        <v>1</v>
      </c>
      <c r="E49" s="635">
        <v>1</v>
      </c>
      <c r="F49" s="212">
        <v>2</v>
      </c>
      <c r="G49" s="210">
        <v>0</v>
      </c>
      <c r="H49" s="615">
        <v>2</v>
      </c>
      <c r="I49" s="211">
        <v>6</v>
      </c>
      <c r="J49" s="212">
        <v>8</v>
      </c>
    </row>
    <row r="50" spans="1:10" x14ac:dyDescent="0.2">
      <c r="A50" s="102"/>
      <c r="B50" s="623" t="s">
        <v>499</v>
      </c>
      <c r="C50" s="205"/>
      <c r="D50" s="202">
        <v>0</v>
      </c>
      <c r="E50" s="634">
        <v>3</v>
      </c>
      <c r="F50" s="205">
        <v>3</v>
      </c>
      <c r="G50" s="203">
        <v>0</v>
      </c>
      <c r="H50" s="612">
        <v>5</v>
      </c>
      <c r="I50" s="204">
        <v>11</v>
      </c>
      <c r="J50" s="205">
        <v>16</v>
      </c>
    </row>
    <row r="51" spans="1:10" x14ac:dyDescent="0.2">
      <c r="A51" s="102"/>
      <c r="B51" s="620" t="s">
        <v>500</v>
      </c>
      <c r="C51" s="212"/>
      <c r="D51" s="209">
        <v>0</v>
      </c>
      <c r="E51" s="635">
        <v>0</v>
      </c>
      <c r="F51" s="212">
        <v>0</v>
      </c>
      <c r="G51" s="210">
        <v>0</v>
      </c>
      <c r="H51" s="615">
        <v>3</v>
      </c>
      <c r="I51" s="211">
        <v>16</v>
      </c>
      <c r="J51" s="212">
        <v>19</v>
      </c>
    </row>
    <row r="52" spans="1:10" x14ac:dyDescent="0.2">
      <c r="A52" s="102"/>
      <c r="B52" s="623" t="s">
        <v>501</v>
      </c>
      <c r="C52" s="205"/>
      <c r="D52" s="202">
        <v>0</v>
      </c>
      <c r="E52" s="634">
        <v>1</v>
      </c>
      <c r="F52" s="205">
        <v>1</v>
      </c>
      <c r="G52" s="203">
        <v>0</v>
      </c>
      <c r="H52" s="612">
        <v>3</v>
      </c>
      <c r="I52" s="204">
        <v>20</v>
      </c>
      <c r="J52" s="205">
        <v>23</v>
      </c>
    </row>
    <row r="53" spans="1:10" x14ac:dyDescent="0.2">
      <c r="A53" s="102"/>
      <c r="B53" s="620" t="s">
        <v>502</v>
      </c>
      <c r="C53" s="212"/>
      <c r="D53" s="209">
        <v>1</v>
      </c>
      <c r="E53" s="635">
        <v>1</v>
      </c>
      <c r="F53" s="212">
        <v>2</v>
      </c>
      <c r="G53" s="210">
        <v>1</v>
      </c>
      <c r="H53" s="615">
        <v>2</v>
      </c>
      <c r="I53" s="211">
        <v>24</v>
      </c>
      <c r="J53" s="212">
        <v>26</v>
      </c>
    </row>
    <row r="54" spans="1:10" x14ac:dyDescent="0.2">
      <c r="A54" s="102"/>
      <c r="B54" s="623" t="s">
        <v>503</v>
      </c>
      <c r="C54" s="205"/>
      <c r="D54" s="202">
        <v>0</v>
      </c>
      <c r="E54" s="634">
        <v>2</v>
      </c>
      <c r="F54" s="205">
        <v>2</v>
      </c>
      <c r="G54" s="203">
        <v>0</v>
      </c>
      <c r="H54" s="612">
        <v>3</v>
      </c>
      <c r="I54" s="204">
        <v>20</v>
      </c>
      <c r="J54" s="205">
        <v>23</v>
      </c>
    </row>
    <row r="55" spans="1:10" x14ac:dyDescent="0.2">
      <c r="A55" s="102"/>
      <c r="B55" s="620" t="s">
        <v>504</v>
      </c>
      <c r="C55" s="212"/>
      <c r="D55" s="209">
        <v>1</v>
      </c>
      <c r="E55" s="635">
        <v>1</v>
      </c>
      <c r="F55" s="212">
        <v>2</v>
      </c>
      <c r="G55" s="210">
        <v>1</v>
      </c>
      <c r="H55" s="615">
        <v>1</v>
      </c>
      <c r="I55" s="211">
        <v>17</v>
      </c>
      <c r="J55" s="212">
        <v>18</v>
      </c>
    </row>
    <row r="56" spans="1:10" x14ac:dyDescent="0.2">
      <c r="A56" s="102"/>
      <c r="B56" s="623" t="s">
        <v>505</v>
      </c>
      <c r="C56" s="205"/>
      <c r="D56" s="202">
        <v>1</v>
      </c>
      <c r="E56" s="634">
        <v>0</v>
      </c>
      <c r="F56" s="205">
        <v>1</v>
      </c>
      <c r="G56" s="203">
        <v>1</v>
      </c>
      <c r="H56" s="612">
        <v>0</v>
      </c>
      <c r="I56" s="204">
        <v>22</v>
      </c>
      <c r="J56" s="205">
        <v>22</v>
      </c>
    </row>
    <row r="57" spans="1:10" x14ac:dyDescent="0.2">
      <c r="A57" s="102"/>
      <c r="B57" s="620" t="s">
        <v>506</v>
      </c>
      <c r="C57" s="212"/>
      <c r="D57" s="209">
        <v>0</v>
      </c>
      <c r="E57" s="635">
        <v>3</v>
      </c>
      <c r="F57" s="212">
        <v>3</v>
      </c>
      <c r="G57" s="210">
        <v>2</v>
      </c>
      <c r="H57" s="615">
        <v>2</v>
      </c>
      <c r="I57" s="211">
        <v>18</v>
      </c>
      <c r="J57" s="212">
        <v>20</v>
      </c>
    </row>
    <row r="58" spans="1:10" x14ac:dyDescent="0.2">
      <c r="A58" s="102"/>
      <c r="B58" s="623" t="s">
        <v>507</v>
      </c>
      <c r="C58" s="205"/>
      <c r="D58" s="202">
        <v>0</v>
      </c>
      <c r="E58" s="634">
        <v>4</v>
      </c>
      <c r="F58" s="205">
        <v>4</v>
      </c>
      <c r="G58" s="203">
        <v>0</v>
      </c>
      <c r="H58" s="612">
        <v>4</v>
      </c>
      <c r="I58" s="204">
        <v>15</v>
      </c>
      <c r="J58" s="205">
        <v>19</v>
      </c>
    </row>
    <row r="59" spans="1:10" x14ac:dyDescent="0.2">
      <c r="A59" s="102"/>
      <c r="B59" s="620" t="s">
        <v>508</v>
      </c>
      <c r="C59" s="212"/>
      <c r="D59" s="209">
        <v>0</v>
      </c>
      <c r="E59" s="635">
        <v>2</v>
      </c>
      <c r="F59" s="212">
        <v>2</v>
      </c>
      <c r="G59" s="210">
        <v>1</v>
      </c>
      <c r="H59" s="615">
        <v>3</v>
      </c>
      <c r="I59" s="211">
        <v>8</v>
      </c>
      <c r="J59" s="212">
        <v>11</v>
      </c>
    </row>
    <row r="60" spans="1:10" x14ac:dyDescent="0.2">
      <c r="A60" s="102"/>
      <c r="B60" s="623" t="s">
        <v>509</v>
      </c>
      <c r="C60" s="205"/>
      <c r="D60" s="202">
        <v>0</v>
      </c>
      <c r="E60" s="634">
        <v>2</v>
      </c>
      <c r="F60" s="205">
        <v>2</v>
      </c>
      <c r="G60" s="203">
        <v>0</v>
      </c>
      <c r="H60" s="612">
        <v>6</v>
      </c>
      <c r="I60" s="204">
        <v>22</v>
      </c>
      <c r="J60" s="205">
        <v>28</v>
      </c>
    </row>
    <row r="61" spans="1:10" x14ac:dyDescent="0.2">
      <c r="A61" s="102"/>
      <c r="B61" s="620" t="s">
        <v>510</v>
      </c>
      <c r="C61" s="212"/>
      <c r="D61" s="209">
        <v>0</v>
      </c>
      <c r="E61" s="635">
        <v>2</v>
      </c>
      <c r="F61" s="212">
        <v>2</v>
      </c>
      <c r="G61" s="210">
        <v>1</v>
      </c>
      <c r="H61" s="615">
        <v>2</v>
      </c>
      <c r="I61" s="211">
        <v>14</v>
      </c>
      <c r="J61" s="212">
        <v>16</v>
      </c>
    </row>
    <row r="62" spans="1:10" s="95" customFormat="1" ht="15" customHeight="1" x14ac:dyDescent="0.2">
      <c r="B62" s="126" t="s">
        <v>117</v>
      </c>
      <c r="C62" s="185"/>
      <c r="D62" s="185"/>
      <c r="E62" s="185"/>
      <c r="F62" s="185"/>
      <c r="G62" s="185"/>
      <c r="H62" s="185"/>
      <c r="I62" s="185"/>
      <c r="J62" s="185"/>
    </row>
  </sheetData>
  <mergeCells count="2">
    <mergeCell ref="C5:F5"/>
    <mergeCell ref="G5:J5"/>
  </mergeCells>
  <printOptions horizontalCentered="1"/>
  <pageMargins left="0.47244094488188981" right="0.47244094488188981" top="0.59055118110236227" bottom="0.39370078740157483" header="0.51181102362204722" footer="0.31496062992125984"/>
  <pageSetup paperSize="9" scale="89" firstPageNumber="0" orientation="portrait" r:id="rId1"/>
  <headerFooter>
    <oddFooter>&amp;C&amp;F&amp;R&amp;A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showGridLines="0" showZeros="0" zoomScaleNormal="100" workbookViewId="0">
      <pane ySplit="6" topLeftCell="A34" activePane="bottomLeft" state="frozen"/>
      <selection activeCell="B1" sqref="B1"/>
      <selection pane="bottomLeft" activeCell="B62" sqref="B62"/>
    </sheetView>
  </sheetViews>
  <sheetFormatPr baseColWidth="10" defaultColWidth="9.140625" defaultRowHeight="12.75" x14ac:dyDescent="0.2"/>
  <cols>
    <col min="1" max="1" width="1.7109375" customWidth="1"/>
    <col min="2" max="2" width="15.7109375" customWidth="1"/>
    <col min="3" max="3" width="6.7109375" customWidth="1"/>
    <col min="4" max="6" width="9.7109375" customWidth="1"/>
    <col min="7" max="7" width="6.7109375" customWidth="1"/>
    <col min="8" max="10" width="9.7109375" customWidth="1"/>
    <col min="11" max="1009" width="10.7109375" customWidth="1"/>
    <col min="1010" max="1025" width="9.140625" customWidth="1"/>
  </cols>
  <sheetData>
    <row r="1" spans="1:12" s="102" customFormat="1" ht="20.100000000000001" customHeight="1" x14ac:dyDescent="0.2">
      <c r="B1" s="187" t="s">
        <v>453</v>
      </c>
      <c r="C1" s="217"/>
      <c r="D1" s="585"/>
      <c r="E1" s="585"/>
      <c r="F1" s="585"/>
      <c r="G1" s="585"/>
      <c r="H1" s="585"/>
      <c r="I1" s="585"/>
      <c r="J1" s="585"/>
    </row>
    <row r="2" spans="1:12" s="102" customFormat="1" ht="20.100000000000001" customHeight="1" x14ac:dyDescent="0.2">
      <c r="B2" s="1117" t="s">
        <v>951</v>
      </c>
      <c r="C2" s="595"/>
      <c r="D2" s="585"/>
      <c r="E2" s="585"/>
      <c r="F2" s="585"/>
      <c r="G2" s="585"/>
      <c r="H2" s="585"/>
      <c r="I2" s="585"/>
      <c r="J2" s="585"/>
    </row>
    <row r="3" spans="1:12" s="102" customFormat="1" ht="20.100000000000001" customHeight="1" x14ac:dyDescent="0.2">
      <c r="B3" s="1116" t="s">
        <v>439</v>
      </c>
      <c r="C3" s="275"/>
      <c r="D3" s="585"/>
      <c r="E3" s="585"/>
      <c r="F3" s="585"/>
      <c r="G3" s="585"/>
      <c r="H3" s="585"/>
      <c r="I3" s="585"/>
      <c r="J3" s="585"/>
    </row>
    <row r="4" spans="1:12" s="102" customFormat="1" ht="20.100000000000001" customHeight="1" x14ac:dyDescent="0.2">
      <c r="B4" s="596" t="s">
        <v>49</v>
      </c>
      <c r="C4" s="219"/>
      <c r="D4" s="219"/>
      <c r="E4" s="219"/>
      <c r="F4" s="585"/>
      <c r="G4" s="585"/>
      <c r="H4" s="585"/>
      <c r="I4" s="585"/>
      <c r="J4" s="585"/>
    </row>
    <row r="5" spans="1:12" s="94" customFormat="1" ht="25.5" customHeight="1" x14ac:dyDescent="0.25">
      <c r="B5" s="616" t="s">
        <v>511</v>
      </c>
      <c r="C5" s="2064" t="s">
        <v>801</v>
      </c>
      <c r="D5" s="2064"/>
      <c r="E5" s="2064"/>
      <c r="F5" s="2064"/>
      <c r="G5" s="2063" t="s">
        <v>800</v>
      </c>
      <c r="H5" s="2063"/>
      <c r="I5" s="2063"/>
      <c r="J5" s="2063"/>
      <c r="K5" s="1376"/>
      <c r="L5" s="1611"/>
    </row>
    <row r="6" spans="1:12" s="94" customFormat="1" ht="50.1" customHeight="1" x14ac:dyDescent="0.2">
      <c r="B6" s="616"/>
      <c r="C6" s="598" t="s">
        <v>106</v>
      </c>
      <c r="D6" s="91" t="s">
        <v>107</v>
      </c>
      <c r="E6" s="92" t="s">
        <v>108</v>
      </c>
      <c r="F6" s="93" t="s">
        <v>109</v>
      </c>
      <c r="G6" s="90" t="s">
        <v>106</v>
      </c>
      <c r="H6" s="91" t="s">
        <v>107</v>
      </c>
      <c r="I6" s="92" t="s">
        <v>108</v>
      </c>
      <c r="J6" s="93" t="s">
        <v>109</v>
      </c>
    </row>
    <row r="7" spans="1:12" ht="5.0999999999999996" customHeight="1" x14ac:dyDescent="0.2">
      <c r="A7" s="94"/>
      <c r="B7" s="94"/>
      <c r="C7" s="617"/>
      <c r="D7" s="94"/>
      <c r="E7" s="94"/>
      <c r="F7" s="94"/>
      <c r="G7" s="617"/>
      <c r="H7" s="94"/>
      <c r="I7" s="94"/>
      <c r="J7" s="94"/>
    </row>
    <row r="8" spans="1:12" x14ac:dyDescent="0.2">
      <c r="A8" s="102"/>
      <c r="B8" s="618" t="s">
        <v>461</v>
      </c>
      <c r="C8" s="619">
        <v>1</v>
      </c>
      <c r="D8" s="202">
        <v>4</v>
      </c>
      <c r="E8" s="204">
        <v>15</v>
      </c>
      <c r="F8" s="205">
        <v>19</v>
      </c>
      <c r="G8" s="203">
        <v>0</v>
      </c>
      <c r="H8" s="202">
        <v>1</v>
      </c>
      <c r="I8" s="204">
        <v>0</v>
      </c>
      <c r="J8" s="205">
        <v>1</v>
      </c>
    </row>
    <row r="9" spans="1:12" x14ac:dyDescent="0.2">
      <c r="A9" s="102"/>
      <c r="B9" s="620" t="s">
        <v>462</v>
      </c>
      <c r="C9" s="621">
        <v>2</v>
      </c>
      <c r="D9" s="209">
        <v>19</v>
      </c>
      <c r="E9" s="211">
        <v>42</v>
      </c>
      <c r="F9" s="212">
        <v>61</v>
      </c>
      <c r="G9" s="210">
        <v>0</v>
      </c>
      <c r="H9" s="209">
        <v>0</v>
      </c>
      <c r="I9" s="211">
        <v>0</v>
      </c>
      <c r="J9" s="212">
        <v>0</v>
      </c>
    </row>
    <row r="10" spans="1:12" x14ac:dyDescent="0.2">
      <c r="A10" s="102"/>
      <c r="B10" s="622" t="s">
        <v>463</v>
      </c>
      <c r="C10" s="619">
        <v>3</v>
      </c>
      <c r="D10" s="202">
        <v>75</v>
      </c>
      <c r="E10" s="204">
        <v>208</v>
      </c>
      <c r="F10" s="205">
        <v>283</v>
      </c>
      <c r="G10" s="203">
        <v>0</v>
      </c>
      <c r="H10" s="202">
        <v>1</v>
      </c>
      <c r="I10" s="204">
        <v>0</v>
      </c>
      <c r="J10" s="205">
        <v>1</v>
      </c>
    </row>
    <row r="11" spans="1:12" x14ac:dyDescent="0.2">
      <c r="A11" s="102"/>
      <c r="B11" s="620" t="s">
        <v>69</v>
      </c>
      <c r="C11" s="621">
        <v>4</v>
      </c>
      <c r="D11" s="209">
        <v>61</v>
      </c>
      <c r="E11" s="211">
        <v>207</v>
      </c>
      <c r="F11" s="212">
        <v>268</v>
      </c>
      <c r="G11" s="210">
        <v>0</v>
      </c>
      <c r="H11" s="209">
        <v>2</v>
      </c>
      <c r="I11" s="211">
        <v>8</v>
      </c>
      <c r="J11" s="212">
        <v>10</v>
      </c>
    </row>
    <row r="12" spans="1:12" x14ac:dyDescent="0.2">
      <c r="A12" s="102"/>
      <c r="B12" s="623" t="s">
        <v>464</v>
      </c>
      <c r="C12" s="619">
        <v>4</v>
      </c>
      <c r="D12" s="202">
        <v>37</v>
      </c>
      <c r="E12" s="204">
        <v>150</v>
      </c>
      <c r="F12" s="205">
        <v>187</v>
      </c>
      <c r="G12" s="203">
        <v>0</v>
      </c>
      <c r="H12" s="202">
        <v>1</v>
      </c>
      <c r="I12" s="204">
        <v>6</v>
      </c>
      <c r="J12" s="205">
        <v>7</v>
      </c>
    </row>
    <row r="13" spans="1:12" x14ac:dyDescent="0.2">
      <c r="A13" s="102"/>
      <c r="B13" s="620" t="s">
        <v>465</v>
      </c>
      <c r="C13" s="621">
        <v>8</v>
      </c>
      <c r="D13" s="209">
        <v>60</v>
      </c>
      <c r="E13" s="211">
        <v>352</v>
      </c>
      <c r="F13" s="212">
        <v>412</v>
      </c>
      <c r="G13" s="210">
        <v>1</v>
      </c>
      <c r="H13" s="209">
        <v>4</v>
      </c>
      <c r="I13" s="211">
        <v>20</v>
      </c>
      <c r="J13" s="212">
        <v>24</v>
      </c>
    </row>
    <row r="14" spans="1:12" x14ac:dyDescent="0.2">
      <c r="A14" s="102"/>
      <c r="B14" s="623" t="s">
        <v>466</v>
      </c>
      <c r="C14" s="619">
        <v>4</v>
      </c>
      <c r="D14" s="202">
        <v>64</v>
      </c>
      <c r="E14" s="204">
        <v>355</v>
      </c>
      <c r="F14" s="205">
        <v>419</v>
      </c>
      <c r="G14" s="203">
        <v>1</v>
      </c>
      <c r="H14" s="202">
        <v>0</v>
      </c>
      <c r="I14" s="204">
        <v>15</v>
      </c>
      <c r="J14" s="205">
        <v>15</v>
      </c>
    </row>
    <row r="15" spans="1:12" x14ac:dyDescent="0.2">
      <c r="A15" s="102"/>
      <c r="B15" s="620" t="s">
        <v>467</v>
      </c>
      <c r="C15" s="621">
        <v>8</v>
      </c>
      <c r="D15" s="209">
        <v>64</v>
      </c>
      <c r="E15" s="211">
        <v>309</v>
      </c>
      <c r="F15" s="212">
        <v>373</v>
      </c>
      <c r="G15" s="210">
        <v>0</v>
      </c>
      <c r="H15" s="209">
        <v>3</v>
      </c>
      <c r="I15" s="211">
        <v>10</v>
      </c>
      <c r="J15" s="212">
        <v>13</v>
      </c>
    </row>
    <row r="16" spans="1:12" x14ac:dyDescent="0.2">
      <c r="A16" s="102"/>
      <c r="B16" s="623" t="s">
        <v>468</v>
      </c>
      <c r="C16" s="619">
        <v>9</v>
      </c>
      <c r="D16" s="202">
        <v>61</v>
      </c>
      <c r="E16" s="204">
        <v>242</v>
      </c>
      <c r="F16" s="205">
        <v>303</v>
      </c>
      <c r="G16" s="203">
        <v>0</v>
      </c>
      <c r="H16" s="202">
        <v>4</v>
      </c>
      <c r="I16" s="204">
        <v>13</v>
      </c>
      <c r="J16" s="205">
        <v>17</v>
      </c>
    </row>
    <row r="17" spans="1:10" x14ac:dyDescent="0.2">
      <c r="A17" s="102"/>
      <c r="B17" s="620" t="s">
        <v>469</v>
      </c>
      <c r="C17" s="621">
        <v>5</v>
      </c>
      <c r="D17" s="209">
        <v>61</v>
      </c>
      <c r="E17" s="211">
        <v>224</v>
      </c>
      <c r="F17" s="212">
        <v>285</v>
      </c>
      <c r="G17" s="210">
        <v>0</v>
      </c>
      <c r="H17" s="209">
        <v>2</v>
      </c>
      <c r="I17" s="211">
        <v>9</v>
      </c>
      <c r="J17" s="212">
        <v>11</v>
      </c>
    </row>
    <row r="18" spans="1:10" x14ac:dyDescent="0.2">
      <c r="A18" s="102"/>
      <c r="B18" s="623" t="s">
        <v>470</v>
      </c>
      <c r="C18" s="619">
        <v>6</v>
      </c>
      <c r="D18" s="202">
        <v>85</v>
      </c>
      <c r="E18" s="204">
        <v>220</v>
      </c>
      <c r="F18" s="205">
        <v>305</v>
      </c>
      <c r="G18" s="203">
        <v>0</v>
      </c>
      <c r="H18" s="202">
        <v>3</v>
      </c>
      <c r="I18" s="204">
        <v>10</v>
      </c>
      <c r="J18" s="205">
        <v>13</v>
      </c>
    </row>
    <row r="19" spans="1:10" x14ac:dyDescent="0.2">
      <c r="A19" s="102"/>
      <c r="B19" s="620" t="s">
        <v>471</v>
      </c>
      <c r="C19" s="621">
        <v>8</v>
      </c>
      <c r="D19" s="209">
        <v>127</v>
      </c>
      <c r="E19" s="211">
        <v>217</v>
      </c>
      <c r="F19" s="212">
        <v>344</v>
      </c>
      <c r="G19" s="210">
        <v>0</v>
      </c>
      <c r="H19" s="209">
        <v>11</v>
      </c>
      <c r="I19" s="211">
        <v>9</v>
      </c>
      <c r="J19" s="212">
        <v>20</v>
      </c>
    </row>
    <row r="20" spans="1:10" x14ac:dyDescent="0.2">
      <c r="A20" s="102"/>
      <c r="B20" s="623" t="s">
        <v>472</v>
      </c>
      <c r="C20" s="619">
        <v>15</v>
      </c>
      <c r="D20" s="202">
        <v>95</v>
      </c>
      <c r="E20" s="204">
        <v>226</v>
      </c>
      <c r="F20" s="205">
        <v>321</v>
      </c>
      <c r="G20" s="203">
        <v>1</v>
      </c>
      <c r="H20" s="202">
        <v>10</v>
      </c>
      <c r="I20" s="204">
        <v>21</v>
      </c>
      <c r="J20" s="205">
        <v>31</v>
      </c>
    </row>
    <row r="21" spans="1:10" x14ac:dyDescent="0.2">
      <c r="A21" s="102"/>
      <c r="B21" s="620" t="s">
        <v>473</v>
      </c>
      <c r="C21" s="621">
        <v>32</v>
      </c>
      <c r="D21" s="209">
        <v>118</v>
      </c>
      <c r="E21" s="211">
        <v>162</v>
      </c>
      <c r="F21" s="212">
        <v>280</v>
      </c>
      <c r="G21" s="210">
        <v>1</v>
      </c>
      <c r="H21" s="209">
        <v>11</v>
      </c>
      <c r="I21" s="211">
        <v>10</v>
      </c>
      <c r="J21" s="212">
        <v>21</v>
      </c>
    </row>
    <row r="22" spans="1:10" x14ac:dyDescent="0.2">
      <c r="A22" s="102"/>
      <c r="B22" s="623" t="s">
        <v>474</v>
      </c>
      <c r="C22" s="619">
        <v>19</v>
      </c>
      <c r="D22" s="202">
        <v>117</v>
      </c>
      <c r="E22" s="204">
        <v>113</v>
      </c>
      <c r="F22" s="205">
        <v>230</v>
      </c>
      <c r="G22" s="203">
        <v>2</v>
      </c>
      <c r="H22" s="202">
        <v>6</v>
      </c>
      <c r="I22" s="204">
        <v>10</v>
      </c>
      <c r="J22" s="205">
        <v>16</v>
      </c>
    </row>
    <row r="23" spans="1:10" x14ac:dyDescent="0.2">
      <c r="A23" s="102"/>
      <c r="B23" s="620" t="s">
        <v>475</v>
      </c>
      <c r="C23" s="621">
        <v>25</v>
      </c>
      <c r="D23" s="209">
        <v>107</v>
      </c>
      <c r="E23" s="211">
        <v>86</v>
      </c>
      <c r="F23" s="212">
        <v>193</v>
      </c>
      <c r="G23" s="210">
        <v>2</v>
      </c>
      <c r="H23" s="209">
        <v>9</v>
      </c>
      <c r="I23" s="211">
        <v>3</v>
      </c>
      <c r="J23" s="212">
        <v>12</v>
      </c>
    </row>
    <row r="24" spans="1:10" x14ac:dyDescent="0.2">
      <c r="A24" s="102"/>
      <c r="B24" s="623" t="s">
        <v>476</v>
      </c>
      <c r="C24" s="619">
        <v>16</v>
      </c>
      <c r="D24" s="202">
        <v>65</v>
      </c>
      <c r="E24" s="204">
        <v>53</v>
      </c>
      <c r="F24" s="205">
        <v>118</v>
      </c>
      <c r="G24" s="203">
        <v>2</v>
      </c>
      <c r="H24" s="202">
        <v>3</v>
      </c>
      <c r="I24" s="204">
        <v>0</v>
      </c>
      <c r="J24" s="205">
        <v>3</v>
      </c>
    </row>
    <row r="25" spans="1:10" x14ac:dyDescent="0.2">
      <c r="A25" s="102"/>
      <c r="B25" s="620" t="s">
        <v>477</v>
      </c>
      <c r="C25" s="621">
        <v>15</v>
      </c>
      <c r="D25" s="209">
        <v>40</v>
      </c>
      <c r="E25" s="211">
        <v>31</v>
      </c>
      <c r="F25" s="212">
        <v>71</v>
      </c>
      <c r="G25" s="210">
        <v>4</v>
      </c>
      <c r="H25" s="209">
        <v>2</v>
      </c>
      <c r="I25" s="211">
        <v>2</v>
      </c>
      <c r="J25" s="212">
        <v>4</v>
      </c>
    </row>
    <row r="26" spans="1:10" x14ac:dyDescent="0.2">
      <c r="A26" s="102"/>
      <c r="B26" s="623" t="s">
        <v>478</v>
      </c>
      <c r="C26" s="619">
        <v>2</v>
      </c>
      <c r="D26" s="202">
        <v>13</v>
      </c>
      <c r="E26" s="204">
        <v>13</v>
      </c>
      <c r="F26" s="205">
        <v>26</v>
      </c>
      <c r="G26" s="203">
        <v>1</v>
      </c>
      <c r="H26" s="202">
        <v>3</v>
      </c>
      <c r="I26" s="204">
        <v>0</v>
      </c>
      <c r="J26" s="205">
        <v>3</v>
      </c>
    </row>
    <row r="27" spans="1:10" x14ac:dyDescent="0.2">
      <c r="A27" s="102"/>
      <c r="B27" s="620" t="s">
        <v>479</v>
      </c>
      <c r="C27" s="621">
        <v>1</v>
      </c>
      <c r="D27" s="209">
        <v>3</v>
      </c>
      <c r="E27" s="211">
        <v>1</v>
      </c>
      <c r="F27" s="212">
        <v>4</v>
      </c>
      <c r="G27" s="210">
        <v>0</v>
      </c>
      <c r="H27" s="209">
        <v>1</v>
      </c>
      <c r="I27" s="211">
        <v>0</v>
      </c>
      <c r="J27" s="212">
        <v>1</v>
      </c>
    </row>
    <row r="28" spans="1:10" x14ac:dyDescent="0.2">
      <c r="A28" s="102"/>
      <c r="B28" s="623" t="s">
        <v>480</v>
      </c>
      <c r="C28" s="619">
        <v>0</v>
      </c>
      <c r="D28" s="202">
        <v>1</v>
      </c>
      <c r="E28" s="204">
        <v>1</v>
      </c>
      <c r="F28" s="205">
        <v>2</v>
      </c>
      <c r="G28" s="203">
        <v>0</v>
      </c>
      <c r="H28" s="202">
        <v>0</v>
      </c>
      <c r="I28" s="204">
        <v>0</v>
      </c>
      <c r="J28" s="205">
        <v>0</v>
      </c>
    </row>
    <row r="29" spans="1:10" x14ac:dyDescent="0.2">
      <c r="A29" s="102"/>
      <c r="B29" s="620" t="s">
        <v>460</v>
      </c>
      <c r="C29" s="621">
        <v>0</v>
      </c>
      <c r="D29" s="209">
        <v>0</v>
      </c>
      <c r="E29" s="211">
        <v>2</v>
      </c>
      <c r="F29" s="212">
        <v>2</v>
      </c>
      <c r="G29" s="210">
        <v>0</v>
      </c>
      <c r="H29" s="209">
        <v>0</v>
      </c>
      <c r="I29" s="211">
        <v>0</v>
      </c>
      <c r="J29" s="212">
        <v>0</v>
      </c>
    </row>
    <row r="30" spans="1:10" x14ac:dyDescent="0.2">
      <c r="A30" s="102"/>
      <c r="B30" s="624" t="s">
        <v>115</v>
      </c>
      <c r="C30" s="625">
        <v>187</v>
      </c>
      <c r="D30" s="626">
        <v>1277</v>
      </c>
      <c r="E30" s="627">
        <v>3229</v>
      </c>
      <c r="F30" s="628">
        <v>4506</v>
      </c>
      <c r="G30" s="629">
        <f t="shared" ref="G30:I30" si="0">SUM(G8:G29)</f>
        <v>15</v>
      </c>
      <c r="H30" s="626">
        <f t="shared" si="0"/>
        <v>77</v>
      </c>
      <c r="I30" s="627">
        <f t="shared" si="0"/>
        <v>146</v>
      </c>
      <c r="J30" s="630">
        <f>SUM(J8:J29)</f>
        <v>223</v>
      </c>
    </row>
    <row r="31" spans="1:10" ht="24.95" customHeight="1" x14ac:dyDescent="0.25">
      <c r="A31" s="102"/>
      <c r="B31" s="631" t="s">
        <v>481</v>
      </c>
      <c r="C31" s="632"/>
      <c r="D31" s="127"/>
      <c r="E31" s="127"/>
      <c r="F31" s="127"/>
      <c r="G31" s="633"/>
      <c r="H31" s="127"/>
      <c r="I31" s="127"/>
      <c r="J31" s="127"/>
    </row>
    <row r="32" spans="1:10" x14ac:dyDescent="0.2">
      <c r="A32" s="102"/>
      <c r="B32" s="623" t="s">
        <v>513</v>
      </c>
      <c r="C32" s="205">
        <v>0</v>
      </c>
      <c r="D32" s="202">
        <v>1</v>
      </c>
      <c r="E32" s="634">
        <v>0</v>
      </c>
      <c r="F32" s="205">
        <v>1</v>
      </c>
      <c r="G32" s="203">
        <v>0</v>
      </c>
      <c r="H32" s="612">
        <v>1</v>
      </c>
      <c r="I32" s="204">
        <v>0</v>
      </c>
      <c r="J32" s="205">
        <v>1</v>
      </c>
    </row>
    <row r="33" spans="1:10" x14ac:dyDescent="0.2">
      <c r="A33" s="102"/>
      <c r="B33" s="620" t="s">
        <v>514</v>
      </c>
      <c r="C33" s="212">
        <v>0</v>
      </c>
      <c r="D33" s="209">
        <v>1</v>
      </c>
      <c r="E33" s="635">
        <v>2</v>
      </c>
      <c r="F33" s="212">
        <v>3</v>
      </c>
      <c r="G33" s="210">
        <v>0</v>
      </c>
      <c r="H33" s="615">
        <v>0</v>
      </c>
      <c r="I33" s="211">
        <v>0</v>
      </c>
      <c r="J33" s="212">
        <v>0</v>
      </c>
    </row>
    <row r="34" spans="1:10" x14ac:dyDescent="0.2">
      <c r="A34" s="102"/>
      <c r="B34" s="623" t="s">
        <v>483</v>
      </c>
      <c r="C34" s="205">
        <v>0</v>
      </c>
      <c r="D34" s="202">
        <v>2</v>
      </c>
      <c r="E34" s="634">
        <v>3</v>
      </c>
      <c r="F34" s="205">
        <v>5</v>
      </c>
      <c r="G34" s="203">
        <v>0</v>
      </c>
      <c r="H34" s="612">
        <v>0</v>
      </c>
      <c r="I34" s="204">
        <v>0</v>
      </c>
      <c r="J34" s="205">
        <v>0</v>
      </c>
    </row>
    <row r="35" spans="1:10" x14ac:dyDescent="0.2">
      <c r="A35" s="102"/>
      <c r="B35" s="620" t="s">
        <v>484</v>
      </c>
      <c r="C35" s="212">
        <v>0</v>
      </c>
      <c r="D35" s="209">
        <v>0</v>
      </c>
      <c r="E35" s="635">
        <v>2</v>
      </c>
      <c r="F35" s="212">
        <v>2</v>
      </c>
      <c r="G35" s="210">
        <v>0</v>
      </c>
      <c r="H35" s="615">
        <v>0</v>
      </c>
      <c r="I35" s="211">
        <v>0</v>
      </c>
      <c r="J35" s="212">
        <v>0</v>
      </c>
    </row>
    <row r="36" spans="1:10" x14ac:dyDescent="0.2">
      <c r="A36" s="102"/>
      <c r="B36" s="623" t="s">
        <v>485</v>
      </c>
      <c r="C36" s="205">
        <v>1</v>
      </c>
      <c r="D36" s="202">
        <v>0</v>
      </c>
      <c r="E36" s="634">
        <v>8</v>
      </c>
      <c r="F36" s="205">
        <v>8</v>
      </c>
      <c r="G36" s="203">
        <v>0</v>
      </c>
      <c r="H36" s="612">
        <v>0</v>
      </c>
      <c r="I36" s="204">
        <v>0</v>
      </c>
      <c r="J36" s="205">
        <v>0</v>
      </c>
    </row>
    <row r="37" spans="1:10" x14ac:dyDescent="0.2">
      <c r="A37" s="102"/>
      <c r="B37" s="620" t="s">
        <v>486</v>
      </c>
      <c r="C37" s="212">
        <v>0</v>
      </c>
      <c r="D37" s="209">
        <v>2</v>
      </c>
      <c r="E37" s="635">
        <v>2</v>
      </c>
      <c r="F37" s="212">
        <v>4</v>
      </c>
      <c r="G37" s="210">
        <v>0</v>
      </c>
      <c r="H37" s="615">
        <v>0</v>
      </c>
      <c r="I37" s="211">
        <v>0</v>
      </c>
      <c r="J37" s="212">
        <v>0</v>
      </c>
    </row>
    <row r="38" spans="1:10" x14ac:dyDescent="0.2">
      <c r="A38" s="102"/>
      <c r="B38" s="623" t="s">
        <v>487</v>
      </c>
      <c r="C38" s="205">
        <v>0</v>
      </c>
      <c r="D38" s="202">
        <v>1</v>
      </c>
      <c r="E38" s="634">
        <v>5</v>
      </c>
      <c r="F38" s="205">
        <v>6</v>
      </c>
      <c r="G38" s="203">
        <v>0</v>
      </c>
      <c r="H38" s="612">
        <v>0</v>
      </c>
      <c r="I38" s="204">
        <v>0</v>
      </c>
      <c r="J38" s="205">
        <v>0</v>
      </c>
    </row>
    <row r="39" spans="1:10" x14ac:dyDescent="0.2">
      <c r="A39" s="102"/>
      <c r="B39" s="620" t="s">
        <v>488</v>
      </c>
      <c r="C39" s="212">
        <v>0</v>
      </c>
      <c r="D39" s="209">
        <v>6</v>
      </c>
      <c r="E39" s="635">
        <v>9</v>
      </c>
      <c r="F39" s="212">
        <v>15</v>
      </c>
      <c r="G39" s="210">
        <v>0</v>
      </c>
      <c r="H39" s="615">
        <v>0</v>
      </c>
      <c r="I39" s="211">
        <v>0</v>
      </c>
      <c r="J39" s="212">
        <v>0</v>
      </c>
    </row>
    <row r="40" spans="1:10" x14ac:dyDescent="0.2">
      <c r="A40" s="102"/>
      <c r="B40" s="623" t="s">
        <v>489</v>
      </c>
      <c r="C40" s="205">
        <v>1</v>
      </c>
      <c r="D40" s="202">
        <v>4</v>
      </c>
      <c r="E40" s="634">
        <v>9</v>
      </c>
      <c r="F40" s="205">
        <v>13</v>
      </c>
      <c r="G40" s="203">
        <v>0</v>
      </c>
      <c r="H40" s="612">
        <v>0</v>
      </c>
      <c r="I40" s="204">
        <v>0</v>
      </c>
      <c r="J40" s="205">
        <v>0</v>
      </c>
    </row>
    <row r="41" spans="1:10" x14ac:dyDescent="0.2">
      <c r="A41" s="102"/>
      <c r="B41" s="620" t="s">
        <v>490</v>
      </c>
      <c r="C41" s="212">
        <v>1</v>
      </c>
      <c r="D41" s="209">
        <v>6</v>
      </c>
      <c r="E41" s="635">
        <v>17</v>
      </c>
      <c r="F41" s="212">
        <v>23</v>
      </c>
      <c r="G41" s="210">
        <v>0</v>
      </c>
      <c r="H41" s="615">
        <v>0</v>
      </c>
      <c r="I41" s="211">
        <v>0</v>
      </c>
      <c r="J41" s="212">
        <v>0</v>
      </c>
    </row>
    <row r="42" spans="1:10" x14ac:dyDescent="0.2">
      <c r="A42" s="102"/>
      <c r="B42" s="623" t="s">
        <v>491</v>
      </c>
      <c r="C42" s="205">
        <v>0</v>
      </c>
      <c r="D42" s="202">
        <v>8</v>
      </c>
      <c r="E42" s="634">
        <v>32</v>
      </c>
      <c r="F42" s="205">
        <v>40</v>
      </c>
      <c r="G42" s="203">
        <v>0</v>
      </c>
      <c r="H42" s="612">
        <v>0</v>
      </c>
      <c r="I42" s="204">
        <v>0</v>
      </c>
      <c r="J42" s="205">
        <v>0</v>
      </c>
    </row>
    <row r="43" spans="1:10" x14ac:dyDescent="0.2">
      <c r="A43" s="102"/>
      <c r="B43" s="620" t="s">
        <v>492</v>
      </c>
      <c r="C43" s="212">
        <v>0</v>
      </c>
      <c r="D43" s="209">
        <v>8</v>
      </c>
      <c r="E43" s="635">
        <v>39</v>
      </c>
      <c r="F43" s="212">
        <v>47</v>
      </c>
      <c r="G43" s="210">
        <v>0</v>
      </c>
      <c r="H43" s="615">
        <v>0</v>
      </c>
      <c r="I43" s="211">
        <v>0</v>
      </c>
      <c r="J43" s="212">
        <v>0</v>
      </c>
    </row>
    <row r="44" spans="1:10" x14ac:dyDescent="0.2">
      <c r="A44" s="102"/>
      <c r="B44" s="623" t="s">
        <v>493</v>
      </c>
      <c r="C44" s="205">
        <v>1</v>
      </c>
      <c r="D44" s="202">
        <v>21</v>
      </c>
      <c r="E44" s="634">
        <v>43</v>
      </c>
      <c r="F44" s="205">
        <v>64</v>
      </c>
      <c r="G44" s="203">
        <v>0</v>
      </c>
      <c r="H44" s="612">
        <v>0</v>
      </c>
      <c r="I44" s="204">
        <v>0</v>
      </c>
      <c r="J44" s="205">
        <v>0</v>
      </c>
    </row>
    <row r="45" spans="1:10" x14ac:dyDescent="0.2">
      <c r="A45" s="102"/>
      <c r="B45" s="620" t="s">
        <v>494</v>
      </c>
      <c r="C45" s="212">
        <v>2</v>
      </c>
      <c r="D45" s="209">
        <v>16</v>
      </c>
      <c r="E45" s="635">
        <v>42</v>
      </c>
      <c r="F45" s="212">
        <v>58</v>
      </c>
      <c r="G45" s="210">
        <v>0</v>
      </c>
      <c r="H45" s="615">
        <v>0</v>
      </c>
      <c r="I45" s="211">
        <v>0</v>
      </c>
      <c r="J45" s="212">
        <v>0</v>
      </c>
    </row>
    <row r="46" spans="1:10" x14ac:dyDescent="0.2">
      <c r="A46" s="102"/>
      <c r="B46" s="623" t="s">
        <v>495</v>
      </c>
      <c r="C46" s="205">
        <v>0</v>
      </c>
      <c r="D46" s="202">
        <v>22</v>
      </c>
      <c r="E46" s="634">
        <v>52</v>
      </c>
      <c r="F46" s="205">
        <v>74</v>
      </c>
      <c r="G46" s="203">
        <v>0</v>
      </c>
      <c r="H46" s="612">
        <v>1</v>
      </c>
      <c r="I46" s="204">
        <v>0</v>
      </c>
      <c r="J46" s="205">
        <v>1</v>
      </c>
    </row>
    <row r="47" spans="1:10" x14ac:dyDescent="0.2">
      <c r="A47" s="102"/>
      <c r="B47" s="620" t="s">
        <v>496</v>
      </c>
      <c r="C47" s="212">
        <v>1</v>
      </c>
      <c r="D47" s="209">
        <v>22</v>
      </c>
      <c r="E47" s="635">
        <v>60</v>
      </c>
      <c r="F47" s="212">
        <v>82</v>
      </c>
      <c r="G47" s="210">
        <v>0</v>
      </c>
      <c r="H47" s="615">
        <v>0</v>
      </c>
      <c r="I47" s="211">
        <v>2</v>
      </c>
      <c r="J47" s="212">
        <v>2</v>
      </c>
    </row>
    <row r="48" spans="1:10" x14ac:dyDescent="0.2">
      <c r="A48" s="102"/>
      <c r="B48" s="623" t="s">
        <v>497</v>
      </c>
      <c r="C48" s="205">
        <v>2</v>
      </c>
      <c r="D48" s="202">
        <v>22</v>
      </c>
      <c r="E48" s="634">
        <v>73</v>
      </c>
      <c r="F48" s="205">
        <v>95</v>
      </c>
      <c r="G48" s="203">
        <v>0</v>
      </c>
      <c r="H48" s="612">
        <v>0</v>
      </c>
      <c r="I48" s="204">
        <v>2</v>
      </c>
      <c r="J48" s="205">
        <v>2</v>
      </c>
    </row>
    <row r="49" spans="1:10" x14ac:dyDescent="0.2">
      <c r="A49" s="102"/>
      <c r="B49" s="620" t="s">
        <v>498</v>
      </c>
      <c r="C49" s="212">
        <v>1</v>
      </c>
      <c r="D49" s="209">
        <v>17</v>
      </c>
      <c r="E49" s="635">
        <v>74</v>
      </c>
      <c r="F49" s="212">
        <v>91</v>
      </c>
      <c r="G49" s="210">
        <v>0</v>
      </c>
      <c r="H49" s="615">
        <v>2</v>
      </c>
      <c r="I49" s="211">
        <v>4</v>
      </c>
      <c r="J49" s="212">
        <v>6</v>
      </c>
    </row>
    <row r="50" spans="1:10" x14ac:dyDescent="0.2">
      <c r="A50" s="102"/>
      <c r="B50" s="623" t="s">
        <v>499</v>
      </c>
      <c r="C50" s="205">
        <v>3</v>
      </c>
      <c r="D50" s="202">
        <v>15</v>
      </c>
      <c r="E50" s="634">
        <v>77</v>
      </c>
      <c r="F50" s="205">
        <v>92</v>
      </c>
      <c r="G50" s="203">
        <v>0</v>
      </c>
      <c r="H50" s="612">
        <v>0</v>
      </c>
      <c r="I50" s="204">
        <v>5</v>
      </c>
      <c r="J50" s="205">
        <v>5</v>
      </c>
    </row>
    <row r="51" spans="1:10" x14ac:dyDescent="0.2">
      <c r="A51" s="102"/>
      <c r="B51" s="620" t="s">
        <v>500</v>
      </c>
      <c r="C51" s="212">
        <v>1</v>
      </c>
      <c r="D51" s="209">
        <v>22</v>
      </c>
      <c r="E51" s="635">
        <v>73</v>
      </c>
      <c r="F51" s="212">
        <v>95</v>
      </c>
      <c r="G51" s="210">
        <v>0</v>
      </c>
      <c r="H51" s="615">
        <v>1</v>
      </c>
      <c r="I51" s="211">
        <v>1</v>
      </c>
      <c r="J51" s="212">
        <v>2</v>
      </c>
    </row>
    <row r="52" spans="1:10" x14ac:dyDescent="0.2">
      <c r="A52" s="102"/>
      <c r="B52" s="623" t="s">
        <v>501</v>
      </c>
      <c r="C52" s="205">
        <v>1</v>
      </c>
      <c r="D52" s="202">
        <v>13</v>
      </c>
      <c r="E52" s="634">
        <v>56</v>
      </c>
      <c r="F52" s="205">
        <v>69</v>
      </c>
      <c r="G52" s="203">
        <v>0</v>
      </c>
      <c r="H52" s="612">
        <v>1</v>
      </c>
      <c r="I52" s="204">
        <v>3</v>
      </c>
      <c r="J52" s="205">
        <v>4</v>
      </c>
    </row>
    <row r="53" spans="1:10" x14ac:dyDescent="0.2">
      <c r="A53" s="102"/>
      <c r="B53" s="620" t="s">
        <v>502</v>
      </c>
      <c r="C53" s="212">
        <v>1</v>
      </c>
      <c r="D53" s="209">
        <v>14</v>
      </c>
      <c r="E53" s="635">
        <v>70</v>
      </c>
      <c r="F53" s="212">
        <v>84</v>
      </c>
      <c r="G53" s="210">
        <v>1</v>
      </c>
      <c r="H53" s="615">
        <v>1</v>
      </c>
      <c r="I53" s="211">
        <v>3</v>
      </c>
      <c r="J53" s="212">
        <v>4</v>
      </c>
    </row>
    <row r="54" spans="1:10" x14ac:dyDescent="0.2">
      <c r="A54" s="102"/>
      <c r="B54" s="623" t="s">
        <v>503</v>
      </c>
      <c r="C54" s="205">
        <v>3</v>
      </c>
      <c r="D54" s="202">
        <v>11</v>
      </c>
      <c r="E54" s="634">
        <v>70</v>
      </c>
      <c r="F54" s="205">
        <v>81</v>
      </c>
      <c r="G54" s="203">
        <v>0</v>
      </c>
      <c r="H54" s="612">
        <v>0</v>
      </c>
      <c r="I54" s="204">
        <v>5</v>
      </c>
      <c r="J54" s="205">
        <v>5</v>
      </c>
    </row>
    <row r="55" spans="1:10" x14ac:dyDescent="0.2">
      <c r="A55" s="102"/>
      <c r="B55" s="620" t="s">
        <v>504</v>
      </c>
      <c r="C55" s="212">
        <v>2</v>
      </c>
      <c r="D55" s="209">
        <v>12</v>
      </c>
      <c r="E55" s="635">
        <v>67</v>
      </c>
      <c r="F55" s="212">
        <v>79</v>
      </c>
      <c r="G55" s="210">
        <v>0</v>
      </c>
      <c r="H55" s="615">
        <v>1</v>
      </c>
      <c r="I55" s="211">
        <v>2</v>
      </c>
      <c r="J55" s="212">
        <v>3</v>
      </c>
    </row>
    <row r="56" spans="1:10" x14ac:dyDescent="0.2">
      <c r="A56" s="102"/>
      <c r="B56" s="623" t="s">
        <v>505</v>
      </c>
      <c r="C56" s="205">
        <v>1</v>
      </c>
      <c r="D56" s="202">
        <v>10</v>
      </c>
      <c r="E56" s="634">
        <v>89</v>
      </c>
      <c r="F56" s="205">
        <v>99</v>
      </c>
      <c r="G56" s="203">
        <v>0</v>
      </c>
      <c r="H56" s="612">
        <v>1</v>
      </c>
      <c r="I56" s="204">
        <v>7</v>
      </c>
      <c r="J56" s="205">
        <v>8</v>
      </c>
    </row>
    <row r="57" spans="1:10" x14ac:dyDescent="0.2">
      <c r="A57" s="102"/>
      <c r="B57" s="620" t="s">
        <v>506</v>
      </c>
      <c r="C57" s="212">
        <v>0</v>
      </c>
      <c r="D57" s="209">
        <v>13</v>
      </c>
      <c r="E57" s="635">
        <v>58</v>
      </c>
      <c r="F57" s="212">
        <v>71</v>
      </c>
      <c r="G57" s="210">
        <v>0</v>
      </c>
      <c r="H57" s="615">
        <v>0</v>
      </c>
      <c r="I57" s="211">
        <v>3</v>
      </c>
      <c r="J57" s="212">
        <v>3</v>
      </c>
    </row>
    <row r="58" spans="1:10" x14ac:dyDescent="0.2">
      <c r="A58" s="102"/>
      <c r="B58" s="623" t="s">
        <v>507</v>
      </c>
      <c r="C58" s="205">
        <v>1</v>
      </c>
      <c r="D58" s="202">
        <v>10</v>
      </c>
      <c r="E58" s="634">
        <v>82</v>
      </c>
      <c r="F58" s="205">
        <v>92</v>
      </c>
      <c r="G58" s="203">
        <v>0</v>
      </c>
      <c r="H58" s="612">
        <v>0</v>
      </c>
      <c r="I58" s="204">
        <v>4</v>
      </c>
      <c r="J58" s="205">
        <v>4</v>
      </c>
    </row>
    <row r="59" spans="1:10" x14ac:dyDescent="0.2">
      <c r="A59" s="102"/>
      <c r="B59" s="620" t="s">
        <v>508</v>
      </c>
      <c r="C59" s="212">
        <v>0</v>
      </c>
      <c r="D59" s="209">
        <v>14</v>
      </c>
      <c r="E59" s="635">
        <v>74</v>
      </c>
      <c r="F59" s="212">
        <v>88</v>
      </c>
      <c r="G59" s="210">
        <v>0</v>
      </c>
      <c r="H59" s="615">
        <v>0</v>
      </c>
      <c r="I59" s="211">
        <v>1</v>
      </c>
      <c r="J59" s="212">
        <v>1</v>
      </c>
    </row>
    <row r="60" spans="1:10" x14ac:dyDescent="0.2">
      <c r="A60" s="102"/>
      <c r="B60" s="623" t="s">
        <v>509</v>
      </c>
      <c r="C60" s="205">
        <v>2</v>
      </c>
      <c r="D60" s="202">
        <v>16</v>
      </c>
      <c r="E60" s="634">
        <v>65</v>
      </c>
      <c r="F60" s="205">
        <v>81</v>
      </c>
      <c r="G60" s="203">
        <v>1</v>
      </c>
      <c r="H60" s="612">
        <v>0</v>
      </c>
      <c r="I60" s="204">
        <v>4</v>
      </c>
      <c r="J60" s="205">
        <v>4</v>
      </c>
    </row>
    <row r="61" spans="1:10" x14ac:dyDescent="0.2">
      <c r="A61" s="102"/>
      <c r="B61" s="620" t="s">
        <v>510</v>
      </c>
      <c r="C61" s="212">
        <v>1</v>
      </c>
      <c r="D61" s="209">
        <v>11</v>
      </c>
      <c r="E61" s="635">
        <v>76</v>
      </c>
      <c r="F61" s="212">
        <v>87</v>
      </c>
      <c r="G61" s="210">
        <v>0</v>
      </c>
      <c r="H61" s="615">
        <v>0</v>
      </c>
      <c r="I61" s="211">
        <v>3</v>
      </c>
      <c r="J61" s="212">
        <v>3</v>
      </c>
    </row>
    <row r="62" spans="1:10" s="95" customFormat="1" ht="15" customHeight="1" x14ac:dyDescent="0.2">
      <c r="B62" s="126" t="s">
        <v>117</v>
      </c>
      <c r="C62" s="185"/>
      <c r="D62" s="185"/>
      <c r="E62" s="593"/>
      <c r="F62" s="185"/>
      <c r="G62" s="636"/>
      <c r="H62" s="636"/>
      <c r="I62" s="636"/>
      <c r="J62" s="636"/>
    </row>
  </sheetData>
  <mergeCells count="2">
    <mergeCell ref="C5:F5"/>
    <mergeCell ref="G5:J5"/>
  </mergeCells>
  <printOptions horizontalCentered="1"/>
  <pageMargins left="0.47244094488188981" right="0.47244094488188981" top="0.59055118110236227" bottom="0.39370078740157483" header="0.51181102362204722" footer="0.31496062992125984"/>
  <pageSetup paperSize="9" scale="89" firstPageNumber="0" orientation="portrait" r:id="rId1"/>
  <headerFooter>
    <oddFooter>&amp;C&amp;F&amp;R&amp;A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showGridLines="0" showZeros="0" zoomScaleNormal="100" workbookViewId="0">
      <pane ySplit="6" topLeftCell="A7" activePane="bottomLeft" state="frozen"/>
      <selection activeCell="D66" sqref="D66"/>
      <selection pane="bottomLeft"/>
    </sheetView>
  </sheetViews>
  <sheetFormatPr baseColWidth="10" defaultColWidth="9.140625" defaultRowHeight="12.75" x14ac:dyDescent="0.2"/>
  <cols>
    <col min="1" max="1" width="1.7109375" style="337" customWidth="1"/>
    <col min="2" max="2" width="15.7109375" style="337" customWidth="1"/>
    <col min="3" max="3" width="6.7109375" style="337" customWidth="1"/>
    <col min="4" max="6" width="9.7109375" style="337" customWidth="1"/>
    <col min="7" max="7" width="6.7109375" style="337" customWidth="1"/>
    <col min="8" max="10" width="9.7109375" style="337" customWidth="1"/>
    <col min="11" max="16384" width="9.140625" style="337"/>
  </cols>
  <sheetData>
    <row r="1" spans="1:10" s="102" customFormat="1" ht="20.100000000000001" customHeight="1" x14ac:dyDescent="0.2">
      <c r="B1" s="187" t="s">
        <v>453</v>
      </c>
      <c r="C1" s="217"/>
      <c r="D1" s="585"/>
      <c r="E1" s="585"/>
      <c r="F1" s="585"/>
      <c r="G1" s="585"/>
      <c r="H1" s="585"/>
      <c r="I1" s="585"/>
      <c r="J1" s="585"/>
    </row>
    <row r="2" spans="1:10" s="1543" customFormat="1" ht="20.100000000000001" customHeight="1" x14ac:dyDescent="0.25">
      <c r="B2" s="1117" t="s">
        <v>746</v>
      </c>
      <c r="C2" s="1544"/>
      <c r="D2" s="1545"/>
      <c r="E2" s="1545"/>
      <c r="F2" s="1545"/>
      <c r="G2" s="1545"/>
      <c r="H2" s="1545"/>
      <c r="I2" s="1545"/>
      <c r="J2" s="1545"/>
    </row>
    <row r="3" spans="1:10" s="102" customFormat="1" ht="20.100000000000001" customHeight="1" x14ac:dyDescent="0.2">
      <c r="B3" s="1116" t="s">
        <v>439</v>
      </c>
      <c r="C3" s="275"/>
      <c r="D3" s="585"/>
      <c r="E3" s="585"/>
      <c r="F3" s="585"/>
      <c r="G3" s="585"/>
      <c r="H3" s="585"/>
      <c r="I3" s="585"/>
      <c r="J3" s="585"/>
    </row>
    <row r="4" spans="1:10" s="102" customFormat="1" ht="20.100000000000001" customHeight="1" x14ac:dyDescent="0.2">
      <c r="B4" s="596" t="s">
        <v>49</v>
      </c>
      <c r="C4" s="219"/>
      <c r="D4" s="219"/>
      <c r="E4" s="219"/>
      <c r="F4" s="585"/>
      <c r="G4" s="585"/>
      <c r="H4" s="585"/>
      <c r="I4" s="585"/>
      <c r="J4" s="585"/>
    </row>
    <row r="5" spans="1:10" s="94" customFormat="1" ht="25.5" customHeight="1" x14ac:dyDescent="0.2">
      <c r="B5" s="616" t="s">
        <v>511</v>
      </c>
      <c r="C5" s="2064" t="s">
        <v>746</v>
      </c>
      <c r="D5" s="2064"/>
      <c r="E5" s="2064"/>
      <c r="F5" s="2064"/>
      <c r="G5" s="2063" t="s">
        <v>512</v>
      </c>
      <c r="H5" s="2063"/>
      <c r="I5" s="2063"/>
      <c r="J5" s="2063"/>
    </row>
    <row r="6" spans="1:10" s="94" customFormat="1" ht="50.1" customHeight="1" x14ac:dyDescent="0.2">
      <c r="B6" s="616"/>
      <c r="C6" s="598" t="s">
        <v>106</v>
      </c>
      <c r="D6" s="91" t="s">
        <v>107</v>
      </c>
      <c r="E6" s="92" t="s">
        <v>108</v>
      </c>
      <c r="F6" s="93" t="s">
        <v>109</v>
      </c>
      <c r="G6" s="90" t="s">
        <v>106</v>
      </c>
      <c r="H6" s="91" t="s">
        <v>107</v>
      </c>
      <c r="I6" s="92" t="s">
        <v>108</v>
      </c>
      <c r="J6" s="93" t="s">
        <v>109</v>
      </c>
    </row>
    <row r="7" spans="1:10" ht="5.0999999999999996" customHeight="1" x14ac:dyDescent="0.2">
      <c r="A7" s="94"/>
      <c r="B7" s="94"/>
      <c r="C7" s="638"/>
      <c r="D7" s="94"/>
      <c r="E7" s="94"/>
      <c r="F7" s="94"/>
      <c r="G7" s="639"/>
      <c r="H7" s="94"/>
      <c r="I7" s="94"/>
      <c r="J7" s="94"/>
    </row>
    <row r="8" spans="1:10" ht="12.75" customHeight="1" x14ac:dyDescent="0.2">
      <c r="A8" s="102"/>
      <c r="B8" s="640" t="s">
        <v>461</v>
      </c>
      <c r="C8" s="619">
        <v>0</v>
      </c>
      <c r="D8" s="202">
        <v>0</v>
      </c>
      <c r="E8" s="204">
        <v>1</v>
      </c>
      <c r="F8" s="205">
        <v>1</v>
      </c>
      <c r="G8" s="203">
        <v>0</v>
      </c>
      <c r="H8" s="202">
        <v>0</v>
      </c>
      <c r="I8" s="204">
        <v>0</v>
      </c>
      <c r="J8" s="205">
        <v>0</v>
      </c>
    </row>
    <row r="9" spans="1:10" ht="12.75" customHeight="1" x14ac:dyDescent="0.2">
      <c r="A9" s="102"/>
      <c r="B9" s="641" t="s">
        <v>462</v>
      </c>
      <c r="C9" s="621">
        <v>0</v>
      </c>
      <c r="D9" s="209">
        <v>6</v>
      </c>
      <c r="E9" s="211">
        <v>23</v>
      </c>
      <c r="F9" s="212">
        <v>29</v>
      </c>
      <c r="G9" s="210">
        <v>0</v>
      </c>
      <c r="H9" s="209">
        <v>0</v>
      </c>
      <c r="I9" s="211">
        <v>0</v>
      </c>
      <c r="J9" s="212">
        <v>0</v>
      </c>
    </row>
    <row r="10" spans="1:10" ht="12.75" customHeight="1" x14ac:dyDescent="0.2">
      <c r="A10" s="102"/>
      <c r="B10" s="642" t="s">
        <v>463</v>
      </c>
      <c r="C10" s="619">
        <v>5</v>
      </c>
      <c r="D10" s="202">
        <v>127</v>
      </c>
      <c r="E10" s="204">
        <v>196</v>
      </c>
      <c r="F10" s="205">
        <v>323</v>
      </c>
      <c r="G10" s="203">
        <v>3</v>
      </c>
      <c r="H10" s="202">
        <v>97</v>
      </c>
      <c r="I10" s="204">
        <v>109</v>
      </c>
      <c r="J10" s="205">
        <v>206</v>
      </c>
    </row>
    <row r="11" spans="1:10" ht="12.75" customHeight="1" x14ac:dyDescent="0.2">
      <c r="A11" s="102"/>
      <c r="B11" s="641" t="s">
        <v>69</v>
      </c>
      <c r="C11" s="621">
        <v>39</v>
      </c>
      <c r="D11" s="209">
        <v>822</v>
      </c>
      <c r="E11" s="211">
        <v>1245</v>
      </c>
      <c r="F11" s="212">
        <v>2067</v>
      </c>
      <c r="G11" s="210">
        <v>36</v>
      </c>
      <c r="H11" s="209">
        <v>708</v>
      </c>
      <c r="I11" s="211">
        <v>1020</v>
      </c>
      <c r="J11" s="212">
        <v>1728</v>
      </c>
    </row>
    <row r="12" spans="1:10" ht="12.75" customHeight="1" x14ac:dyDescent="0.2">
      <c r="A12" s="102"/>
      <c r="B12" s="640" t="s">
        <v>464</v>
      </c>
      <c r="C12" s="619">
        <v>40</v>
      </c>
      <c r="D12" s="202">
        <v>351</v>
      </c>
      <c r="E12" s="204">
        <v>799</v>
      </c>
      <c r="F12" s="205">
        <v>1150</v>
      </c>
      <c r="G12" s="203">
        <v>36</v>
      </c>
      <c r="H12" s="202">
        <v>305</v>
      </c>
      <c r="I12" s="204">
        <v>671</v>
      </c>
      <c r="J12" s="205">
        <v>976</v>
      </c>
    </row>
    <row r="13" spans="1:10" ht="12.75" customHeight="1" x14ac:dyDescent="0.2">
      <c r="A13" s="102"/>
      <c r="B13" s="641" t="s">
        <v>465</v>
      </c>
      <c r="C13" s="621">
        <v>95</v>
      </c>
      <c r="D13" s="209">
        <v>864</v>
      </c>
      <c r="E13" s="211">
        <v>1863</v>
      </c>
      <c r="F13" s="212">
        <v>2727</v>
      </c>
      <c r="G13" s="210">
        <v>88</v>
      </c>
      <c r="H13" s="209">
        <v>789</v>
      </c>
      <c r="I13" s="211">
        <v>1656</v>
      </c>
      <c r="J13" s="212">
        <v>2445</v>
      </c>
    </row>
    <row r="14" spans="1:10" ht="12.75" customHeight="1" x14ac:dyDescent="0.2">
      <c r="A14" s="102"/>
      <c r="B14" s="640" t="s">
        <v>466</v>
      </c>
      <c r="C14" s="619">
        <v>96</v>
      </c>
      <c r="D14" s="202">
        <v>702</v>
      </c>
      <c r="E14" s="204">
        <v>1822</v>
      </c>
      <c r="F14" s="205">
        <v>2524</v>
      </c>
      <c r="G14" s="203">
        <v>93</v>
      </c>
      <c r="H14" s="202">
        <v>656</v>
      </c>
      <c r="I14" s="204">
        <v>1660</v>
      </c>
      <c r="J14" s="205">
        <v>2316</v>
      </c>
    </row>
    <row r="15" spans="1:10" ht="12.75" customHeight="1" x14ac:dyDescent="0.2">
      <c r="A15" s="102"/>
      <c r="B15" s="641" t="s">
        <v>467</v>
      </c>
      <c r="C15" s="621">
        <v>83</v>
      </c>
      <c r="D15" s="209">
        <v>600</v>
      </c>
      <c r="E15" s="211">
        <v>1431</v>
      </c>
      <c r="F15" s="212">
        <v>2031</v>
      </c>
      <c r="G15" s="210">
        <v>82</v>
      </c>
      <c r="H15" s="209">
        <v>569</v>
      </c>
      <c r="I15" s="211">
        <v>1341</v>
      </c>
      <c r="J15" s="212">
        <v>1910</v>
      </c>
    </row>
    <row r="16" spans="1:10" ht="12.75" customHeight="1" x14ac:dyDescent="0.2">
      <c r="A16" s="102"/>
      <c r="B16" s="640" t="s">
        <v>468</v>
      </c>
      <c r="C16" s="619">
        <v>60</v>
      </c>
      <c r="D16" s="202">
        <v>480</v>
      </c>
      <c r="E16" s="204">
        <v>1111</v>
      </c>
      <c r="F16" s="205">
        <v>1591</v>
      </c>
      <c r="G16" s="203">
        <v>57</v>
      </c>
      <c r="H16" s="202">
        <v>458</v>
      </c>
      <c r="I16" s="204">
        <v>1038</v>
      </c>
      <c r="J16" s="205">
        <v>1496</v>
      </c>
    </row>
    <row r="17" spans="1:10" ht="12.75" customHeight="1" x14ac:dyDescent="0.2">
      <c r="A17" s="102"/>
      <c r="B17" s="641" t="s">
        <v>469</v>
      </c>
      <c r="C17" s="621">
        <v>61</v>
      </c>
      <c r="D17" s="209">
        <v>420</v>
      </c>
      <c r="E17" s="211">
        <v>943</v>
      </c>
      <c r="F17" s="212">
        <v>1363</v>
      </c>
      <c r="G17" s="210">
        <v>58</v>
      </c>
      <c r="H17" s="209">
        <v>399</v>
      </c>
      <c r="I17" s="211">
        <v>891</v>
      </c>
      <c r="J17" s="212">
        <v>1290</v>
      </c>
    </row>
    <row r="18" spans="1:10" ht="12.75" customHeight="1" x14ac:dyDescent="0.2">
      <c r="A18" s="102"/>
      <c r="B18" s="640" t="s">
        <v>470</v>
      </c>
      <c r="C18" s="619">
        <v>69</v>
      </c>
      <c r="D18" s="202">
        <v>553</v>
      </c>
      <c r="E18" s="204">
        <v>973</v>
      </c>
      <c r="F18" s="205">
        <v>1526</v>
      </c>
      <c r="G18" s="203">
        <v>67</v>
      </c>
      <c r="H18" s="202">
        <v>517</v>
      </c>
      <c r="I18" s="204">
        <v>914</v>
      </c>
      <c r="J18" s="205">
        <v>1431</v>
      </c>
    </row>
    <row r="19" spans="1:10" ht="12.75" customHeight="1" x14ac:dyDescent="0.2">
      <c r="A19" s="102"/>
      <c r="B19" s="641" t="s">
        <v>471</v>
      </c>
      <c r="C19" s="621">
        <v>55</v>
      </c>
      <c r="D19" s="209">
        <v>521</v>
      </c>
      <c r="E19" s="211">
        <v>819</v>
      </c>
      <c r="F19" s="212">
        <v>1340</v>
      </c>
      <c r="G19" s="210">
        <v>53</v>
      </c>
      <c r="H19" s="209">
        <v>484</v>
      </c>
      <c r="I19" s="211">
        <v>755</v>
      </c>
      <c r="J19" s="212">
        <v>1239</v>
      </c>
    </row>
    <row r="20" spans="1:10" ht="12.75" customHeight="1" x14ac:dyDescent="0.2">
      <c r="A20" s="102"/>
      <c r="B20" s="640" t="s">
        <v>472</v>
      </c>
      <c r="C20" s="619">
        <v>74</v>
      </c>
      <c r="D20" s="202">
        <v>436</v>
      </c>
      <c r="E20" s="204">
        <v>672</v>
      </c>
      <c r="F20" s="205">
        <v>1108</v>
      </c>
      <c r="G20" s="203">
        <v>67</v>
      </c>
      <c r="H20" s="202">
        <v>403</v>
      </c>
      <c r="I20" s="204">
        <v>616</v>
      </c>
      <c r="J20" s="205">
        <v>1019</v>
      </c>
    </row>
    <row r="21" spans="1:10" ht="12.75" customHeight="1" x14ac:dyDescent="0.2">
      <c r="A21" s="102"/>
      <c r="B21" s="641" t="s">
        <v>473</v>
      </c>
      <c r="C21" s="621">
        <v>39</v>
      </c>
      <c r="D21" s="209">
        <v>276</v>
      </c>
      <c r="E21" s="211">
        <v>328</v>
      </c>
      <c r="F21" s="212">
        <v>604</v>
      </c>
      <c r="G21" s="210">
        <v>38</v>
      </c>
      <c r="H21" s="209">
        <v>254</v>
      </c>
      <c r="I21" s="211">
        <v>300</v>
      </c>
      <c r="J21" s="212">
        <v>554</v>
      </c>
    </row>
    <row r="22" spans="1:10" ht="12.75" customHeight="1" x14ac:dyDescent="0.2">
      <c r="A22" s="102"/>
      <c r="B22" s="640" t="s">
        <v>474</v>
      </c>
      <c r="C22" s="619">
        <v>21</v>
      </c>
      <c r="D22" s="202">
        <v>144</v>
      </c>
      <c r="E22" s="204">
        <v>149</v>
      </c>
      <c r="F22" s="205">
        <v>293</v>
      </c>
      <c r="G22" s="203">
        <v>21</v>
      </c>
      <c r="H22" s="202">
        <v>128</v>
      </c>
      <c r="I22" s="204">
        <v>137</v>
      </c>
      <c r="J22" s="205">
        <v>265</v>
      </c>
    </row>
    <row r="23" spans="1:10" ht="12.75" customHeight="1" x14ac:dyDescent="0.2">
      <c r="A23" s="102"/>
      <c r="B23" s="641" t="s">
        <v>475</v>
      </c>
      <c r="C23" s="621">
        <v>7</v>
      </c>
      <c r="D23" s="209">
        <v>54</v>
      </c>
      <c r="E23" s="211">
        <v>63</v>
      </c>
      <c r="F23" s="212">
        <v>117</v>
      </c>
      <c r="G23" s="210">
        <v>7</v>
      </c>
      <c r="H23" s="209">
        <v>51</v>
      </c>
      <c r="I23" s="211">
        <v>60</v>
      </c>
      <c r="J23" s="212">
        <v>111</v>
      </c>
    </row>
    <row r="24" spans="1:10" ht="12.75" customHeight="1" x14ac:dyDescent="0.2">
      <c r="A24" s="102"/>
      <c r="B24" s="640" t="s">
        <v>476</v>
      </c>
      <c r="C24" s="619">
        <v>3</v>
      </c>
      <c r="D24" s="202">
        <v>18</v>
      </c>
      <c r="E24" s="204">
        <v>29</v>
      </c>
      <c r="F24" s="205">
        <v>47</v>
      </c>
      <c r="G24" s="203">
        <v>3</v>
      </c>
      <c r="H24" s="202">
        <v>18</v>
      </c>
      <c r="I24" s="204">
        <v>27</v>
      </c>
      <c r="J24" s="205">
        <v>45</v>
      </c>
    </row>
    <row r="25" spans="1:10" ht="12.75" customHeight="1" x14ac:dyDescent="0.2">
      <c r="A25" s="102"/>
      <c r="B25" s="641" t="s">
        <v>477</v>
      </c>
      <c r="C25" s="621">
        <v>2</v>
      </c>
      <c r="D25" s="209">
        <v>12</v>
      </c>
      <c r="E25" s="211">
        <v>8</v>
      </c>
      <c r="F25" s="212">
        <v>20</v>
      </c>
      <c r="G25" s="210">
        <v>2</v>
      </c>
      <c r="H25" s="209">
        <v>11</v>
      </c>
      <c r="I25" s="211">
        <v>8</v>
      </c>
      <c r="J25" s="212">
        <v>19</v>
      </c>
    </row>
    <row r="26" spans="1:10" ht="12.75" customHeight="1" x14ac:dyDescent="0.2">
      <c r="A26" s="102"/>
      <c r="B26" s="640" t="s">
        <v>478</v>
      </c>
      <c r="C26" s="619">
        <v>0</v>
      </c>
      <c r="D26" s="202">
        <v>2</v>
      </c>
      <c r="E26" s="204">
        <v>4</v>
      </c>
      <c r="F26" s="205">
        <v>6</v>
      </c>
      <c r="G26" s="203">
        <v>0</v>
      </c>
      <c r="H26" s="202">
        <v>2</v>
      </c>
      <c r="I26" s="204">
        <v>4</v>
      </c>
      <c r="J26" s="205">
        <v>6</v>
      </c>
    </row>
    <row r="27" spans="1:10" ht="12.75" customHeight="1" x14ac:dyDescent="0.2">
      <c r="A27" s="102"/>
      <c r="B27" s="641" t="s">
        <v>479</v>
      </c>
      <c r="C27" s="621">
        <v>0</v>
      </c>
      <c r="D27" s="209">
        <v>0</v>
      </c>
      <c r="E27" s="211">
        <v>1</v>
      </c>
      <c r="F27" s="212">
        <v>1</v>
      </c>
      <c r="G27" s="210">
        <v>0</v>
      </c>
      <c r="H27" s="209">
        <v>0</v>
      </c>
      <c r="I27" s="211">
        <v>1</v>
      </c>
      <c r="J27" s="212">
        <v>1</v>
      </c>
    </row>
    <row r="28" spans="1:10" ht="12.75" customHeight="1" x14ac:dyDescent="0.2">
      <c r="A28" s="102"/>
      <c r="B28" s="640" t="s">
        <v>480</v>
      </c>
      <c r="C28" s="619">
        <v>0</v>
      </c>
      <c r="D28" s="202">
        <v>0</v>
      </c>
      <c r="E28" s="204">
        <v>0</v>
      </c>
      <c r="F28" s="205">
        <v>0</v>
      </c>
      <c r="G28" s="203">
        <v>0</v>
      </c>
      <c r="H28" s="202">
        <v>0</v>
      </c>
      <c r="I28" s="204">
        <v>0</v>
      </c>
      <c r="J28" s="205">
        <v>0</v>
      </c>
    </row>
    <row r="29" spans="1:10" ht="12.75" customHeight="1" x14ac:dyDescent="0.2">
      <c r="A29" s="102"/>
      <c r="B29" s="641" t="s">
        <v>460</v>
      </c>
      <c r="C29" s="621">
        <v>0</v>
      </c>
      <c r="D29" s="209">
        <v>4</v>
      </c>
      <c r="E29" s="211">
        <v>7</v>
      </c>
      <c r="F29" s="212">
        <v>11</v>
      </c>
      <c r="G29" s="210">
        <v>0</v>
      </c>
      <c r="H29" s="209">
        <v>3</v>
      </c>
      <c r="I29" s="211">
        <v>6</v>
      </c>
      <c r="J29" s="212">
        <v>9</v>
      </c>
    </row>
    <row r="30" spans="1:10" ht="12.75" customHeight="1" x14ac:dyDescent="0.2">
      <c r="A30" s="102"/>
      <c r="B30" s="1182" t="s">
        <v>115</v>
      </c>
      <c r="C30" s="1183">
        <v>749</v>
      </c>
      <c r="D30" s="1184">
        <v>6392</v>
      </c>
      <c r="E30" s="1185">
        <v>12487</v>
      </c>
      <c r="F30" s="1186">
        <v>18879</v>
      </c>
      <c r="G30" s="1187">
        <v>711</v>
      </c>
      <c r="H30" s="1188">
        <v>5852</v>
      </c>
      <c r="I30" s="1185">
        <v>11214</v>
      </c>
      <c r="J30" s="1186">
        <v>17066</v>
      </c>
    </row>
    <row r="31" spans="1:10" s="1548" customFormat="1" ht="24.95" customHeight="1" x14ac:dyDescent="0.25">
      <c r="A31" s="1541"/>
      <c r="B31" s="645" t="s">
        <v>481</v>
      </c>
      <c r="C31" s="1549"/>
      <c r="D31" s="1546"/>
      <c r="E31" s="1546"/>
      <c r="F31" s="1546"/>
      <c r="G31" s="1547"/>
      <c r="H31" s="1546"/>
      <c r="I31" s="1546"/>
      <c r="J31" s="1546"/>
    </row>
    <row r="32" spans="1:10" ht="12.75" customHeight="1" x14ac:dyDescent="0.2">
      <c r="A32" s="102"/>
      <c r="B32" s="640" t="s">
        <v>513</v>
      </c>
      <c r="C32" s="619">
        <v>0</v>
      </c>
      <c r="D32" s="202">
        <v>0</v>
      </c>
      <c r="E32" s="204">
        <v>1</v>
      </c>
      <c r="F32" s="205">
        <v>1</v>
      </c>
      <c r="G32" s="203">
        <v>0</v>
      </c>
      <c r="H32" s="202">
        <v>0</v>
      </c>
      <c r="I32" s="204">
        <v>0</v>
      </c>
      <c r="J32" s="205">
        <v>0</v>
      </c>
    </row>
    <row r="33" spans="1:10" ht="12.75" customHeight="1" x14ac:dyDescent="0.2">
      <c r="A33" s="102"/>
      <c r="B33" s="641" t="s">
        <v>514</v>
      </c>
      <c r="C33" s="621"/>
      <c r="D33" s="209"/>
      <c r="E33" s="211"/>
      <c r="F33" s="212"/>
      <c r="G33" s="210"/>
      <c r="H33" s="209"/>
      <c r="I33" s="211"/>
      <c r="J33" s="212"/>
    </row>
    <row r="34" spans="1:10" ht="12.75" customHeight="1" x14ac:dyDescent="0.2">
      <c r="A34" s="102"/>
      <c r="B34" s="640" t="s">
        <v>483</v>
      </c>
      <c r="C34" s="619"/>
      <c r="D34" s="202"/>
      <c r="E34" s="204"/>
      <c r="F34" s="205"/>
      <c r="G34" s="203"/>
      <c r="H34" s="202"/>
      <c r="I34" s="204"/>
      <c r="J34" s="205"/>
    </row>
    <row r="35" spans="1:10" ht="12.75" customHeight="1" x14ac:dyDescent="0.2">
      <c r="A35" s="102"/>
      <c r="B35" s="641" t="s">
        <v>484</v>
      </c>
      <c r="C35" s="621"/>
      <c r="D35" s="209"/>
      <c r="E35" s="211"/>
      <c r="F35" s="212"/>
      <c r="G35" s="210"/>
      <c r="H35" s="209"/>
      <c r="I35" s="211"/>
      <c r="J35" s="212"/>
    </row>
    <row r="36" spans="1:10" ht="12.75" customHeight="1" x14ac:dyDescent="0.2">
      <c r="A36" s="102"/>
      <c r="B36" s="640" t="s">
        <v>485</v>
      </c>
      <c r="C36" s="619"/>
      <c r="D36" s="202"/>
      <c r="E36" s="204"/>
      <c r="F36" s="205"/>
      <c r="G36" s="203"/>
      <c r="H36" s="202"/>
      <c r="I36" s="204"/>
      <c r="J36" s="205"/>
    </row>
    <row r="37" spans="1:10" ht="12.75" customHeight="1" x14ac:dyDescent="0.2">
      <c r="A37" s="102"/>
      <c r="B37" s="641" t="s">
        <v>486</v>
      </c>
      <c r="C37" s="621"/>
      <c r="D37" s="209"/>
      <c r="E37" s="211"/>
      <c r="F37" s="212"/>
      <c r="G37" s="210"/>
      <c r="H37" s="209"/>
      <c r="I37" s="211"/>
      <c r="J37" s="212"/>
    </row>
    <row r="38" spans="1:10" ht="12.75" customHeight="1" x14ac:dyDescent="0.2">
      <c r="A38" s="102"/>
      <c r="B38" s="640" t="s">
        <v>487</v>
      </c>
      <c r="C38" s="619">
        <v>0</v>
      </c>
      <c r="D38" s="202">
        <v>1</v>
      </c>
      <c r="E38" s="204">
        <v>3</v>
      </c>
      <c r="F38" s="205">
        <v>4</v>
      </c>
      <c r="G38" s="203">
        <v>0</v>
      </c>
      <c r="H38" s="202">
        <v>0</v>
      </c>
      <c r="I38" s="204">
        <v>0</v>
      </c>
      <c r="J38" s="205">
        <v>0</v>
      </c>
    </row>
    <row r="39" spans="1:10" ht="12.75" customHeight="1" x14ac:dyDescent="0.2">
      <c r="A39" s="102"/>
      <c r="B39" s="641" t="s">
        <v>488</v>
      </c>
      <c r="C39" s="621">
        <v>0</v>
      </c>
      <c r="D39" s="209">
        <v>2</v>
      </c>
      <c r="E39" s="211">
        <v>3</v>
      </c>
      <c r="F39" s="212">
        <v>5</v>
      </c>
      <c r="G39" s="210">
        <v>0</v>
      </c>
      <c r="H39" s="209">
        <v>0</v>
      </c>
      <c r="I39" s="211">
        <v>0</v>
      </c>
      <c r="J39" s="212">
        <v>0</v>
      </c>
    </row>
    <row r="40" spans="1:10" ht="12.75" customHeight="1" x14ac:dyDescent="0.2">
      <c r="A40" s="102"/>
      <c r="B40" s="640" t="s">
        <v>489</v>
      </c>
      <c r="C40" s="619">
        <v>0</v>
      </c>
      <c r="D40" s="202">
        <v>1</v>
      </c>
      <c r="E40" s="204">
        <v>10</v>
      </c>
      <c r="F40" s="205">
        <v>11</v>
      </c>
      <c r="G40" s="203">
        <v>0</v>
      </c>
      <c r="H40" s="202">
        <v>0</v>
      </c>
      <c r="I40" s="204">
        <v>0</v>
      </c>
      <c r="J40" s="205">
        <v>0</v>
      </c>
    </row>
    <row r="41" spans="1:10" ht="12.75" customHeight="1" x14ac:dyDescent="0.2">
      <c r="A41" s="102"/>
      <c r="B41" s="641" t="s">
        <v>490</v>
      </c>
      <c r="C41" s="621">
        <v>0</v>
      </c>
      <c r="D41" s="209">
        <v>2</v>
      </c>
      <c r="E41" s="211">
        <v>7</v>
      </c>
      <c r="F41" s="212">
        <v>9</v>
      </c>
      <c r="G41" s="210">
        <v>0</v>
      </c>
      <c r="H41" s="209">
        <v>0</v>
      </c>
      <c r="I41" s="211">
        <v>0</v>
      </c>
      <c r="J41" s="212">
        <v>0</v>
      </c>
    </row>
    <row r="42" spans="1:10" ht="12.75" customHeight="1" x14ac:dyDescent="0.2">
      <c r="A42" s="102"/>
      <c r="B42" s="640" t="s">
        <v>491</v>
      </c>
      <c r="C42" s="619">
        <v>0</v>
      </c>
      <c r="D42" s="202">
        <v>2</v>
      </c>
      <c r="E42" s="204">
        <v>11</v>
      </c>
      <c r="F42" s="205">
        <v>13</v>
      </c>
      <c r="G42" s="203">
        <v>0</v>
      </c>
      <c r="H42" s="202">
        <v>0</v>
      </c>
      <c r="I42" s="204">
        <v>0</v>
      </c>
      <c r="J42" s="205">
        <v>0</v>
      </c>
    </row>
    <row r="43" spans="1:10" ht="12.75" customHeight="1" x14ac:dyDescent="0.2">
      <c r="A43" s="102"/>
      <c r="B43" s="641" t="s">
        <v>492</v>
      </c>
      <c r="C43" s="621">
        <v>0</v>
      </c>
      <c r="D43" s="209">
        <v>5</v>
      </c>
      <c r="E43" s="211">
        <v>12</v>
      </c>
      <c r="F43" s="212">
        <v>17</v>
      </c>
      <c r="G43" s="210">
        <v>0</v>
      </c>
      <c r="H43" s="209">
        <v>0</v>
      </c>
      <c r="I43" s="211">
        <v>0</v>
      </c>
      <c r="J43" s="212">
        <v>0</v>
      </c>
    </row>
    <row r="44" spans="1:10" ht="12.75" customHeight="1" x14ac:dyDescent="0.2">
      <c r="A44" s="102"/>
      <c r="B44" s="640" t="s">
        <v>493</v>
      </c>
      <c r="C44" s="619">
        <v>0</v>
      </c>
      <c r="D44" s="202">
        <v>3</v>
      </c>
      <c r="E44" s="204">
        <v>8</v>
      </c>
      <c r="F44" s="205">
        <v>11</v>
      </c>
      <c r="G44" s="203">
        <v>0</v>
      </c>
      <c r="H44" s="202">
        <v>0</v>
      </c>
      <c r="I44" s="204">
        <v>1</v>
      </c>
      <c r="J44" s="205">
        <v>1</v>
      </c>
    </row>
    <row r="45" spans="1:10" ht="12.75" customHeight="1" x14ac:dyDescent="0.2">
      <c r="A45" s="102"/>
      <c r="B45" s="641" t="s">
        <v>494</v>
      </c>
      <c r="C45" s="621">
        <v>1</v>
      </c>
      <c r="D45" s="209">
        <v>14</v>
      </c>
      <c r="E45" s="211">
        <v>20</v>
      </c>
      <c r="F45" s="212">
        <v>34</v>
      </c>
      <c r="G45" s="210">
        <v>0</v>
      </c>
      <c r="H45" s="209">
        <v>8</v>
      </c>
      <c r="I45" s="211">
        <v>5</v>
      </c>
      <c r="J45" s="212">
        <v>13</v>
      </c>
    </row>
    <row r="46" spans="1:10" ht="12.75" customHeight="1" x14ac:dyDescent="0.2">
      <c r="A46" s="102"/>
      <c r="B46" s="640" t="s">
        <v>495</v>
      </c>
      <c r="C46" s="619">
        <v>4</v>
      </c>
      <c r="D46" s="202">
        <v>103</v>
      </c>
      <c r="E46" s="204">
        <v>145</v>
      </c>
      <c r="F46" s="205">
        <v>248</v>
      </c>
      <c r="G46" s="203">
        <v>3</v>
      </c>
      <c r="H46" s="202">
        <v>89</v>
      </c>
      <c r="I46" s="204">
        <v>103</v>
      </c>
      <c r="J46" s="205">
        <v>192</v>
      </c>
    </row>
    <row r="47" spans="1:10" ht="12.75" customHeight="1" x14ac:dyDescent="0.2">
      <c r="A47" s="102"/>
      <c r="B47" s="641" t="s">
        <v>496</v>
      </c>
      <c r="C47" s="621">
        <v>5</v>
      </c>
      <c r="D47" s="209">
        <v>216</v>
      </c>
      <c r="E47" s="211">
        <v>286</v>
      </c>
      <c r="F47" s="212">
        <v>502</v>
      </c>
      <c r="G47" s="210">
        <v>5</v>
      </c>
      <c r="H47" s="209">
        <v>183</v>
      </c>
      <c r="I47" s="211">
        <v>222</v>
      </c>
      <c r="J47" s="212">
        <v>405</v>
      </c>
    </row>
    <row r="48" spans="1:10" ht="12.75" customHeight="1" x14ac:dyDescent="0.2">
      <c r="A48" s="102"/>
      <c r="B48" s="640" t="s">
        <v>497</v>
      </c>
      <c r="C48" s="619">
        <v>18</v>
      </c>
      <c r="D48" s="202">
        <v>287</v>
      </c>
      <c r="E48" s="204">
        <v>468</v>
      </c>
      <c r="F48" s="205">
        <v>755</v>
      </c>
      <c r="G48" s="203">
        <v>16</v>
      </c>
      <c r="H48" s="202">
        <v>250</v>
      </c>
      <c r="I48" s="204">
        <v>389</v>
      </c>
      <c r="J48" s="205">
        <v>639</v>
      </c>
    </row>
    <row r="49" spans="1:10" ht="12.75" customHeight="1" x14ac:dyDescent="0.2">
      <c r="A49" s="102"/>
      <c r="B49" s="641" t="s">
        <v>498</v>
      </c>
      <c r="C49" s="621">
        <v>16</v>
      </c>
      <c r="D49" s="209">
        <v>319</v>
      </c>
      <c r="E49" s="211">
        <v>491</v>
      </c>
      <c r="F49" s="212">
        <v>810</v>
      </c>
      <c r="G49" s="210">
        <v>15</v>
      </c>
      <c r="H49" s="209">
        <v>275</v>
      </c>
      <c r="I49" s="211">
        <v>409</v>
      </c>
      <c r="J49" s="212">
        <v>684</v>
      </c>
    </row>
    <row r="50" spans="1:10" ht="12.75" customHeight="1" x14ac:dyDescent="0.2">
      <c r="A50" s="102"/>
      <c r="B50" s="640" t="s">
        <v>499</v>
      </c>
      <c r="C50" s="619">
        <v>25</v>
      </c>
      <c r="D50" s="202">
        <v>177</v>
      </c>
      <c r="E50" s="204">
        <v>410</v>
      </c>
      <c r="F50" s="205">
        <v>587</v>
      </c>
      <c r="G50" s="203">
        <v>23</v>
      </c>
      <c r="H50" s="202">
        <v>156</v>
      </c>
      <c r="I50" s="204">
        <v>341</v>
      </c>
      <c r="J50" s="205">
        <v>497</v>
      </c>
    </row>
    <row r="51" spans="1:10" ht="12.75" customHeight="1" x14ac:dyDescent="0.2">
      <c r="A51" s="102"/>
      <c r="B51" s="641" t="s">
        <v>500</v>
      </c>
      <c r="C51" s="621">
        <v>15</v>
      </c>
      <c r="D51" s="209">
        <v>174</v>
      </c>
      <c r="E51" s="211">
        <v>389</v>
      </c>
      <c r="F51" s="212">
        <v>563</v>
      </c>
      <c r="G51" s="210">
        <v>13</v>
      </c>
      <c r="H51" s="209">
        <v>149</v>
      </c>
      <c r="I51" s="211">
        <v>330</v>
      </c>
      <c r="J51" s="212">
        <v>479</v>
      </c>
    </row>
    <row r="52" spans="1:10" ht="12.75" customHeight="1" x14ac:dyDescent="0.2">
      <c r="A52" s="102"/>
      <c r="B52" s="640" t="s">
        <v>501</v>
      </c>
      <c r="C52" s="619">
        <v>12</v>
      </c>
      <c r="D52" s="202">
        <v>170</v>
      </c>
      <c r="E52" s="204">
        <v>337</v>
      </c>
      <c r="F52" s="205">
        <v>507</v>
      </c>
      <c r="G52" s="203">
        <v>11</v>
      </c>
      <c r="H52" s="202">
        <v>157</v>
      </c>
      <c r="I52" s="204">
        <v>292</v>
      </c>
      <c r="J52" s="205">
        <v>449</v>
      </c>
    </row>
    <row r="53" spans="1:10" ht="12.75" customHeight="1" x14ac:dyDescent="0.2">
      <c r="A53" s="102"/>
      <c r="B53" s="641" t="s">
        <v>502</v>
      </c>
      <c r="C53" s="621">
        <v>17</v>
      </c>
      <c r="D53" s="209">
        <v>190</v>
      </c>
      <c r="E53" s="211">
        <v>378</v>
      </c>
      <c r="F53" s="212">
        <v>568</v>
      </c>
      <c r="G53" s="210">
        <v>16</v>
      </c>
      <c r="H53" s="209">
        <v>176</v>
      </c>
      <c r="I53" s="211">
        <v>338</v>
      </c>
      <c r="J53" s="212">
        <v>514</v>
      </c>
    </row>
    <row r="54" spans="1:10" ht="12.75" customHeight="1" x14ac:dyDescent="0.2">
      <c r="A54" s="102"/>
      <c r="B54" s="640" t="s">
        <v>503</v>
      </c>
      <c r="C54" s="619">
        <v>25</v>
      </c>
      <c r="D54" s="202">
        <v>168</v>
      </c>
      <c r="E54" s="204">
        <v>394</v>
      </c>
      <c r="F54" s="205">
        <v>562</v>
      </c>
      <c r="G54" s="203">
        <v>24</v>
      </c>
      <c r="H54" s="202">
        <v>151</v>
      </c>
      <c r="I54" s="204">
        <v>349</v>
      </c>
      <c r="J54" s="205">
        <v>500</v>
      </c>
    </row>
    <row r="55" spans="1:10" ht="12.75" customHeight="1" x14ac:dyDescent="0.2">
      <c r="A55" s="102"/>
      <c r="B55" s="641" t="s">
        <v>504</v>
      </c>
      <c r="C55" s="621">
        <v>25</v>
      </c>
      <c r="D55" s="209">
        <v>181</v>
      </c>
      <c r="E55" s="211">
        <v>380</v>
      </c>
      <c r="F55" s="212">
        <v>561</v>
      </c>
      <c r="G55" s="210">
        <v>22</v>
      </c>
      <c r="H55" s="209">
        <v>162</v>
      </c>
      <c r="I55" s="211">
        <v>333</v>
      </c>
      <c r="J55" s="212">
        <v>495</v>
      </c>
    </row>
    <row r="56" spans="1:10" ht="12.75" customHeight="1" x14ac:dyDescent="0.2">
      <c r="A56" s="102"/>
      <c r="B56" s="640" t="s">
        <v>505</v>
      </c>
      <c r="C56" s="619">
        <v>16</v>
      </c>
      <c r="D56" s="202">
        <v>155</v>
      </c>
      <c r="E56" s="204">
        <v>374</v>
      </c>
      <c r="F56" s="205">
        <v>529</v>
      </c>
      <c r="G56" s="203">
        <v>15</v>
      </c>
      <c r="H56" s="202">
        <v>143</v>
      </c>
      <c r="I56" s="204">
        <v>344</v>
      </c>
      <c r="J56" s="205">
        <v>487</v>
      </c>
    </row>
    <row r="57" spans="1:10" ht="12.75" customHeight="1" x14ac:dyDescent="0.2">
      <c r="A57" s="102"/>
      <c r="B57" s="641" t="s">
        <v>506</v>
      </c>
      <c r="C57" s="621">
        <v>17</v>
      </c>
      <c r="D57" s="209">
        <v>147</v>
      </c>
      <c r="E57" s="211">
        <v>410</v>
      </c>
      <c r="F57" s="212">
        <v>557</v>
      </c>
      <c r="G57" s="210">
        <v>15</v>
      </c>
      <c r="H57" s="209">
        <v>135</v>
      </c>
      <c r="I57" s="211">
        <v>369</v>
      </c>
      <c r="J57" s="212">
        <v>504</v>
      </c>
    </row>
    <row r="58" spans="1:10" ht="12.75" customHeight="1" x14ac:dyDescent="0.2">
      <c r="A58" s="102"/>
      <c r="B58" s="640" t="s">
        <v>507</v>
      </c>
      <c r="C58" s="619">
        <v>30</v>
      </c>
      <c r="D58" s="202">
        <v>146</v>
      </c>
      <c r="E58" s="204">
        <v>339</v>
      </c>
      <c r="F58" s="205">
        <v>485</v>
      </c>
      <c r="G58" s="203">
        <v>30</v>
      </c>
      <c r="H58" s="202">
        <v>135</v>
      </c>
      <c r="I58" s="204">
        <v>308</v>
      </c>
      <c r="J58" s="205">
        <v>443</v>
      </c>
    </row>
    <row r="59" spans="1:10" ht="12.75" customHeight="1" x14ac:dyDescent="0.2">
      <c r="A59" s="102"/>
      <c r="B59" s="641" t="s">
        <v>508</v>
      </c>
      <c r="C59" s="621">
        <v>16</v>
      </c>
      <c r="D59" s="209">
        <v>147</v>
      </c>
      <c r="E59" s="211">
        <v>383</v>
      </c>
      <c r="F59" s="212">
        <v>530</v>
      </c>
      <c r="G59" s="210">
        <v>16</v>
      </c>
      <c r="H59" s="209">
        <v>137</v>
      </c>
      <c r="I59" s="211">
        <v>355</v>
      </c>
      <c r="J59" s="212">
        <v>492</v>
      </c>
    </row>
    <row r="60" spans="1:10" ht="12.75" customHeight="1" x14ac:dyDescent="0.2">
      <c r="A60" s="102"/>
      <c r="B60" s="640" t="s">
        <v>509</v>
      </c>
      <c r="C60" s="619">
        <v>18</v>
      </c>
      <c r="D60" s="202">
        <v>136</v>
      </c>
      <c r="E60" s="204">
        <v>340</v>
      </c>
      <c r="F60" s="205">
        <v>476</v>
      </c>
      <c r="G60" s="203">
        <v>17</v>
      </c>
      <c r="H60" s="202">
        <v>127</v>
      </c>
      <c r="I60" s="204">
        <v>310</v>
      </c>
      <c r="J60" s="205">
        <v>437</v>
      </c>
    </row>
    <row r="61" spans="1:10" ht="12.75" customHeight="1" x14ac:dyDescent="0.2">
      <c r="A61" s="102"/>
      <c r="B61" s="641" t="s">
        <v>510</v>
      </c>
      <c r="C61" s="621">
        <v>15</v>
      </c>
      <c r="D61" s="209">
        <v>126</v>
      </c>
      <c r="E61" s="211">
        <v>350</v>
      </c>
      <c r="F61" s="212">
        <v>476</v>
      </c>
      <c r="G61" s="210">
        <v>15</v>
      </c>
      <c r="H61" s="209">
        <v>122</v>
      </c>
      <c r="I61" s="211">
        <v>318</v>
      </c>
      <c r="J61" s="212">
        <v>440</v>
      </c>
    </row>
    <row r="62" spans="1:10" s="1971" customFormat="1" ht="15" customHeight="1" x14ac:dyDescent="0.2">
      <c r="B62" s="2065" t="s">
        <v>1000</v>
      </c>
      <c r="C62" s="2065"/>
      <c r="D62" s="2066" t="s">
        <v>1001</v>
      </c>
      <c r="E62" s="2066"/>
      <c r="F62" s="2066"/>
      <c r="G62" s="2066"/>
      <c r="H62" s="2066"/>
      <c r="I62" s="2066"/>
      <c r="J62" s="2066"/>
    </row>
    <row r="63" spans="1:10" ht="12.75" customHeight="1" x14ac:dyDescent="0.2"/>
    <row r="64" spans="1:10" ht="12.75" customHeight="1" x14ac:dyDescent="0.2"/>
    <row r="65" s="1553" customFormat="1" ht="20.100000000000001" customHeight="1" x14ac:dyDescent="0.2"/>
  </sheetData>
  <mergeCells count="4">
    <mergeCell ref="C5:F5"/>
    <mergeCell ref="G5:J5"/>
    <mergeCell ref="B62:C62"/>
    <mergeCell ref="D62:J62"/>
  </mergeCells>
  <printOptions horizontalCentered="1"/>
  <pageMargins left="0.47244094488188981" right="0.47244094488188981" top="0.59055118110236227" bottom="0.39370078740157483" header="0.51181102362204722" footer="0.31496062992125984"/>
  <pageSetup paperSize="9" scale="89" firstPageNumber="0" orientation="portrait" r:id="rId1"/>
  <headerFooter>
    <oddFooter>&amp;C&amp;F&amp;R&amp;A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showGridLines="0" showZeros="0" zoomScaleNormal="100" workbookViewId="0">
      <pane ySplit="6" topLeftCell="A19" activePane="bottomLeft" state="frozen"/>
      <selection activeCell="D66" sqref="D66"/>
      <selection pane="bottomLeft" activeCell="A62" sqref="A62:XFD62"/>
    </sheetView>
  </sheetViews>
  <sheetFormatPr baseColWidth="10" defaultColWidth="9.140625" defaultRowHeight="12.75" x14ac:dyDescent="0.2"/>
  <cols>
    <col min="1" max="1" width="1.7109375" style="337" customWidth="1"/>
    <col min="2" max="2" width="15.7109375" style="337" customWidth="1"/>
    <col min="3" max="3" width="6.7109375" style="337" customWidth="1"/>
    <col min="4" max="6" width="9.7109375" style="337" customWidth="1"/>
    <col min="7" max="7" width="6.7109375" style="337" customWidth="1"/>
    <col min="8" max="10" width="9.7109375" style="337" customWidth="1"/>
    <col min="11" max="1021" width="10.7109375" style="337" customWidth="1"/>
    <col min="1022" max="1024" width="9.140625" style="337" customWidth="1"/>
    <col min="1025" max="16384" width="9.140625" style="337"/>
  </cols>
  <sheetData>
    <row r="1" spans="1:11" s="102" customFormat="1" ht="20.100000000000001" customHeight="1" x14ac:dyDescent="0.2">
      <c r="B1" s="187" t="s">
        <v>453</v>
      </c>
      <c r="C1" s="217"/>
      <c r="D1" s="585"/>
      <c r="E1" s="585"/>
      <c r="F1" s="585"/>
      <c r="G1" s="585"/>
      <c r="H1" s="585"/>
      <c r="I1" s="585"/>
      <c r="J1" s="585"/>
    </row>
    <row r="2" spans="1:11" s="1543" customFormat="1" ht="20.100000000000001" customHeight="1" x14ac:dyDescent="0.25">
      <c r="B2" s="1117" t="s">
        <v>747</v>
      </c>
      <c r="C2" s="1544"/>
      <c r="D2" s="1545"/>
      <c r="E2" s="1545"/>
      <c r="F2" s="1545"/>
      <c r="G2" s="1545"/>
      <c r="H2" s="1545"/>
      <c r="I2" s="1545"/>
      <c r="J2" s="1545"/>
    </row>
    <row r="3" spans="1:11" s="102" customFormat="1" ht="20.100000000000001" customHeight="1" x14ac:dyDescent="0.2">
      <c r="B3" s="1116" t="s">
        <v>439</v>
      </c>
      <c r="C3" s="275"/>
      <c r="D3" s="585"/>
      <c r="E3" s="585"/>
      <c r="F3" s="585"/>
      <c r="G3" s="585"/>
      <c r="H3" s="585"/>
      <c r="I3" s="585"/>
      <c r="J3" s="585"/>
    </row>
    <row r="4" spans="1:11" s="102" customFormat="1" ht="20.100000000000001" customHeight="1" x14ac:dyDescent="0.2">
      <c r="B4" s="596" t="s">
        <v>49</v>
      </c>
      <c r="C4" s="219"/>
      <c r="D4" s="219"/>
      <c r="E4" s="219"/>
      <c r="F4" s="585"/>
      <c r="G4" s="585"/>
      <c r="H4" s="585"/>
      <c r="I4" s="585"/>
      <c r="J4" s="585"/>
    </row>
    <row r="5" spans="1:11" s="94" customFormat="1" ht="25.5" customHeight="1" x14ac:dyDescent="0.2">
      <c r="B5" s="616" t="s">
        <v>511</v>
      </c>
      <c r="C5" s="2064" t="s">
        <v>748</v>
      </c>
      <c r="D5" s="2064"/>
      <c r="E5" s="2064"/>
      <c r="F5" s="2064"/>
      <c r="G5" s="2063" t="s">
        <v>512</v>
      </c>
      <c r="H5" s="2063"/>
      <c r="I5" s="2063"/>
      <c r="J5" s="2063"/>
      <c r="K5" s="1376"/>
    </row>
    <row r="6" spans="1:11" s="94" customFormat="1" ht="50.1" customHeight="1" x14ac:dyDescent="0.2">
      <c r="B6" s="616"/>
      <c r="C6" s="637" t="s">
        <v>106</v>
      </c>
      <c r="D6" s="91" t="s">
        <v>107</v>
      </c>
      <c r="E6" s="92" t="s">
        <v>108</v>
      </c>
      <c r="F6" s="93" t="s">
        <v>109</v>
      </c>
      <c r="G6" s="90" t="s">
        <v>106</v>
      </c>
      <c r="H6" s="91" t="s">
        <v>107</v>
      </c>
      <c r="I6" s="92" t="s">
        <v>108</v>
      </c>
      <c r="J6" s="93" t="s">
        <v>109</v>
      </c>
    </row>
    <row r="7" spans="1:11" ht="5.0999999999999996" customHeight="1" x14ac:dyDescent="0.2">
      <c r="A7" s="94"/>
      <c r="B7" s="94"/>
      <c r="C7" s="638"/>
      <c r="D7" s="94"/>
      <c r="E7" s="94"/>
      <c r="F7" s="94"/>
      <c r="G7" s="639"/>
      <c r="H7" s="94"/>
      <c r="I7" s="94"/>
      <c r="J7" s="94"/>
    </row>
    <row r="8" spans="1:11" ht="12.75" customHeight="1" x14ac:dyDescent="0.2">
      <c r="A8" s="102"/>
      <c r="B8" s="640" t="s">
        <v>751</v>
      </c>
      <c r="C8" s="619"/>
      <c r="D8" s="202"/>
      <c r="E8" s="204"/>
      <c r="F8" s="205"/>
      <c r="G8" s="203"/>
      <c r="H8" s="202"/>
      <c r="I8" s="204"/>
      <c r="J8" s="205"/>
    </row>
    <row r="9" spans="1:11" ht="12.75" customHeight="1" x14ac:dyDescent="0.2">
      <c r="A9" s="102"/>
      <c r="B9" s="641" t="s">
        <v>462</v>
      </c>
      <c r="C9" s="621">
        <v>0</v>
      </c>
      <c r="D9" s="209">
        <v>3</v>
      </c>
      <c r="E9" s="211">
        <v>9</v>
      </c>
      <c r="F9" s="212">
        <v>12</v>
      </c>
      <c r="G9" s="210">
        <v>0</v>
      </c>
      <c r="H9" s="209">
        <v>0</v>
      </c>
      <c r="I9" s="211">
        <v>0</v>
      </c>
      <c r="J9" s="212">
        <v>0</v>
      </c>
    </row>
    <row r="10" spans="1:11" ht="12.75" customHeight="1" x14ac:dyDescent="0.2">
      <c r="A10" s="102"/>
      <c r="B10" s="642" t="s">
        <v>463</v>
      </c>
      <c r="C10" s="619">
        <v>3</v>
      </c>
      <c r="D10" s="202">
        <v>98</v>
      </c>
      <c r="E10" s="204">
        <v>151</v>
      </c>
      <c r="F10" s="205">
        <v>249</v>
      </c>
      <c r="G10" s="203">
        <v>3</v>
      </c>
      <c r="H10" s="202">
        <v>88</v>
      </c>
      <c r="I10" s="204">
        <v>101</v>
      </c>
      <c r="J10" s="205">
        <v>189</v>
      </c>
    </row>
    <row r="11" spans="1:11" ht="12.75" customHeight="1" x14ac:dyDescent="0.2">
      <c r="A11" s="102"/>
      <c r="B11" s="641" t="s">
        <v>69</v>
      </c>
      <c r="C11" s="621">
        <v>30</v>
      </c>
      <c r="D11" s="209">
        <v>651</v>
      </c>
      <c r="E11" s="211">
        <v>1034</v>
      </c>
      <c r="F11" s="212">
        <v>1685</v>
      </c>
      <c r="G11" s="210">
        <v>28</v>
      </c>
      <c r="H11" s="209">
        <v>582</v>
      </c>
      <c r="I11" s="211">
        <v>864</v>
      </c>
      <c r="J11" s="212">
        <v>1446</v>
      </c>
    </row>
    <row r="12" spans="1:11" ht="12.75" customHeight="1" x14ac:dyDescent="0.2">
      <c r="A12" s="102"/>
      <c r="B12" s="640" t="s">
        <v>464</v>
      </c>
      <c r="C12" s="619">
        <v>20</v>
      </c>
      <c r="D12" s="202">
        <v>205</v>
      </c>
      <c r="E12" s="204">
        <v>544</v>
      </c>
      <c r="F12" s="205">
        <v>749</v>
      </c>
      <c r="G12" s="203">
        <v>17</v>
      </c>
      <c r="H12" s="202">
        <v>182</v>
      </c>
      <c r="I12" s="204">
        <v>469</v>
      </c>
      <c r="J12" s="205">
        <v>651</v>
      </c>
    </row>
    <row r="13" spans="1:11" ht="12.75" customHeight="1" x14ac:dyDescent="0.2">
      <c r="A13" s="102"/>
      <c r="B13" s="641" t="s">
        <v>465</v>
      </c>
      <c r="C13" s="621">
        <v>17</v>
      </c>
      <c r="D13" s="209">
        <v>197</v>
      </c>
      <c r="E13" s="211">
        <v>635</v>
      </c>
      <c r="F13" s="212">
        <v>832</v>
      </c>
      <c r="G13" s="210">
        <v>17</v>
      </c>
      <c r="H13" s="209">
        <v>182</v>
      </c>
      <c r="I13" s="211">
        <v>576</v>
      </c>
      <c r="J13" s="212">
        <v>758</v>
      </c>
    </row>
    <row r="14" spans="1:11" ht="12.75" customHeight="1" x14ac:dyDescent="0.2">
      <c r="A14" s="102"/>
      <c r="B14" s="640" t="s">
        <v>466</v>
      </c>
      <c r="C14" s="619">
        <v>14</v>
      </c>
      <c r="D14" s="202">
        <v>122</v>
      </c>
      <c r="E14" s="204">
        <v>472</v>
      </c>
      <c r="F14" s="205">
        <v>594</v>
      </c>
      <c r="G14" s="203">
        <v>13</v>
      </c>
      <c r="H14" s="202">
        <v>117</v>
      </c>
      <c r="I14" s="204">
        <v>436</v>
      </c>
      <c r="J14" s="205">
        <v>553</v>
      </c>
    </row>
    <row r="15" spans="1:11" ht="12.75" customHeight="1" x14ac:dyDescent="0.2">
      <c r="A15" s="102"/>
      <c r="B15" s="641" t="s">
        <v>467</v>
      </c>
      <c r="C15" s="621">
        <v>11</v>
      </c>
      <c r="D15" s="209">
        <v>126</v>
      </c>
      <c r="E15" s="211">
        <v>369</v>
      </c>
      <c r="F15" s="212">
        <v>495</v>
      </c>
      <c r="G15" s="210">
        <v>10</v>
      </c>
      <c r="H15" s="209">
        <v>117</v>
      </c>
      <c r="I15" s="211">
        <v>349</v>
      </c>
      <c r="J15" s="212">
        <v>466</v>
      </c>
    </row>
    <row r="16" spans="1:11" ht="12.75" customHeight="1" x14ac:dyDescent="0.2">
      <c r="A16" s="102"/>
      <c r="B16" s="640" t="s">
        <v>468</v>
      </c>
      <c r="C16" s="619">
        <v>6</v>
      </c>
      <c r="D16" s="202">
        <v>96</v>
      </c>
      <c r="E16" s="204">
        <v>259</v>
      </c>
      <c r="F16" s="205">
        <v>355</v>
      </c>
      <c r="G16" s="203">
        <v>6</v>
      </c>
      <c r="H16" s="202">
        <v>95</v>
      </c>
      <c r="I16" s="204">
        <v>240</v>
      </c>
      <c r="J16" s="205">
        <v>335</v>
      </c>
    </row>
    <row r="17" spans="1:10" ht="12.75" customHeight="1" x14ac:dyDescent="0.2">
      <c r="A17" s="102"/>
      <c r="B17" s="641" t="s">
        <v>469</v>
      </c>
      <c r="C17" s="621">
        <v>4</v>
      </c>
      <c r="D17" s="209">
        <v>66</v>
      </c>
      <c r="E17" s="211">
        <v>181</v>
      </c>
      <c r="F17" s="212">
        <v>247</v>
      </c>
      <c r="G17" s="210">
        <v>4</v>
      </c>
      <c r="H17" s="209">
        <v>63</v>
      </c>
      <c r="I17" s="211">
        <v>173</v>
      </c>
      <c r="J17" s="212">
        <v>236</v>
      </c>
    </row>
    <row r="18" spans="1:10" ht="12.75" customHeight="1" x14ac:dyDescent="0.2">
      <c r="A18" s="102"/>
      <c r="B18" s="640" t="s">
        <v>470</v>
      </c>
      <c r="C18" s="619">
        <v>5</v>
      </c>
      <c r="D18" s="202">
        <v>85</v>
      </c>
      <c r="E18" s="204">
        <v>142</v>
      </c>
      <c r="F18" s="205">
        <v>227</v>
      </c>
      <c r="G18" s="203">
        <v>5</v>
      </c>
      <c r="H18" s="202">
        <v>84</v>
      </c>
      <c r="I18" s="204">
        <v>138</v>
      </c>
      <c r="J18" s="205">
        <v>222</v>
      </c>
    </row>
    <row r="19" spans="1:10" ht="12.75" customHeight="1" x14ac:dyDescent="0.2">
      <c r="A19" s="102"/>
      <c r="B19" s="641" t="s">
        <v>471</v>
      </c>
      <c r="C19" s="621">
        <v>8</v>
      </c>
      <c r="D19" s="209">
        <v>75</v>
      </c>
      <c r="E19" s="211">
        <v>101</v>
      </c>
      <c r="F19" s="212">
        <v>176</v>
      </c>
      <c r="G19" s="210">
        <v>7</v>
      </c>
      <c r="H19" s="209">
        <v>72</v>
      </c>
      <c r="I19" s="211">
        <v>97</v>
      </c>
      <c r="J19" s="212">
        <v>169</v>
      </c>
    </row>
    <row r="20" spans="1:10" ht="12.75" customHeight="1" x14ac:dyDescent="0.2">
      <c r="A20" s="102"/>
      <c r="B20" s="640" t="s">
        <v>472</v>
      </c>
      <c r="C20" s="619">
        <v>9</v>
      </c>
      <c r="D20" s="202">
        <v>54</v>
      </c>
      <c r="E20" s="204">
        <v>81</v>
      </c>
      <c r="F20" s="205">
        <v>135</v>
      </c>
      <c r="G20" s="203">
        <v>9</v>
      </c>
      <c r="H20" s="202">
        <v>52</v>
      </c>
      <c r="I20" s="204">
        <v>78</v>
      </c>
      <c r="J20" s="205">
        <v>130</v>
      </c>
    </row>
    <row r="21" spans="1:10" ht="12.75" customHeight="1" x14ac:dyDescent="0.2">
      <c r="A21" s="102"/>
      <c r="B21" s="641" t="s">
        <v>473</v>
      </c>
      <c r="C21" s="621">
        <v>5</v>
      </c>
      <c r="D21" s="209">
        <v>31</v>
      </c>
      <c r="E21" s="211">
        <v>40</v>
      </c>
      <c r="F21" s="212">
        <v>71</v>
      </c>
      <c r="G21" s="210">
        <v>5</v>
      </c>
      <c r="H21" s="209">
        <v>27</v>
      </c>
      <c r="I21" s="211">
        <v>38</v>
      </c>
      <c r="J21" s="212">
        <v>65</v>
      </c>
    </row>
    <row r="22" spans="1:10" ht="12.75" customHeight="1" x14ac:dyDescent="0.2">
      <c r="A22" s="102"/>
      <c r="B22" s="640" t="s">
        <v>474</v>
      </c>
      <c r="C22" s="619">
        <v>0</v>
      </c>
      <c r="D22" s="202">
        <v>19</v>
      </c>
      <c r="E22" s="204">
        <v>29</v>
      </c>
      <c r="F22" s="205">
        <v>48</v>
      </c>
      <c r="G22" s="203">
        <v>0</v>
      </c>
      <c r="H22" s="202">
        <v>19</v>
      </c>
      <c r="I22" s="204">
        <v>29</v>
      </c>
      <c r="J22" s="205">
        <v>48</v>
      </c>
    </row>
    <row r="23" spans="1:10" ht="12.75" customHeight="1" x14ac:dyDescent="0.2">
      <c r="A23" s="102"/>
      <c r="B23" s="641" t="s">
        <v>475</v>
      </c>
      <c r="C23" s="621">
        <v>1</v>
      </c>
      <c r="D23" s="209">
        <v>13</v>
      </c>
      <c r="E23" s="211">
        <v>8</v>
      </c>
      <c r="F23" s="212">
        <v>21</v>
      </c>
      <c r="G23" s="210">
        <v>1</v>
      </c>
      <c r="H23" s="209">
        <v>12</v>
      </c>
      <c r="I23" s="211">
        <v>8</v>
      </c>
      <c r="J23" s="212">
        <v>20</v>
      </c>
    </row>
    <row r="24" spans="1:10" ht="12.75" customHeight="1" x14ac:dyDescent="0.2">
      <c r="A24" s="102"/>
      <c r="B24" s="640" t="s">
        <v>476</v>
      </c>
      <c r="C24" s="619">
        <v>0</v>
      </c>
      <c r="D24" s="202">
        <v>4</v>
      </c>
      <c r="E24" s="204">
        <v>12</v>
      </c>
      <c r="F24" s="205">
        <v>16</v>
      </c>
      <c r="G24" s="203">
        <v>0</v>
      </c>
      <c r="H24" s="202">
        <v>4</v>
      </c>
      <c r="I24" s="204">
        <v>12</v>
      </c>
      <c r="J24" s="205">
        <v>16</v>
      </c>
    </row>
    <row r="25" spans="1:10" ht="12.75" customHeight="1" x14ac:dyDescent="0.2">
      <c r="A25" s="102"/>
      <c r="B25" s="641" t="s">
        <v>477</v>
      </c>
      <c r="C25" s="621">
        <v>1</v>
      </c>
      <c r="D25" s="209">
        <v>4</v>
      </c>
      <c r="E25" s="211">
        <v>3</v>
      </c>
      <c r="F25" s="212">
        <v>7</v>
      </c>
      <c r="G25" s="210">
        <v>1</v>
      </c>
      <c r="H25" s="209">
        <v>4</v>
      </c>
      <c r="I25" s="211">
        <v>3</v>
      </c>
      <c r="J25" s="212">
        <v>7</v>
      </c>
    </row>
    <row r="26" spans="1:10" ht="12.75" customHeight="1" x14ac:dyDescent="0.2">
      <c r="A26" s="102"/>
      <c r="B26" s="640" t="s">
        <v>478</v>
      </c>
      <c r="C26" s="619">
        <v>0</v>
      </c>
      <c r="D26" s="202">
        <v>1</v>
      </c>
      <c r="E26" s="204">
        <v>1</v>
      </c>
      <c r="F26" s="205">
        <v>2</v>
      </c>
      <c r="G26" s="203">
        <v>0</v>
      </c>
      <c r="H26" s="202">
        <v>1</v>
      </c>
      <c r="I26" s="204">
        <v>1</v>
      </c>
      <c r="J26" s="205">
        <v>2</v>
      </c>
    </row>
    <row r="27" spans="1:10" ht="12.75" customHeight="1" x14ac:dyDescent="0.2">
      <c r="A27" s="102"/>
      <c r="B27" s="641" t="s">
        <v>479</v>
      </c>
      <c r="C27" s="621">
        <v>0</v>
      </c>
      <c r="D27" s="209">
        <v>0</v>
      </c>
      <c r="E27" s="211">
        <v>1</v>
      </c>
      <c r="F27" s="212">
        <v>1</v>
      </c>
      <c r="G27" s="210">
        <v>0</v>
      </c>
      <c r="H27" s="209">
        <v>0</v>
      </c>
      <c r="I27" s="211">
        <v>1</v>
      </c>
      <c r="J27" s="212">
        <v>1</v>
      </c>
    </row>
    <row r="28" spans="1:10" ht="12.75" customHeight="1" x14ac:dyDescent="0.2">
      <c r="A28" s="102"/>
      <c r="B28" s="640" t="s">
        <v>480</v>
      </c>
      <c r="C28" s="619"/>
      <c r="D28" s="202"/>
      <c r="E28" s="204"/>
      <c r="F28" s="205"/>
      <c r="G28" s="203"/>
      <c r="H28" s="202"/>
      <c r="I28" s="204"/>
      <c r="J28" s="205"/>
    </row>
    <row r="29" spans="1:10" ht="12.75" customHeight="1" x14ac:dyDescent="0.2">
      <c r="A29" s="102"/>
      <c r="B29" s="641" t="s">
        <v>460</v>
      </c>
      <c r="C29" s="621">
        <v>0</v>
      </c>
      <c r="D29" s="209">
        <v>2</v>
      </c>
      <c r="E29" s="211">
        <v>3</v>
      </c>
      <c r="F29" s="212">
        <v>5</v>
      </c>
      <c r="G29" s="210">
        <v>0</v>
      </c>
      <c r="H29" s="209">
        <v>2</v>
      </c>
      <c r="I29" s="211">
        <v>3</v>
      </c>
      <c r="J29" s="212">
        <v>5</v>
      </c>
    </row>
    <row r="30" spans="1:10" ht="12.75" customHeight="1" x14ac:dyDescent="0.2">
      <c r="A30" s="102"/>
      <c r="B30" s="1182" t="s">
        <v>115</v>
      </c>
      <c r="C30" s="1183">
        <f t="shared" ref="C30:J30" si="0">SUM(C9:C29)</f>
        <v>134</v>
      </c>
      <c r="D30" s="1184">
        <f t="shared" si="0"/>
        <v>1852</v>
      </c>
      <c r="E30" s="1185">
        <f t="shared" si="0"/>
        <v>4075</v>
      </c>
      <c r="F30" s="1186">
        <f t="shared" si="0"/>
        <v>5927</v>
      </c>
      <c r="G30" s="1187">
        <f t="shared" si="0"/>
        <v>126</v>
      </c>
      <c r="H30" s="1188">
        <f t="shared" si="0"/>
        <v>1703</v>
      </c>
      <c r="I30" s="1185">
        <f t="shared" si="0"/>
        <v>3616</v>
      </c>
      <c r="J30" s="1186">
        <f t="shared" si="0"/>
        <v>5319</v>
      </c>
    </row>
    <row r="31" spans="1:10" s="1548" customFormat="1" ht="24.95" customHeight="1" x14ac:dyDescent="0.25">
      <c r="A31" s="1541"/>
      <c r="B31" s="645" t="s">
        <v>481</v>
      </c>
      <c r="C31" s="1549"/>
      <c r="D31" s="1546"/>
      <c r="E31" s="1546"/>
      <c r="F31" s="1546"/>
      <c r="G31" s="1547"/>
      <c r="H31" s="1546"/>
      <c r="I31" s="1546"/>
      <c r="J31" s="1546"/>
    </row>
    <row r="32" spans="1:10" ht="12.75" customHeight="1" x14ac:dyDescent="0.2">
      <c r="A32" s="102"/>
      <c r="B32" s="640" t="s">
        <v>513</v>
      </c>
      <c r="C32" s="205"/>
      <c r="D32" s="202"/>
      <c r="E32" s="634"/>
      <c r="F32" s="205"/>
      <c r="G32" s="203"/>
      <c r="H32" s="612"/>
      <c r="I32" s="204"/>
      <c r="J32" s="205"/>
    </row>
    <row r="33" spans="1:10" ht="12.75" customHeight="1" x14ac:dyDescent="0.2">
      <c r="A33" s="102"/>
      <c r="B33" s="641" t="s">
        <v>514</v>
      </c>
      <c r="C33" s="212"/>
      <c r="D33" s="209"/>
      <c r="E33" s="635"/>
      <c r="F33" s="212"/>
      <c r="G33" s="210"/>
      <c r="H33" s="615"/>
      <c r="I33" s="211"/>
      <c r="J33" s="212"/>
    </row>
    <row r="34" spans="1:10" ht="12.75" customHeight="1" x14ac:dyDescent="0.2">
      <c r="A34" s="102"/>
      <c r="B34" s="640" t="s">
        <v>483</v>
      </c>
      <c r="C34" s="205"/>
      <c r="D34" s="202"/>
      <c r="E34" s="634"/>
      <c r="F34" s="205"/>
      <c r="G34" s="203"/>
      <c r="H34" s="612"/>
      <c r="I34" s="204"/>
      <c r="J34" s="205"/>
    </row>
    <row r="35" spans="1:10" ht="12.75" customHeight="1" x14ac:dyDescent="0.2">
      <c r="A35" s="102"/>
      <c r="B35" s="641" t="s">
        <v>484</v>
      </c>
      <c r="C35" s="212"/>
      <c r="D35" s="209"/>
      <c r="E35" s="635"/>
      <c r="F35" s="212"/>
      <c r="G35" s="210"/>
      <c r="H35" s="615"/>
      <c r="I35" s="211"/>
      <c r="J35" s="212"/>
    </row>
    <row r="36" spans="1:10" ht="12.75" customHeight="1" x14ac:dyDescent="0.2">
      <c r="A36" s="102"/>
      <c r="B36" s="640" t="s">
        <v>485</v>
      </c>
      <c r="C36" s="205"/>
      <c r="D36" s="202"/>
      <c r="E36" s="634"/>
      <c r="F36" s="205"/>
      <c r="G36" s="203"/>
      <c r="H36" s="612"/>
      <c r="I36" s="204"/>
      <c r="J36" s="205"/>
    </row>
    <row r="37" spans="1:10" ht="12.75" customHeight="1" x14ac:dyDescent="0.2">
      <c r="A37" s="102"/>
      <c r="B37" s="641" t="s">
        <v>486</v>
      </c>
      <c r="C37" s="212"/>
      <c r="D37" s="209"/>
      <c r="E37" s="635"/>
      <c r="F37" s="212"/>
      <c r="G37" s="210"/>
      <c r="H37" s="615"/>
      <c r="I37" s="211"/>
      <c r="J37" s="212"/>
    </row>
    <row r="38" spans="1:10" ht="12.75" customHeight="1" x14ac:dyDescent="0.2">
      <c r="A38" s="102"/>
      <c r="B38" s="640" t="s">
        <v>487</v>
      </c>
      <c r="C38" s="205">
        <v>0</v>
      </c>
      <c r="D38" s="202">
        <v>0</v>
      </c>
      <c r="E38" s="634">
        <v>1</v>
      </c>
      <c r="F38" s="205">
        <v>1</v>
      </c>
      <c r="G38" s="203">
        <v>0</v>
      </c>
      <c r="H38" s="612">
        <v>0</v>
      </c>
      <c r="I38" s="204">
        <v>0</v>
      </c>
      <c r="J38" s="205">
        <v>0</v>
      </c>
    </row>
    <row r="39" spans="1:10" ht="12.75" customHeight="1" x14ac:dyDescent="0.2">
      <c r="A39" s="102"/>
      <c r="B39" s="641" t="s">
        <v>488</v>
      </c>
      <c r="C39" s="212">
        <v>0</v>
      </c>
      <c r="D39" s="209">
        <v>2</v>
      </c>
      <c r="E39" s="635">
        <v>1</v>
      </c>
      <c r="F39" s="212">
        <v>3</v>
      </c>
      <c r="G39" s="210">
        <v>0</v>
      </c>
      <c r="H39" s="615">
        <v>0</v>
      </c>
      <c r="I39" s="211">
        <v>0</v>
      </c>
      <c r="J39" s="212">
        <v>0</v>
      </c>
    </row>
    <row r="40" spans="1:10" ht="12.75" customHeight="1" x14ac:dyDescent="0.2">
      <c r="A40" s="102"/>
      <c r="B40" s="640" t="s">
        <v>489</v>
      </c>
      <c r="C40" s="205">
        <v>0</v>
      </c>
      <c r="D40" s="202">
        <v>0</v>
      </c>
      <c r="E40" s="634">
        <v>2</v>
      </c>
      <c r="F40" s="205">
        <v>2</v>
      </c>
      <c r="G40" s="203">
        <v>0</v>
      </c>
      <c r="H40" s="612">
        <v>0</v>
      </c>
      <c r="I40" s="204">
        <v>0</v>
      </c>
      <c r="J40" s="205">
        <v>0</v>
      </c>
    </row>
    <row r="41" spans="1:10" ht="12.75" customHeight="1" x14ac:dyDescent="0.2">
      <c r="A41" s="102"/>
      <c r="B41" s="641" t="s">
        <v>490</v>
      </c>
      <c r="C41" s="212">
        <v>0</v>
      </c>
      <c r="D41" s="209">
        <v>1</v>
      </c>
      <c r="E41" s="635">
        <v>5</v>
      </c>
      <c r="F41" s="212">
        <v>6</v>
      </c>
      <c r="G41" s="210">
        <v>0</v>
      </c>
      <c r="H41" s="615">
        <v>0</v>
      </c>
      <c r="I41" s="211">
        <v>0</v>
      </c>
      <c r="J41" s="212">
        <v>0</v>
      </c>
    </row>
    <row r="42" spans="1:10" ht="12.75" customHeight="1" x14ac:dyDescent="0.2">
      <c r="A42" s="102"/>
      <c r="B42" s="640" t="s">
        <v>491</v>
      </c>
      <c r="C42" s="205">
        <v>0</v>
      </c>
      <c r="D42" s="202">
        <v>1</v>
      </c>
      <c r="E42" s="634">
        <v>4</v>
      </c>
      <c r="F42" s="205">
        <v>5</v>
      </c>
      <c r="G42" s="203">
        <v>0</v>
      </c>
      <c r="H42" s="612">
        <v>0</v>
      </c>
      <c r="I42" s="204">
        <v>0</v>
      </c>
      <c r="J42" s="205">
        <v>0</v>
      </c>
    </row>
    <row r="43" spans="1:10" ht="12.75" customHeight="1" x14ac:dyDescent="0.2">
      <c r="A43" s="102"/>
      <c r="B43" s="641" t="s">
        <v>492</v>
      </c>
      <c r="C43" s="212">
        <v>0</v>
      </c>
      <c r="D43" s="209">
        <v>0</v>
      </c>
      <c r="E43" s="635">
        <v>6</v>
      </c>
      <c r="F43" s="212">
        <v>6</v>
      </c>
      <c r="G43" s="210">
        <v>0</v>
      </c>
      <c r="H43" s="615">
        <v>0</v>
      </c>
      <c r="I43" s="211">
        <v>0</v>
      </c>
      <c r="J43" s="212">
        <v>0</v>
      </c>
    </row>
    <row r="44" spans="1:10" ht="12.75" customHeight="1" x14ac:dyDescent="0.2">
      <c r="A44" s="102"/>
      <c r="B44" s="640" t="s">
        <v>493</v>
      </c>
      <c r="C44" s="205">
        <v>0</v>
      </c>
      <c r="D44" s="202">
        <v>1</v>
      </c>
      <c r="E44" s="634">
        <v>2</v>
      </c>
      <c r="F44" s="205">
        <v>3</v>
      </c>
      <c r="G44" s="203">
        <v>0</v>
      </c>
      <c r="H44" s="612">
        <v>0</v>
      </c>
      <c r="I44" s="204">
        <v>1</v>
      </c>
      <c r="J44" s="205">
        <v>1</v>
      </c>
    </row>
    <row r="45" spans="1:10" ht="12.75" customHeight="1" x14ac:dyDescent="0.2">
      <c r="A45" s="102"/>
      <c r="B45" s="641" t="s">
        <v>494</v>
      </c>
      <c r="C45" s="212">
        <v>0</v>
      </c>
      <c r="D45" s="209">
        <v>3</v>
      </c>
      <c r="E45" s="635">
        <v>9</v>
      </c>
      <c r="F45" s="212">
        <v>12</v>
      </c>
      <c r="G45" s="210">
        <v>0</v>
      </c>
      <c r="H45" s="615">
        <v>2</v>
      </c>
      <c r="I45" s="211">
        <v>3</v>
      </c>
      <c r="J45" s="212">
        <v>5</v>
      </c>
    </row>
    <row r="46" spans="1:10" ht="12.75" customHeight="1" x14ac:dyDescent="0.2">
      <c r="A46" s="102"/>
      <c r="B46" s="640" t="s">
        <v>495</v>
      </c>
      <c r="C46" s="205">
        <v>3</v>
      </c>
      <c r="D46" s="202">
        <v>93</v>
      </c>
      <c r="E46" s="634">
        <v>130</v>
      </c>
      <c r="F46" s="205">
        <v>223</v>
      </c>
      <c r="G46" s="203">
        <v>3</v>
      </c>
      <c r="H46" s="612">
        <v>86</v>
      </c>
      <c r="I46" s="204">
        <v>97</v>
      </c>
      <c r="J46" s="205">
        <v>183</v>
      </c>
    </row>
    <row r="47" spans="1:10" ht="12.75" customHeight="1" x14ac:dyDescent="0.2">
      <c r="A47" s="102"/>
      <c r="B47" s="641" t="s">
        <v>496</v>
      </c>
      <c r="C47" s="212">
        <v>5</v>
      </c>
      <c r="D47" s="209">
        <v>196</v>
      </c>
      <c r="E47" s="635">
        <v>257</v>
      </c>
      <c r="F47" s="212">
        <v>453</v>
      </c>
      <c r="G47" s="210">
        <v>5</v>
      </c>
      <c r="H47" s="615">
        <v>169</v>
      </c>
      <c r="I47" s="211">
        <v>206</v>
      </c>
      <c r="J47" s="212">
        <v>375</v>
      </c>
    </row>
    <row r="48" spans="1:10" ht="12.75" customHeight="1" x14ac:dyDescent="0.2">
      <c r="A48" s="102"/>
      <c r="B48" s="640" t="s">
        <v>497</v>
      </c>
      <c r="C48" s="205">
        <v>16</v>
      </c>
      <c r="D48" s="202">
        <v>235</v>
      </c>
      <c r="E48" s="634">
        <v>400</v>
      </c>
      <c r="F48" s="205">
        <v>635</v>
      </c>
      <c r="G48" s="203">
        <v>14</v>
      </c>
      <c r="H48" s="612">
        <v>214</v>
      </c>
      <c r="I48" s="204">
        <v>338</v>
      </c>
      <c r="J48" s="205">
        <v>552</v>
      </c>
    </row>
    <row r="49" spans="1:10" ht="12.75" customHeight="1" x14ac:dyDescent="0.2">
      <c r="A49" s="102"/>
      <c r="B49" s="641" t="s">
        <v>498</v>
      </c>
      <c r="C49" s="212">
        <v>9</v>
      </c>
      <c r="D49" s="209">
        <v>220</v>
      </c>
      <c r="E49" s="635">
        <v>377</v>
      </c>
      <c r="F49" s="212">
        <v>597</v>
      </c>
      <c r="G49" s="210">
        <v>9</v>
      </c>
      <c r="H49" s="615">
        <v>199</v>
      </c>
      <c r="I49" s="211">
        <v>320</v>
      </c>
      <c r="J49" s="212">
        <v>519</v>
      </c>
    </row>
    <row r="50" spans="1:10" ht="12.75" customHeight="1" x14ac:dyDescent="0.2">
      <c r="A50" s="102"/>
      <c r="B50" s="640" t="s">
        <v>499</v>
      </c>
      <c r="C50" s="205">
        <v>14</v>
      </c>
      <c r="D50" s="202">
        <v>126</v>
      </c>
      <c r="E50" s="634">
        <v>300</v>
      </c>
      <c r="F50" s="205">
        <v>426</v>
      </c>
      <c r="G50" s="203">
        <v>12</v>
      </c>
      <c r="H50" s="612">
        <v>112</v>
      </c>
      <c r="I50" s="204">
        <v>255</v>
      </c>
      <c r="J50" s="205">
        <v>367</v>
      </c>
    </row>
    <row r="51" spans="1:10" ht="12.75" customHeight="1" x14ac:dyDescent="0.2">
      <c r="A51" s="102"/>
      <c r="B51" s="641" t="s">
        <v>500</v>
      </c>
      <c r="C51" s="212">
        <v>6</v>
      </c>
      <c r="D51" s="209">
        <v>79</v>
      </c>
      <c r="E51" s="635">
        <v>244</v>
      </c>
      <c r="F51" s="212">
        <v>323</v>
      </c>
      <c r="G51" s="210">
        <v>5</v>
      </c>
      <c r="H51" s="615">
        <v>70</v>
      </c>
      <c r="I51" s="211">
        <v>214</v>
      </c>
      <c r="J51" s="212">
        <v>284</v>
      </c>
    </row>
    <row r="52" spans="1:10" ht="12.75" customHeight="1" x14ac:dyDescent="0.2">
      <c r="A52" s="102"/>
      <c r="B52" s="640" t="s">
        <v>501</v>
      </c>
      <c r="C52" s="205">
        <v>7</v>
      </c>
      <c r="D52" s="202">
        <v>54</v>
      </c>
      <c r="E52" s="634">
        <v>132</v>
      </c>
      <c r="F52" s="205">
        <v>186</v>
      </c>
      <c r="G52" s="203">
        <v>7</v>
      </c>
      <c r="H52" s="612">
        <v>51</v>
      </c>
      <c r="I52" s="204">
        <v>120</v>
      </c>
      <c r="J52" s="205">
        <v>171</v>
      </c>
    </row>
    <row r="53" spans="1:10" ht="12.75" customHeight="1" x14ac:dyDescent="0.2">
      <c r="A53" s="102"/>
      <c r="B53" s="641" t="s">
        <v>502</v>
      </c>
      <c r="C53" s="212">
        <v>5</v>
      </c>
      <c r="D53" s="209">
        <v>48</v>
      </c>
      <c r="E53" s="635">
        <v>143</v>
      </c>
      <c r="F53" s="212">
        <v>191</v>
      </c>
      <c r="G53" s="210">
        <v>5</v>
      </c>
      <c r="H53" s="615">
        <v>43</v>
      </c>
      <c r="I53" s="211">
        <v>129</v>
      </c>
      <c r="J53" s="212">
        <v>172</v>
      </c>
    </row>
    <row r="54" spans="1:10" ht="12.75" customHeight="1" x14ac:dyDescent="0.2">
      <c r="A54" s="102"/>
      <c r="B54" s="640" t="s">
        <v>503</v>
      </c>
      <c r="C54" s="205">
        <v>1</v>
      </c>
      <c r="D54" s="202">
        <v>35</v>
      </c>
      <c r="E54" s="634">
        <v>131</v>
      </c>
      <c r="F54" s="205">
        <v>166</v>
      </c>
      <c r="G54" s="203">
        <v>1</v>
      </c>
      <c r="H54" s="612">
        <v>33</v>
      </c>
      <c r="I54" s="204">
        <v>117</v>
      </c>
      <c r="J54" s="205">
        <v>150</v>
      </c>
    </row>
    <row r="55" spans="1:10" ht="12.75" customHeight="1" x14ac:dyDescent="0.2">
      <c r="A55" s="102"/>
      <c r="B55" s="641" t="s">
        <v>504</v>
      </c>
      <c r="C55" s="212">
        <v>2</v>
      </c>
      <c r="D55" s="209">
        <v>28</v>
      </c>
      <c r="E55" s="635">
        <v>114</v>
      </c>
      <c r="F55" s="212">
        <v>142</v>
      </c>
      <c r="G55" s="210">
        <v>2</v>
      </c>
      <c r="H55" s="615">
        <v>26</v>
      </c>
      <c r="I55" s="211">
        <v>100</v>
      </c>
      <c r="J55" s="212">
        <v>126</v>
      </c>
    </row>
    <row r="56" spans="1:10" ht="12.75" customHeight="1" x14ac:dyDescent="0.2">
      <c r="A56" s="102"/>
      <c r="B56" s="640" t="s">
        <v>505</v>
      </c>
      <c r="C56" s="205">
        <v>2</v>
      </c>
      <c r="D56" s="202">
        <v>32</v>
      </c>
      <c r="E56" s="634">
        <v>115</v>
      </c>
      <c r="F56" s="205">
        <v>147</v>
      </c>
      <c r="G56" s="203">
        <v>2</v>
      </c>
      <c r="H56" s="612">
        <v>29</v>
      </c>
      <c r="I56" s="204">
        <v>110</v>
      </c>
      <c r="J56" s="205">
        <v>139</v>
      </c>
    </row>
    <row r="57" spans="1:10" s="102" customFormat="1" ht="12.75" customHeight="1" x14ac:dyDescent="0.2">
      <c r="B57" s="641" t="s">
        <v>506</v>
      </c>
      <c r="C57" s="212">
        <v>3</v>
      </c>
      <c r="D57" s="209">
        <v>26</v>
      </c>
      <c r="E57" s="635">
        <v>107</v>
      </c>
      <c r="F57" s="212">
        <v>133</v>
      </c>
      <c r="G57" s="210">
        <v>3</v>
      </c>
      <c r="H57" s="615">
        <v>24</v>
      </c>
      <c r="I57" s="211">
        <v>98</v>
      </c>
      <c r="J57" s="212">
        <v>122</v>
      </c>
    </row>
    <row r="58" spans="1:10" s="102" customFormat="1" ht="12.75" customHeight="1" x14ac:dyDescent="0.2">
      <c r="B58" s="640" t="s">
        <v>507</v>
      </c>
      <c r="C58" s="205">
        <v>4</v>
      </c>
      <c r="D58" s="202">
        <v>32</v>
      </c>
      <c r="E58" s="634">
        <v>91</v>
      </c>
      <c r="F58" s="205">
        <v>123</v>
      </c>
      <c r="G58" s="203">
        <v>4</v>
      </c>
      <c r="H58" s="612">
        <v>30</v>
      </c>
      <c r="I58" s="204">
        <v>87</v>
      </c>
      <c r="J58" s="205">
        <v>117</v>
      </c>
    </row>
    <row r="59" spans="1:10" s="102" customFormat="1" ht="12.75" customHeight="1" x14ac:dyDescent="0.2">
      <c r="B59" s="641" t="s">
        <v>508</v>
      </c>
      <c r="C59" s="212">
        <v>1</v>
      </c>
      <c r="D59" s="209">
        <v>29</v>
      </c>
      <c r="E59" s="635">
        <v>97</v>
      </c>
      <c r="F59" s="212">
        <v>126</v>
      </c>
      <c r="G59" s="210">
        <v>1</v>
      </c>
      <c r="H59" s="615">
        <v>29</v>
      </c>
      <c r="I59" s="211">
        <v>89</v>
      </c>
      <c r="J59" s="212">
        <v>118</v>
      </c>
    </row>
    <row r="60" spans="1:10" s="102" customFormat="1" ht="12.75" customHeight="1" x14ac:dyDescent="0.2">
      <c r="B60" s="640" t="s">
        <v>509</v>
      </c>
      <c r="C60" s="205">
        <v>4</v>
      </c>
      <c r="D60" s="202">
        <v>17</v>
      </c>
      <c r="E60" s="634">
        <v>80</v>
      </c>
      <c r="F60" s="205">
        <v>97</v>
      </c>
      <c r="G60" s="203">
        <v>3</v>
      </c>
      <c r="H60" s="612">
        <v>16</v>
      </c>
      <c r="I60" s="204">
        <v>71</v>
      </c>
      <c r="J60" s="205">
        <v>87</v>
      </c>
    </row>
    <row r="61" spans="1:10" s="94" customFormat="1" ht="12.75" customHeight="1" x14ac:dyDescent="0.2">
      <c r="B61" s="641" t="s">
        <v>510</v>
      </c>
      <c r="C61" s="212">
        <v>2</v>
      </c>
      <c r="D61" s="209">
        <v>18</v>
      </c>
      <c r="E61" s="635">
        <v>97</v>
      </c>
      <c r="F61" s="212">
        <v>115</v>
      </c>
      <c r="G61" s="210">
        <v>2</v>
      </c>
      <c r="H61" s="615">
        <v>18</v>
      </c>
      <c r="I61" s="211">
        <v>91</v>
      </c>
      <c r="J61" s="212">
        <v>109</v>
      </c>
    </row>
    <row r="62" spans="1:10" s="1971" customFormat="1" ht="15" customHeight="1" x14ac:dyDescent="0.2">
      <c r="B62" s="2065" t="s">
        <v>1000</v>
      </c>
      <c r="C62" s="2065"/>
      <c r="D62" s="2066" t="s">
        <v>1001</v>
      </c>
      <c r="E62" s="2066"/>
      <c r="F62" s="2066"/>
      <c r="G62" s="2066"/>
      <c r="H62" s="2066"/>
      <c r="I62" s="2066"/>
      <c r="J62" s="2066"/>
    </row>
  </sheetData>
  <mergeCells count="4">
    <mergeCell ref="C5:F5"/>
    <mergeCell ref="G5:J5"/>
    <mergeCell ref="B62:C62"/>
    <mergeCell ref="D62:J62"/>
  </mergeCells>
  <printOptions horizontalCentered="1"/>
  <pageMargins left="0.47244094488188981" right="0.47244094488188981" top="0.59055118110236227" bottom="0.39370078740157483" header="0.51181102362204722" footer="0.31496062992125984"/>
  <pageSetup paperSize="9" scale="89" firstPageNumber="0" orientation="portrait" r:id="rId1"/>
  <headerFooter>
    <oddFooter>&amp;C&amp;F&amp;R&amp;A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showGridLines="0" showZeros="0" zoomScaleNormal="100" workbookViewId="0">
      <pane ySplit="6" topLeftCell="A7" activePane="bottomLeft" state="frozen"/>
      <selection activeCell="D66" sqref="D66"/>
      <selection pane="bottomLeft" activeCell="L6" sqref="L6"/>
    </sheetView>
  </sheetViews>
  <sheetFormatPr baseColWidth="10" defaultColWidth="9.140625" defaultRowHeight="12.75" x14ac:dyDescent="0.2"/>
  <cols>
    <col min="1" max="1" width="1.7109375" style="337" customWidth="1"/>
    <col min="2" max="2" width="15.7109375" style="337" customWidth="1"/>
    <col min="3" max="3" width="6.7109375" style="337" customWidth="1"/>
    <col min="4" max="6" width="9.7109375" style="337" customWidth="1"/>
    <col min="7" max="7" width="6.7109375" style="337" customWidth="1"/>
    <col min="8" max="10" width="9.7109375" style="337" customWidth="1"/>
    <col min="11" max="1021" width="10.7109375" style="337" customWidth="1"/>
    <col min="1022" max="1024" width="9.140625" style="337" customWidth="1"/>
    <col min="1025" max="16384" width="9.140625" style="337"/>
  </cols>
  <sheetData>
    <row r="1" spans="1:11" s="102" customFormat="1" ht="20.100000000000001" customHeight="1" x14ac:dyDescent="0.2">
      <c r="B1" s="187" t="s">
        <v>453</v>
      </c>
      <c r="C1" s="217"/>
      <c r="D1" s="585"/>
      <c r="E1" s="585"/>
      <c r="F1" s="585"/>
      <c r="G1" s="585"/>
      <c r="H1" s="585"/>
      <c r="I1" s="585"/>
      <c r="J1" s="585"/>
    </row>
    <row r="2" spans="1:11" s="1543" customFormat="1" ht="20.100000000000001" customHeight="1" x14ac:dyDescent="0.25">
      <c r="B2" s="1117" t="s">
        <v>750</v>
      </c>
      <c r="C2" s="1544"/>
      <c r="D2" s="1545"/>
      <c r="E2" s="1545"/>
      <c r="F2" s="1545"/>
      <c r="G2" s="1545"/>
      <c r="H2" s="1545"/>
      <c r="I2" s="1545"/>
      <c r="J2" s="1545"/>
    </row>
    <row r="3" spans="1:11" s="102" customFormat="1" ht="20.100000000000001" customHeight="1" x14ac:dyDescent="0.2">
      <c r="B3" s="1116" t="s">
        <v>439</v>
      </c>
      <c r="C3" s="275"/>
      <c r="D3" s="585"/>
      <c r="E3" s="585"/>
      <c r="F3" s="585"/>
      <c r="G3" s="585"/>
      <c r="H3" s="585"/>
      <c r="I3" s="585"/>
      <c r="J3" s="585"/>
    </row>
    <row r="4" spans="1:11" s="102" customFormat="1" ht="20.100000000000001" customHeight="1" x14ac:dyDescent="0.2">
      <c r="B4" s="596" t="s">
        <v>49</v>
      </c>
      <c r="C4" s="219"/>
      <c r="D4" s="219"/>
      <c r="E4" s="219"/>
      <c r="F4" s="585"/>
      <c r="G4" s="585"/>
      <c r="H4" s="585"/>
      <c r="I4" s="585"/>
      <c r="J4" s="585"/>
    </row>
    <row r="5" spans="1:11" s="94" customFormat="1" ht="25.5" customHeight="1" x14ac:dyDescent="0.2">
      <c r="B5" s="616" t="s">
        <v>511</v>
      </c>
      <c r="C5" s="2064" t="s">
        <v>749</v>
      </c>
      <c r="D5" s="2064"/>
      <c r="E5" s="2064"/>
      <c r="F5" s="2064"/>
      <c r="G5" s="2063" t="s">
        <v>512</v>
      </c>
      <c r="H5" s="2063"/>
      <c r="I5" s="2063"/>
      <c r="J5" s="2063"/>
      <c r="K5" s="1376"/>
    </row>
    <row r="6" spans="1:11" s="94" customFormat="1" ht="50.1" customHeight="1" x14ac:dyDescent="0.2">
      <c r="B6" s="616"/>
      <c r="C6" s="637" t="s">
        <v>106</v>
      </c>
      <c r="D6" s="91" t="s">
        <v>107</v>
      </c>
      <c r="E6" s="92" t="s">
        <v>108</v>
      </c>
      <c r="F6" s="93" t="s">
        <v>109</v>
      </c>
      <c r="G6" s="90" t="s">
        <v>106</v>
      </c>
      <c r="H6" s="91" t="s">
        <v>107</v>
      </c>
      <c r="I6" s="92" t="s">
        <v>108</v>
      </c>
      <c r="J6" s="93" t="s">
        <v>109</v>
      </c>
    </row>
    <row r="7" spans="1:11" ht="5.0999999999999996" customHeight="1" x14ac:dyDescent="0.2">
      <c r="A7" s="94"/>
      <c r="B7" s="94"/>
      <c r="C7" s="617"/>
      <c r="D7" s="94"/>
      <c r="E7" s="94"/>
      <c r="F7" s="94"/>
      <c r="G7" s="639"/>
      <c r="H7" s="94"/>
      <c r="I7" s="94"/>
      <c r="J7" s="94"/>
    </row>
    <row r="8" spans="1:11" ht="12.75" customHeight="1" x14ac:dyDescent="0.2">
      <c r="A8" s="842"/>
      <c r="B8" s="640" t="s">
        <v>461</v>
      </c>
      <c r="C8" s="619">
        <v>0</v>
      </c>
      <c r="D8" s="202">
        <v>0</v>
      </c>
      <c r="E8" s="204">
        <v>1</v>
      </c>
      <c r="F8" s="205">
        <v>1</v>
      </c>
      <c r="G8" s="203">
        <v>0</v>
      </c>
      <c r="H8" s="202">
        <v>0</v>
      </c>
      <c r="I8" s="204">
        <v>0</v>
      </c>
      <c r="J8" s="205">
        <v>0</v>
      </c>
    </row>
    <row r="9" spans="1:11" ht="12.75" customHeight="1" x14ac:dyDescent="0.2">
      <c r="A9" s="842"/>
      <c r="B9" s="641" t="s">
        <v>462</v>
      </c>
      <c r="C9" s="621">
        <v>0</v>
      </c>
      <c r="D9" s="209">
        <v>3</v>
      </c>
      <c r="E9" s="211">
        <v>14</v>
      </c>
      <c r="F9" s="212">
        <v>17</v>
      </c>
      <c r="G9" s="210">
        <v>0</v>
      </c>
      <c r="H9" s="209">
        <v>0</v>
      </c>
      <c r="I9" s="211">
        <v>0</v>
      </c>
      <c r="J9" s="212">
        <v>0</v>
      </c>
    </row>
    <row r="10" spans="1:11" ht="12.75" customHeight="1" x14ac:dyDescent="0.2">
      <c r="A10" s="842"/>
      <c r="B10" s="640" t="s">
        <v>463</v>
      </c>
      <c r="C10" s="619">
        <v>2</v>
      </c>
      <c r="D10" s="202">
        <v>29</v>
      </c>
      <c r="E10" s="204">
        <v>45</v>
      </c>
      <c r="F10" s="205">
        <v>74</v>
      </c>
      <c r="G10" s="203">
        <v>0</v>
      </c>
      <c r="H10" s="202">
        <v>9</v>
      </c>
      <c r="I10" s="204">
        <v>8</v>
      </c>
      <c r="J10" s="205">
        <v>17</v>
      </c>
    </row>
    <row r="11" spans="1:11" ht="12.75" customHeight="1" x14ac:dyDescent="0.2">
      <c r="A11" s="842"/>
      <c r="B11" s="641" t="s">
        <v>69</v>
      </c>
      <c r="C11" s="621">
        <v>9</v>
      </c>
      <c r="D11" s="209">
        <v>171</v>
      </c>
      <c r="E11" s="211">
        <v>211</v>
      </c>
      <c r="F11" s="212">
        <v>382</v>
      </c>
      <c r="G11" s="210">
        <v>8</v>
      </c>
      <c r="H11" s="209">
        <v>126</v>
      </c>
      <c r="I11" s="211">
        <v>156</v>
      </c>
      <c r="J11" s="212">
        <v>282</v>
      </c>
    </row>
    <row r="12" spans="1:11" ht="12.75" customHeight="1" x14ac:dyDescent="0.2">
      <c r="A12" s="842"/>
      <c r="B12" s="640" t="s">
        <v>464</v>
      </c>
      <c r="C12" s="619">
        <v>20</v>
      </c>
      <c r="D12" s="202">
        <v>146</v>
      </c>
      <c r="E12" s="204">
        <v>255</v>
      </c>
      <c r="F12" s="205">
        <v>401</v>
      </c>
      <c r="G12" s="203">
        <v>19</v>
      </c>
      <c r="H12" s="202">
        <v>123</v>
      </c>
      <c r="I12" s="204">
        <v>202</v>
      </c>
      <c r="J12" s="205">
        <v>325</v>
      </c>
    </row>
    <row r="13" spans="1:11" ht="12.75" customHeight="1" x14ac:dyDescent="0.2">
      <c r="A13" s="842"/>
      <c r="B13" s="641" t="s">
        <v>465</v>
      </c>
      <c r="C13" s="621">
        <v>78</v>
      </c>
      <c r="D13" s="209">
        <v>667</v>
      </c>
      <c r="E13" s="211">
        <v>1228</v>
      </c>
      <c r="F13" s="212">
        <v>1895</v>
      </c>
      <c r="G13" s="210">
        <v>71</v>
      </c>
      <c r="H13" s="209">
        <v>607</v>
      </c>
      <c r="I13" s="211">
        <v>1080</v>
      </c>
      <c r="J13" s="212">
        <v>1687</v>
      </c>
    </row>
    <row r="14" spans="1:11" ht="12.75" customHeight="1" x14ac:dyDescent="0.2">
      <c r="A14" s="842"/>
      <c r="B14" s="640" t="s">
        <v>466</v>
      </c>
      <c r="C14" s="619">
        <v>82</v>
      </c>
      <c r="D14" s="202">
        <v>580</v>
      </c>
      <c r="E14" s="204">
        <v>1350</v>
      </c>
      <c r="F14" s="205">
        <v>1930</v>
      </c>
      <c r="G14" s="203">
        <v>80</v>
      </c>
      <c r="H14" s="202">
        <v>539</v>
      </c>
      <c r="I14" s="204">
        <v>1224</v>
      </c>
      <c r="J14" s="205">
        <v>1763</v>
      </c>
    </row>
    <row r="15" spans="1:11" ht="12.75" customHeight="1" x14ac:dyDescent="0.2">
      <c r="A15" s="842"/>
      <c r="B15" s="641" t="s">
        <v>467</v>
      </c>
      <c r="C15" s="621">
        <v>72</v>
      </c>
      <c r="D15" s="209">
        <v>474</v>
      </c>
      <c r="E15" s="211">
        <v>1062</v>
      </c>
      <c r="F15" s="212">
        <v>1536</v>
      </c>
      <c r="G15" s="210">
        <v>72</v>
      </c>
      <c r="H15" s="209">
        <v>452</v>
      </c>
      <c r="I15" s="211">
        <v>992</v>
      </c>
      <c r="J15" s="212">
        <v>1444</v>
      </c>
    </row>
    <row r="16" spans="1:11" ht="12.75" customHeight="1" x14ac:dyDescent="0.2">
      <c r="A16" s="842"/>
      <c r="B16" s="640" t="s">
        <v>468</v>
      </c>
      <c r="C16" s="619">
        <v>54</v>
      </c>
      <c r="D16" s="202">
        <v>384</v>
      </c>
      <c r="E16" s="204">
        <v>852</v>
      </c>
      <c r="F16" s="205">
        <v>1236</v>
      </c>
      <c r="G16" s="203">
        <v>51</v>
      </c>
      <c r="H16" s="202">
        <v>363</v>
      </c>
      <c r="I16" s="204">
        <v>798</v>
      </c>
      <c r="J16" s="205">
        <v>1161</v>
      </c>
    </row>
    <row r="17" spans="1:10" ht="12.75" customHeight="1" x14ac:dyDescent="0.2">
      <c r="A17" s="842"/>
      <c r="B17" s="641" t="s">
        <v>469</v>
      </c>
      <c r="C17" s="621">
        <v>57</v>
      </c>
      <c r="D17" s="209">
        <v>354</v>
      </c>
      <c r="E17" s="211">
        <v>762</v>
      </c>
      <c r="F17" s="212">
        <v>1116</v>
      </c>
      <c r="G17" s="210">
        <v>54</v>
      </c>
      <c r="H17" s="209">
        <v>336</v>
      </c>
      <c r="I17" s="211">
        <v>718</v>
      </c>
      <c r="J17" s="212">
        <v>1054</v>
      </c>
    </row>
    <row r="18" spans="1:10" ht="12.75" customHeight="1" x14ac:dyDescent="0.2">
      <c r="A18" s="842"/>
      <c r="B18" s="640" t="s">
        <v>470</v>
      </c>
      <c r="C18" s="619">
        <v>64</v>
      </c>
      <c r="D18" s="202">
        <v>468</v>
      </c>
      <c r="E18" s="204">
        <v>831</v>
      </c>
      <c r="F18" s="205">
        <v>1299</v>
      </c>
      <c r="G18" s="203">
        <v>62</v>
      </c>
      <c r="H18" s="202">
        <v>433</v>
      </c>
      <c r="I18" s="204">
        <v>776</v>
      </c>
      <c r="J18" s="205">
        <v>1209</v>
      </c>
    </row>
    <row r="19" spans="1:10" ht="12.75" customHeight="1" x14ac:dyDescent="0.2">
      <c r="A19" s="842"/>
      <c r="B19" s="641" t="s">
        <v>471</v>
      </c>
      <c r="C19" s="621">
        <v>47</v>
      </c>
      <c r="D19" s="209">
        <v>446</v>
      </c>
      <c r="E19" s="211">
        <v>718</v>
      </c>
      <c r="F19" s="212">
        <v>1164</v>
      </c>
      <c r="G19" s="210">
        <v>46</v>
      </c>
      <c r="H19" s="209">
        <v>412</v>
      </c>
      <c r="I19" s="211">
        <v>658</v>
      </c>
      <c r="J19" s="212">
        <v>1070</v>
      </c>
    </row>
    <row r="20" spans="1:10" ht="12.75" customHeight="1" x14ac:dyDescent="0.2">
      <c r="A20" s="842"/>
      <c r="B20" s="640" t="s">
        <v>472</v>
      </c>
      <c r="C20" s="619">
        <v>65</v>
      </c>
      <c r="D20" s="202">
        <v>382</v>
      </c>
      <c r="E20" s="204">
        <v>591</v>
      </c>
      <c r="F20" s="205">
        <v>973</v>
      </c>
      <c r="G20" s="203">
        <v>58</v>
      </c>
      <c r="H20" s="202">
        <v>351</v>
      </c>
      <c r="I20" s="204">
        <v>538</v>
      </c>
      <c r="J20" s="205">
        <v>889</v>
      </c>
    </row>
    <row r="21" spans="1:10" ht="12.75" customHeight="1" x14ac:dyDescent="0.2">
      <c r="A21" s="842"/>
      <c r="B21" s="641" t="s">
        <v>473</v>
      </c>
      <c r="C21" s="621">
        <v>34</v>
      </c>
      <c r="D21" s="209">
        <v>245</v>
      </c>
      <c r="E21" s="211">
        <v>288</v>
      </c>
      <c r="F21" s="212">
        <v>533</v>
      </c>
      <c r="G21" s="210">
        <v>33</v>
      </c>
      <c r="H21" s="209">
        <v>227</v>
      </c>
      <c r="I21" s="211">
        <v>262</v>
      </c>
      <c r="J21" s="212">
        <v>489</v>
      </c>
    </row>
    <row r="22" spans="1:10" ht="12.75" customHeight="1" x14ac:dyDescent="0.2">
      <c r="A22" s="842"/>
      <c r="B22" s="640" t="s">
        <v>474</v>
      </c>
      <c r="C22" s="619">
        <v>21</v>
      </c>
      <c r="D22" s="202">
        <v>125</v>
      </c>
      <c r="E22" s="204">
        <v>120</v>
      </c>
      <c r="F22" s="205">
        <v>245</v>
      </c>
      <c r="G22" s="203">
        <v>21</v>
      </c>
      <c r="H22" s="202">
        <v>109</v>
      </c>
      <c r="I22" s="204">
        <v>108</v>
      </c>
      <c r="J22" s="205">
        <v>217</v>
      </c>
    </row>
    <row r="23" spans="1:10" ht="12.75" customHeight="1" x14ac:dyDescent="0.2">
      <c r="A23" s="842"/>
      <c r="B23" s="641" t="s">
        <v>475</v>
      </c>
      <c r="C23" s="621">
        <v>6</v>
      </c>
      <c r="D23" s="209">
        <v>41</v>
      </c>
      <c r="E23" s="211">
        <v>55</v>
      </c>
      <c r="F23" s="212">
        <v>96</v>
      </c>
      <c r="G23" s="210">
        <v>6</v>
      </c>
      <c r="H23" s="209">
        <v>39</v>
      </c>
      <c r="I23" s="211">
        <v>52</v>
      </c>
      <c r="J23" s="212">
        <v>91</v>
      </c>
    </row>
    <row r="24" spans="1:10" ht="12.75" customHeight="1" x14ac:dyDescent="0.2">
      <c r="A24" s="842"/>
      <c r="B24" s="640" t="s">
        <v>476</v>
      </c>
      <c r="C24" s="619">
        <v>3</v>
      </c>
      <c r="D24" s="202">
        <v>14</v>
      </c>
      <c r="E24" s="204">
        <v>17</v>
      </c>
      <c r="F24" s="205">
        <v>31</v>
      </c>
      <c r="G24" s="203">
        <v>3</v>
      </c>
      <c r="H24" s="202">
        <v>14</v>
      </c>
      <c r="I24" s="204">
        <v>15</v>
      </c>
      <c r="J24" s="205">
        <v>29</v>
      </c>
    </row>
    <row r="25" spans="1:10" ht="12.75" customHeight="1" x14ac:dyDescent="0.2">
      <c r="A25" s="842"/>
      <c r="B25" s="641" t="s">
        <v>477</v>
      </c>
      <c r="C25" s="621">
        <v>1</v>
      </c>
      <c r="D25" s="209">
        <v>8</v>
      </c>
      <c r="E25" s="211">
        <v>5</v>
      </c>
      <c r="F25" s="212">
        <v>13</v>
      </c>
      <c r="G25" s="210">
        <v>1</v>
      </c>
      <c r="H25" s="209">
        <v>7</v>
      </c>
      <c r="I25" s="211">
        <v>5</v>
      </c>
      <c r="J25" s="212">
        <v>12</v>
      </c>
    </row>
    <row r="26" spans="1:10" ht="12.75" customHeight="1" x14ac:dyDescent="0.2">
      <c r="A26" s="842"/>
      <c r="B26" s="640" t="s">
        <v>478</v>
      </c>
      <c r="C26" s="619">
        <v>0</v>
      </c>
      <c r="D26" s="202">
        <v>1</v>
      </c>
      <c r="E26" s="204">
        <v>3</v>
      </c>
      <c r="F26" s="205">
        <v>4</v>
      </c>
      <c r="G26" s="203">
        <v>0</v>
      </c>
      <c r="H26" s="202">
        <v>1</v>
      </c>
      <c r="I26" s="204">
        <v>3</v>
      </c>
      <c r="J26" s="205">
        <v>4</v>
      </c>
    </row>
    <row r="27" spans="1:10" ht="12.75" customHeight="1" x14ac:dyDescent="0.2">
      <c r="A27" s="842"/>
      <c r="B27" s="641" t="s">
        <v>479</v>
      </c>
      <c r="C27" s="621"/>
      <c r="D27" s="209"/>
      <c r="E27" s="211"/>
      <c r="F27" s="212"/>
      <c r="G27" s="210"/>
      <c r="H27" s="209"/>
      <c r="I27" s="211"/>
      <c r="J27" s="212"/>
    </row>
    <row r="28" spans="1:10" ht="12.75" customHeight="1" x14ac:dyDescent="0.2">
      <c r="A28" s="842"/>
      <c r="B28" s="640" t="s">
        <v>480</v>
      </c>
      <c r="C28" s="619"/>
      <c r="D28" s="202"/>
      <c r="E28" s="204"/>
      <c r="F28" s="205"/>
      <c r="G28" s="203"/>
      <c r="H28" s="202"/>
      <c r="I28" s="204"/>
      <c r="J28" s="205"/>
    </row>
    <row r="29" spans="1:10" ht="12.75" customHeight="1" x14ac:dyDescent="0.2">
      <c r="A29" s="842"/>
      <c r="B29" s="641" t="s">
        <v>460</v>
      </c>
      <c r="C29" s="621">
        <v>0</v>
      </c>
      <c r="D29" s="209">
        <v>2</v>
      </c>
      <c r="E29" s="211">
        <v>4</v>
      </c>
      <c r="F29" s="212">
        <v>6</v>
      </c>
      <c r="G29" s="210">
        <v>0</v>
      </c>
      <c r="H29" s="209">
        <v>1</v>
      </c>
      <c r="I29" s="211">
        <v>3</v>
      </c>
      <c r="J29" s="212">
        <v>4</v>
      </c>
    </row>
    <row r="30" spans="1:10" ht="12.75" customHeight="1" x14ac:dyDescent="0.2">
      <c r="A30" s="842"/>
      <c r="B30" s="643" t="s">
        <v>115</v>
      </c>
      <c r="C30" s="625">
        <f t="shared" ref="C30:J30" si="0">SUM(C8:C29)</f>
        <v>615</v>
      </c>
      <c r="D30" s="646">
        <f t="shared" si="0"/>
        <v>4540</v>
      </c>
      <c r="E30" s="647">
        <f t="shared" si="0"/>
        <v>8412</v>
      </c>
      <c r="F30" s="648">
        <f t="shared" si="0"/>
        <v>12952</v>
      </c>
      <c r="G30" s="644">
        <f t="shared" si="0"/>
        <v>585</v>
      </c>
      <c r="H30" s="646">
        <f t="shared" si="0"/>
        <v>4149</v>
      </c>
      <c r="I30" s="647">
        <f t="shared" si="0"/>
        <v>7598</v>
      </c>
      <c r="J30" s="648">
        <f t="shared" si="0"/>
        <v>11747</v>
      </c>
    </row>
    <row r="31" spans="1:10" s="1548" customFormat="1" ht="24.95" customHeight="1" x14ac:dyDescent="0.25">
      <c r="A31" s="1541"/>
      <c r="B31" s="645" t="s">
        <v>481</v>
      </c>
      <c r="C31" s="1549"/>
      <c r="D31" s="1546"/>
      <c r="E31" s="1546"/>
      <c r="F31" s="1546"/>
      <c r="G31" s="1547"/>
      <c r="H31" s="1546"/>
      <c r="I31" s="1546"/>
      <c r="J31" s="1546"/>
    </row>
    <row r="32" spans="1:10" ht="12.75" customHeight="1" x14ac:dyDescent="0.2">
      <c r="A32" s="842"/>
      <c r="B32" s="640" t="s">
        <v>513</v>
      </c>
      <c r="C32" s="619">
        <v>0</v>
      </c>
      <c r="D32" s="202">
        <v>0</v>
      </c>
      <c r="E32" s="204">
        <v>1</v>
      </c>
      <c r="F32" s="205">
        <v>1</v>
      </c>
      <c r="G32" s="203">
        <v>0</v>
      </c>
      <c r="H32" s="202">
        <v>0</v>
      </c>
      <c r="I32" s="204">
        <v>0</v>
      </c>
      <c r="J32" s="205">
        <v>0</v>
      </c>
    </row>
    <row r="33" spans="1:10" ht="12.75" customHeight="1" x14ac:dyDescent="0.2">
      <c r="A33" s="842"/>
      <c r="B33" s="641" t="s">
        <v>888</v>
      </c>
      <c r="C33" s="621"/>
      <c r="D33" s="209"/>
      <c r="E33" s="211"/>
      <c r="F33" s="212"/>
      <c r="G33" s="210"/>
      <c r="H33" s="209"/>
      <c r="I33" s="211"/>
      <c r="J33" s="212"/>
    </row>
    <row r="34" spans="1:10" ht="12.75" customHeight="1" x14ac:dyDescent="0.2">
      <c r="A34" s="842"/>
      <c r="B34" s="640" t="s">
        <v>889</v>
      </c>
      <c r="C34" s="619"/>
      <c r="D34" s="202"/>
      <c r="E34" s="204"/>
      <c r="F34" s="205"/>
      <c r="G34" s="203"/>
      <c r="H34" s="202"/>
      <c r="I34" s="204"/>
      <c r="J34" s="205"/>
    </row>
    <row r="35" spans="1:10" ht="12.75" customHeight="1" x14ac:dyDescent="0.2">
      <c r="A35" s="842"/>
      <c r="B35" s="641" t="s">
        <v>890</v>
      </c>
      <c r="C35" s="621"/>
      <c r="D35" s="209"/>
      <c r="E35" s="211"/>
      <c r="F35" s="212"/>
      <c r="G35" s="210"/>
      <c r="H35" s="209"/>
      <c r="I35" s="211"/>
      <c r="J35" s="212"/>
    </row>
    <row r="36" spans="1:10" ht="12.75" customHeight="1" x14ac:dyDescent="0.2">
      <c r="A36" s="842"/>
      <c r="B36" s="640" t="s">
        <v>891</v>
      </c>
      <c r="C36" s="619"/>
      <c r="D36" s="202"/>
      <c r="E36" s="204"/>
      <c r="F36" s="205"/>
      <c r="G36" s="203"/>
      <c r="H36" s="202"/>
      <c r="I36" s="204"/>
      <c r="J36" s="205"/>
    </row>
    <row r="37" spans="1:10" ht="12.75" customHeight="1" x14ac:dyDescent="0.2">
      <c r="A37" s="842"/>
      <c r="B37" s="641" t="s">
        <v>892</v>
      </c>
      <c r="C37" s="621"/>
      <c r="D37" s="209"/>
      <c r="E37" s="211"/>
      <c r="F37" s="212"/>
      <c r="G37" s="210"/>
      <c r="H37" s="209"/>
      <c r="I37" s="211"/>
      <c r="J37" s="212"/>
    </row>
    <row r="38" spans="1:10" ht="12.75" customHeight="1" x14ac:dyDescent="0.2">
      <c r="A38" s="842"/>
      <c r="B38" s="640" t="s">
        <v>487</v>
      </c>
      <c r="C38" s="619">
        <v>0</v>
      </c>
      <c r="D38" s="202">
        <v>1</v>
      </c>
      <c r="E38" s="204">
        <v>2</v>
      </c>
      <c r="F38" s="205">
        <v>3</v>
      </c>
      <c r="G38" s="203">
        <v>0</v>
      </c>
      <c r="H38" s="202">
        <v>0</v>
      </c>
      <c r="I38" s="204">
        <v>0</v>
      </c>
      <c r="J38" s="205">
        <v>0</v>
      </c>
    </row>
    <row r="39" spans="1:10" ht="12.75" customHeight="1" x14ac:dyDescent="0.2">
      <c r="A39" s="842"/>
      <c r="B39" s="641" t="s">
        <v>488</v>
      </c>
      <c r="C39" s="621">
        <v>0</v>
      </c>
      <c r="D39" s="209">
        <v>0</v>
      </c>
      <c r="E39" s="211">
        <v>2</v>
      </c>
      <c r="F39" s="212">
        <v>2</v>
      </c>
      <c r="G39" s="210">
        <v>0</v>
      </c>
      <c r="H39" s="209">
        <v>0</v>
      </c>
      <c r="I39" s="211">
        <v>0</v>
      </c>
      <c r="J39" s="212">
        <v>0</v>
      </c>
    </row>
    <row r="40" spans="1:10" ht="12.75" customHeight="1" x14ac:dyDescent="0.2">
      <c r="A40" s="842"/>
      <c r="B40" s="640" t="s">
        <v>489</v>
      </c>
      <c r="C40" s="619">
        <v>0</v>
      </c>
      <c r="D40" s="202">
        <v>1</v>
      </c>
      <c r="E40" s="204">
        <v>8</v>
      </c>
      <c r="F40" s="205">
        <v>9</v>
      </c>
      <c r="G40" s="203">
        <v>0</v>
      </c>
      <c r="H40" s="202">
        <v>0</v>
      </c>
      <c r="I40" s="204">
        <v>0</v>
      </c>
      <c r="J40" s="205">
        <v>0</v>
      </c>
    </row>
    <row r="41" spans="1:10" ht="12.75" customHeight="1" x14ac:dyDescent="0.2">
      <c r="A41" s="842"/>
      <c r="B41" s="641" t="s">
        <v>490</v>
      </c>
      <c r="C41" s="621">
        <v>0</v>
      </c>
      <c r="D41" s="209">
        <v>1</v>
      </c>
      <c r="E41" s="211">
        <v>2</v>
      </c>
      <c r="F41" s="212">
        <v>3</v>
      </c>
      <c r="G41" s="210">
        <v>0</v>
      </c>
      <c r="H41" s="209">
        <v>0</v>
      </c>
      <c r="I41" s="211">
        <v>0</v>
      </c>
      <c r="J41" s="212">
        <v>0</v>
      </c>
    </row>
    <row r="42" spans="1:10" ht="12.75" customHeight="1" x14ac:dyDescent="0.2">
      <c r="A42" s="842"/>
      <c r="B42" s="640" t="s">
        <v>491</v>
      </c>
      <c r="C42" s="619">
        <v>0</v>
      </c>
      <c r="D42" s="202">
        <v>1</v>
      </c>
      <c r="E42" s="204">
        <v>7</v>
      </c>
      <c r="F42" s="205">
        <v>8</v>
      </c>
      <c r="G42" s="203">
        <v>0</v>
      </c>
      <c r="H42" s="202">
        <v>0</v>
      </c>
      <c r="I42" s="204">
        <v>0</v>
      </c>
      <c r="J42" s="205">
        <v>0</v>
      </c>
    </row>
    <row r="43" spans="1:10" ht="12.75" customHeight="1" x14ac:dyDescent="0.2">
      <c r="A43" s="842"/>
      <c r="B43" s="641" t="s">
        <v>492</v>
      </c>
      <c r="C43" s="621">
        <v>0</v>
      </c>
      <c r="D43" s="209">
        <v>5</v>
      </c>
      <c r="E43" s="211">
        <v>6</v>
      </c>
      <c r="F43" s="212">
        <v>11</v>
      </c>
      <c r="G43" s="210">
        <v>0</v>
      </c>
      <c r="H43" s="209">
        <v>0</v>
      </c>
      <c r="I43" s="211">
        <v>0</v>
      </c>
      <c r="J43" s="212">
        <v>0</v>
      </c>
    </row>
    <row r="44" spans="1:10" ht="12.75" customHeight="1" x14ac:dyDescent="0.2">
      <c r="A44" s="842"/>
      <c r="B44" s="640" t="s">
        <v>493</v>
      </c>
      <c r="C44" s="619">
        <v>0</v>
      </c>
      <c r="D44" s="202">
        <v>2</v>
      </c>
      <c r="E44" s="204">
        <v>6</v>
      </c>
      <c r="F44" s="205">
        <v>8</v>
      </c>
      <c r="G44" s="203">
        <v>0</v>
      </c>
      <c r="H44" s="202">
        <v>0</v>
      </c>
      <c r="I44" s="204">
        <v>0</v>
      </c>
      <c r="J44" s="205">
        <v>0</v>
      </c>
    </row>
    <row r="45" spans="1:10" ht="12.75" customHeight="1" x14ac:dyDescent="0.2">
      <c r="A45" s="842"/>
      <c r="B45" s="641" t="s">
        <v>494</v>
      </c>
      <c r="C45" s="621">
        <v>1</v>
      </c>
      <c r="D45" s="209">
        <v>11</v>
      </c>
      <c r="E45" s="211">
        <v>11</v>
      </c>
      <c r="F45" s="212">
        <v>22</v>
      </c>
      <c r="G45" s="210">
        <v>0</v>
      </c>
      <c r="H45" s="209">
        <v>6</v>
      </c>
      <c r="I45" s="211">
        <v>2</v>
      </c>
      <c r="J45" s="212">
        <v>8</v>
      </c>
    </row>
    <row r="46" spans="1:10" ht="12.75" customHeight="1" x14ac:dyDescent="0.2">
      <c r="A46" s="842"/>
      <c r="B46" s="640" t="s">
        <v>495</v>
      </c>
      <c r="C46" s="619">
        <v>1</v>
      </c>
      <c r="D46" s="202">
        <v>10</v>
      </c>
      <c r="E46" s="204">
        <v>15</v>
      </c>
      <c r="F46" s="205">
        <v>25</v>
      </c>
      <c r="G46" s="203">
        <v>0</v>
      </c>
      <c r="H46" s="202">
        <v>3</v>
      </c>
      <c r="I46" s="204">
        <v>6</v>
      </c>
      <c r="J46" s="205">
        <v>9</v>
      </c>
    </row>
    <row r="47" spans="1:10" ht="12.75" customHeight="1" x14ac:dyDescent="0.2">
      <c r="A47" s="842"/>
      <c r="B47" s="641" t="s">
        <v>496</v>
      </c>
      <c r="C47" s="621">
        <v>0</v>
      </c>
      <c r="D47" s="209">
        <v>20</v>
      </c>
      <c r="E47" s="211">
        <v>29</v>
      </c>
      <c r="F47" s="212">
        <v>49</v>
      </c>
      <c r="G47" s="210">
        <v>0</v>
      </c>
      <c r="H47" s="209">
        <v>14</v>
      </c>
      <c r="I47" s="211">
        <v>16</v>
      </c>
      <c r="J47" s="212">
        <v>30</v>
      </c>
    </row>
    <row r="48" spans="1:10" ht="12.75" customHeight="1" x14ac:dyDescent="0.2">
      <c r="A48" s="842"/>
      <c r="B48" s="640" t="s">
        <v>497</v>
      </c>
      <c r="C48" s="619">
        <v>2</v>
      </c>
      <c r="D48" s="202">
        <v>52</v>
      </c>
      <c r="E48" s="204">
        <v>68</v>
      </c>
      <c r="F48" s="205">
        <v>120</v>
      </c>
      <c r="G48" s="203">
        <v>2</v>
      </c>
      <c r="H48" s="202">
        <v>36</v>
      </c>
      <c r="I48" s="204">
        <v>51</v>
      </c>
      <c r="J48" s="205">
        <v>87</v>
      </c>
    </row>
    <row r="49" spans="1:10" ht="12.75" customHeight="1" x14ac:dyDescent="0.2">
      <c r="A49" s="842"/>
      <c r="B49" s="641" t="s">
        <v>498</v>
      </c>
      <c r="C49" s="621">
        <v>7</v>
      </c>
      <c r="D49" s="209">
        <v>99</v>
      </c>
      <c r="E49" s="211">
        <v>114</v>
      </c>
      <c r="F49" s="212">
        <v>213</v>
      </c>
      <c r="G49" s="210">
        <v>6</v>
      </c>
      <c r="H49" s="209">
        <v>76</v>
      </c>
      <c r="I49" s="211">
        <v>89</v>
      </c>
      <c r="J49" s="212">
        <v>165</v>
      </c>
    </row>
    <row r="50" spans="1:10" ht="12.75" customHeight="1" x14ac:dyDescent="0.2">
      <c r="A50" s="842"/>
      <c r="B50" s="640" t="s">
        <v>499</v>
      </c>
      <c r="C50" s="619">
        <v>11</v>
      </c>
      <c r="D50" s="202">
        <v>51</v>
      </c>
      <c r="E50" s="204">
        <v>110</v>
      </c>
      <c r="F50" s="205">
        <v>161</v>
      </c>
      <c r="G50" s="203">
        <v>11</v>
      </c>
      <c r="H50" s="202">
        <v>44</v>
      </c>
      <c r="I50" s="204">
        <v>86</v>
      </c>
      <c r="J50" s="205">
        <v>130</v>
      </c>
    </row>
    <row r="51" spans="1:10" ht="12.75" customHeight="1" x14ac:dyDescent="0.2">
      <c r="A51" s="842"/>
      <c r="B51" s="641" t="s">
        <v>500</v>
      </c>
      <c r="C51" s="621">
        <v>9</v>
      </c>
      <c r="D51" s="209">
        <v>95</v>
      </c>
      <c r="E51" s="211">
        <v>145</v>
      </c>
      <c r="F51" s="212">
        <v>240</v>
      </c>
      <c r="G51" s="210">
        <v>8</v>
      </c>
      <c r="H51" s="209">
        <v>79</v>
      </c>
      <c r="I51" s="211">
        <v>116</v>
      </c>
      <c r="J51" s="212">
        <v>195</v>
      </c>
    </row>
    <row r="52" spans="1:10" ht="12.75" customHeight="1" x14ac:dyDescent="0.2">
      <c r="A52" s="842"/>
      <c r="B52" s="640" t="s">
        <v>501</v>
      </c>
      <c r="C52" s="619">
        <v>5</v>
      </c>
      <c r="D52" s="202">
        <v>116</v>
      </c>
      <c r="E52" s="204">
        <v>205</v>
      </c>
      <c r="F52" s="205">
        <v>321</v>
      </c>
      <c r="G52" s="203">
        <v>4</v>
      </c>
      <c r="H52" s="202">
        <v>106</v>
      </c>
      <c r="I52" s="204">
        <v>172</v>
      </c>
      <c r="J52" s="205">
        <v>278</v>
      </c>
    </row>
    <row r="53" spans="1:10" ht="12.75" customHeight="1" x14ac:dyDescent="0.2">
      <c r="A53" s="842"/>
      <c r="B53" s="641" t="s">
        <v>502</v>
      </c>
      <c r="C53" s="621">
        <v>12</v>
      </c>
      <c r="D53" s="209">
        <v>142</v>
      </c>
      <c r="E53" s="211">
        <v>235</v>
      </c>
      <c r="F53" s="212">
        <v>377</v>
      </c>
      <c r="G53" s="210">
        <v>11</v>
      </c>
      <c r="H53" s="209">
        <v>133</v>
      </c>
      <c r="I53" s="211">
        <v>209</v>
      </c>
      <c r="J53" s="212">
        <v>342</v>
      </c>
    </row>
    <row r="54" spans="1:10" ht="12.75" customHeight="1" x14ac:dyDescent="0.2">
      <c r="A54" s="842"/>
      <c r="B54" s="640" t="s">
        <v>503</v>
      </c>
      <c r="C54" s="619">
        <v>24</v>
      </c>
      <c r="D54" s="202">
        <v>133</v>
      </c>
      <c r="E54" s="204">
        <v>263</v>
      </c>
      <c r="F54" s="205">
        <v>396</v>
      </c>
      <c r="G54" s="203">
        <v>23</v>
      </c>
      <c r="H54" s="202">
        <v>118</v>
      </c>
      <c r="I54" s="204">
        <v>232</v>
      </c>
      <c r="J54" s="205">
        <v>350</v>
      </c>
    </row>
    <row r="55" spans="1:10" ht="12.75" customHeight="1" x14ac:dyDescent="0.2">
      <c r="A55" s="842"/>
      <c r="B55" s="641" t="s">
        <v>504</v>
      </c>
      <c r="C55" s="621">
        <v>23</v>
      </c>
      <c r="D55" s="209">
        <v>153</v>
      </c>
      <c r="E55" s="211">
        <v>266</v>
      </c>
      <c r="F55" s="212">
        <v>419</v>
      </c>
      <c r="G55" s="210">
        <v>20</v>
      </c>
      <c r="H55" s="209">
        <v>136</v>
      </c>
      <c r="I55" s="211">
        <v>233</v>
      </c>
      <c r="J55" s="212">
        <v>369</v>
      </c>
    </row>
    <row r="56" spans="1:10" ht="12.75" customHeight="1" x14ac:dyDescent="0.2">
      <c r="A56" s="842"/>
      <c r="B56" s="640" t="s">
        <v>505</v>
      </c>
      <c r="C56" s="619">
        <v>14</v>
      </c>
      <c r="D56" s="202">
        <v>123</v>
      </c>
      <c r="E56" s="204">
        <v>259</v>
      </c>
      <c r="F56" s="205">
        <v>382</v>
      </c>
      <c r="G56" s="203">
        <v>13</v>
      </c>
      <c r="H56" s="202">
        <v>114</v>
      </c>
      <c r="I56" s="204">
        <v>234</v>
      </c>
      <c r="J56" s="205">
        <v>348</v>
      </c>
    </row>
    <row r="57" spans="1:10" ht="12.75" customHeight="1" x14ac:dyDescent="0.2">
      <c r="A57" s="842"/>
      <c r="B57" s="641" t="s">
        <v>506</v>
      </c>
      <c r="C57" s="621">
        <v>14</v>
      </c>
      <c r="D57" s="209">
        <v>121</v>
      </c>
      <c r="E57" s="211">
        <v>303</v>
      </c>
      <c r="F57" s="212">
        <v>424</v>
      </c>
      <c r="G57" s="210">
        <v>12</v>
      </c>
      <c r="H57" s="209">
        <v>111</v>
      </c>
      <c r="I57" s="211">
        <v>271</v>
      </c>
      <c r="J57" s="212">
        <v>382</v>
      </c>
    </row>
    <row r="58" spans="1:10" ht="12.75" customHeight="1" x14ac:dyDescent="0.2">
      <c r="A58" s="842"/>
      <c r="B58" s="640" t="s">
        <v>507</v>
      </c>
      <c r="C58" s="619">
        <v>26</v>
      </c>
      <c r="D58" s="202">
        <v>114</v>
      </c>
      <c r="E58" s="204">
        <v>248</v>
      </c>
      <c r="F58" s="205">
        <v>362</v>
      </c>
      <c r="G58" s="203">
        <v>26</v>
      </c>
      <c r="H58" s="202">
        <v>105</v>
      </c>
      <c r="I58" s="204">
        <v>221</v>
      </c>
      <c r="J58" s="205">
        <v>326</v>
      </c>
    </row>
    <row r="59" spans="1:10" s="1305" customFormat="1" ht="12.75" customHeight="1" x14ac:dyDescent="0.2">
      <c r="A59" s="842"/>
      <c r="B59" s="641" t="s">
        <v>508</v>
      </c>
      <c r="C59" s="621">
        <v>15</v>
      </c>
      <c r="D59" s="209">
        <v>118</v>
      </c>
      <c r="E59" s="211">
        <v>286</v>
      </c>
      <c r="F59" s="212">
        <v>404</v>
      </c>
      <c r="G59" s="210">
        <v>15</v>
      </c>
      <c r="H59" s="209">
        <v>108</v>
      </c>
      <c r="I59" s="211">
        <v>266</v>
      </c>
      <c r="J59" s="212">
        <v>374</v>
      </c>
    </row>
    <row r="60" spans="1:10" ht="12.75" customHeight="1" x14ac:dyDescent="0.2">
      <c r="A60" s="842"/>
      <c r="B60" s="640" t="s">
        <v>509</v>
      </c>
      <c r="C60" s="619">
        <v>14</v>
      </c>
      <c r="D60" s="202">
        <v>119</v>
      </c>
      <c r="E60" s="204">
        <v>260</v>
      </c>
      <c r="F60" s="205">
        <v>379</v>
      </c>
      <c r="G60" s="203">
        <v>14</v>
      </c>
      <c r="H60" s="202">
        <v>111</v>
      </c>
      <c r="I60" s="204">
        <v>239</v>
      </c>
      <c r="J60" s="205">
        <v>350</v>
      </c>
    </row>
    <row r="61" spans="1:10" ht="12.75" customHeight="1" x14ac:dyDescent="0.2">
      <c r="A61" s="842"/>
      <c r="B61" s="641" t="s">
        <v>510</v>
      </c>
      <c r="C61" s="621">
        <v>13</v>
      </c>
      <c r="D61" s="209">
        <v>108</v>
      </c>
      <c r="E61" s="211">
        <v>253</v>
      </c>
      <c r="F61" s="212">
        <v>361</v>
      </c>
      <c r="G61" s="210">
        <v>13</v>
      </c>
      <c r="H61" s="209">
        <v>104</v>
      </c>
      <c r="I61" s="211">
        <v>227</v>
      </c>
      <c r="J61" s="212">
        <v>331</v>
      </c>
    </row>
    <row r="62" spans="1:10" s="1971" customFormat="1" ht="15" customHeight="1" x14ac:dyDescent="0.2">
      <c r="B62" s="2065" t="s">
        <v>1000</v>
      </c>
      <c r="C62" s="2065"/>
      <c r="D62" s="2066" t="s">
        <v>1001</v>
      </c>
      <c r="E62" s="2066"/>
      <c r="F62" s="2066"/>
      <c r="G62" s="2066"/>
      <c r="H62" s="2066"/>
      <c r="I62" s="2066"/>
      <c r="J62" s="2066"/>
    </row>
    <row r="63" spans="1:10" ht="12.75" customHeight="1" x14ac:dyDescent="0.2">
      <c r="G63" s="489"/>
    </row>
    <row r="64" spans="1:10" ht="12.75" customHeight="1" x14ac:dyDescent="0.2"/>
    <row r="65" ht="12.75" customHeight="1" x14ac:dyDescent="0.2"/>
    <row r="66" s="1553" customFormat="1" ht="20.100000000000001" customHeight="1" x14ac:dyDescent="0.2"/>
  </sheetData>
  <mergeCells count="4">
    <mergeCell ref="C5:F5"/>
    <mergeCell ref="G5:J5"/>
    <mergeCell ref="B62:C62"/>
    <mergeCell ref="D62:J62"/>
  </mergeCells>
  <printOptions horizontalCentered="1"/>
  <pageMargins left="0.47244094488188981" right="0.47244094488188981" top="0.59055118110236227" bottom="0.39370078740157483" header="0.51181102362204722" footer="0.31496062992125984"/>
  <pageSetup paperSize="9" scale="89" firstPageNumber="0" orientation="portrait" r:id="rId1"/>
  <headerFooter>
    <oddFooter>&amp;C&amp;F&amp;R&amp;A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showGridLines="0" showZeros="0" zoomScaleNormal="100" workbookViewId="0">
      <pane ySplit="6" topLeftCell="A7" activePane="bottomLeft" state="frozen"/>
      <selection activeCell="D66" sqref="D66"/>
      <selection pane="bottomLeft" activeCell="O17" sqref="O17"/>
    </sheetView>
  </sheetViews>
  <sheetFormatPr baseColWidth="10" defaultColWidth="9.140625" defaultRowHeight="12.75" x14ac:dyDescent="0.2"/>
  <cols>
    <col min="1" max="1" width="1.7109375" style="337" customWidth="1"/>
    <col min="2" max="2" width="15.7109375" style="337" customWidth="1"/>
    <col min="3" max="3" width="6.7109375" style="337" customWidth="1"/>
    <col min="4" max="6" width="9.7109375" style="337" customWidth="1"/>
    <col min="7" max="7" width="6.7109375" style="337" customWidth="1"/>
    <col min="8" max="10" width="9.7109375" style="337" customWidth="1"/>
    <col min="11" max="1022" width="10.7109375" style="337" customWidth="1"/>
    <col min="1023" max="1025" width="9.140625" style="337" customWidth="1"/>
    <col min="1026" max="16384" width="9.140625" style="337"/>
  </cols>
  <sheetData>
    <row r="1" spans="1:11" s="102" customFormat="1" ht="20.100000000000001" customHeight="1" x14ac:dyDescent="0.2">
      <c r="B1" s="187" t="s">
        <v>453</v>
      </c>
      <c r="C1" s="217"/>
      <c r="D1" s="585"/>
      <c r="E1" s="585"/>
      <c r="F1" s="585"/>
      <c r="G1" s="585"/>
      <c r="H1" s="585"/>
      <c r="I1" s="585"/>
      <c r="J1" s="585"/>
    </row>
    <row r="2" spans="1:11" s="1543" customFormat="1" ht="20.100000000000001" customHeight="1" x14ac:dyDescent="0.25">
      <c r="B2" s="1117" t="s">
        <v>515</v>
      </c>
      <c r="C2" s="1544"/>
      <c r="D2" s="1545"/>
      <c r="E2" s="1545"/>
      <c r="F2" s="1545"/>
      <c r="G2" s="1545"/>
      <c r="H2" s="1545"/>
      <c r="I2" s="1545"/>
      <c r="J2" s="1545"/>
    </row>
    <row r="3" spans="1:11" s="102" customFormat="1" ht="20.100000000000001" customHeight="1" x14ac:dyDescent="0.2">
      <c r="B3" s="1116" t="s">
        <v>439</v>
      </c>
      <c r="C3" s="275"/>
      <c r="D3" s="585"/>
      <c r="E3" s="585"/>
      <c r="F3" s="585"/>
      <c r="G3" s="585"/>
      <c r="H3" s="585"/>
      <c r="I3" s="585"/>
      <c r="J3" s="585"/>
    </row>
    <row r="4" spans="1:11" s="102" customFormat="1" ht="20.100000000000001" customHeight="1" x14ac:dyDescent="0.2">
      <c r="B4" s="596" t="s">
        <v>49</v>
      </c>
      <c r="C4" s="219"/>
      <c r="D4" s="219"/>
      <c r="E4" s="219"/>
      <c r="F4" s="585"/>
      <c r="G4" s="585"/>
      <c r="H4" s="585"/>
      <c r="I4" s="585"/>
      <c r="J4" s="585"/>
    </row>
    <row r="5" spans="1:11" s="94" customFormat="1" ht="25.5" customHeight="1" x14ac:dyDescent="0.2">
      <c r="B5" s="616" t="s">
        <v>511</v>
      </c>
      <c r="C5" s="2064" t="s">
        <v>516</v>
      </c>
      <c r="D5" s="2064"/>
      <c r="E5" s="2064"/>
      <c r="F5" s="2064"/>
      <c r="G5" s="2063" t="s">
        <v>512</v>
      </c>
      <c r="H5" s="2063"/>
      <c r="I5" s="2063"/>
      <c r="J5" s="2063"/>
      <c r="K5" s="1376"/>
    </row>
    <row r="6" spans="1:11" s="94" customFormat="1" ht="50.1" customHeight="1" x14ac:dyDescent="0.2">
      <c r="B6" s="616"/>
      <c r="C6" s="637" t="s">
        <v>106</v>
      </c>
      <c r="D6" s="91" t="s">
        <v>107</v>
      </c>
      <c r="E6" s="92" t="s">
        <v>108</v>
      </c>
      <c r="F6" s="93" t="s">
        <v>109</v>
      </c>
      <c r="G6" s="90" t="s">
        <v>106</v>
      </c>
      <c r="H6" s="91" t="s">
        <v>107</v>
      </c>
      <c r="I6" s="92" t="s">
        <v>108</v>
      </c>
      <c r="J6" s="93" t="s">
        <v>109</v>
      </c>
    </row>
    <row r="7" spans="1:11" ht="5.0999999999999996" customHeight="1" x14ac:dyDescent="0.2">
      <c r="A7" s="94"/>
      <c r="B7" s="94"/>
      <c r="C7" s="617"/>
      <c r="D7" s="94"/>
      <c r="E7" s="94"/>
      <c r="F7" s="94"/>
      <c r="G7" s="639"/>
      <c r="H7" s="94"/>
      <c r="I7" s="94"/>
      <c r="J7" s="94"/>
    </row>
    <row r="8" spans="1:11" ht="12.75" customHeight="1" x14ac:dyDescent="0.2">
      <c r="A8" s="102"/>
      <c r="B8" s="640" t="s">
        <v>461</v>
      </c>
      <c r="C8" s="619">
        <v>21</v>
      </c>
      <c r="D8" s="202">
        <v>97</v>
      </c>
      <c r="E8" s="204">
        <v>564</v>
      </c>
      <c r="F8" s="205">
        <v>661</v>
      </c>
      <c r="G8" s="203">
        <v>0</v>
      </c>
      <c r="H8" s="202">
        <v>0</v>
      </c>
      <c r="I8" s="204">
        <v>0</v>
      </c>
      <c r="J8" s="205">
        <v>0</v>
      </c>
    </row>
    <row r="9" spans="1:11" ht="12.75" customHeight="1" x14ac:dyDescent="0.2">
      <c r="A9" s="102"/>
      <c r="B9" s="641" t="s">
        <v>462</v>
      </c>
      <c r="C9" s="621">
        <v>11</v>
      </c>
      <c r="D9" s="209">
        <v>118</v>
      </c>
      <c r="E9" s="211">
        <v>614</v>
      </c>
      <c r="F9" s="212">
        <v>732</v>
      </c>
      <c r="G9" s="210">
        <v>0</v>
      </c>
      <c r="H9" s="209">
        <v>0</v>
      </c>
      <c r="I9" s="211">
        <v>0</v>
      </c>
      <c r="J9" s="212">
        <v>0</v>
      </c>
    </row>
    <row r="10" spans="1:11" ht="12.75" customHeight="1" x14ac:dyDescent="0.2">
      <c r="A10" s="102"/>
      <c r="B10" s="640" t="s">
        <v>463</v>
      </c>
      <c r="C10" s="619">
        <v>8</v>
      </c>
      <c r="D10" s="202">
        <v>120</v>
      </c>
      <c r="E10" s="204">
        <v>602</v>
      </c>
      <c r="F10" s="205">
        <v>722</v>
      </c>
      <c r="G10" s="203">
        <v>0</v>
      </c>
      <c r="H10" s="202">
        <v>1</v>
      </c>
      <c r="I10" s="204">
        <v>2</v>
      </c>
      <c r="J10" s="205">
        <v>3</v>
      </c>
    </row>
    <row r="11" spans="1:11" ht="12.75" customHeight="1" x14ac:dyDescent="0.2">
      <c r="A11" s="102"/>
      <c r="B11" s="641" t="s">
        <v>69</v>
      </c>
      <c r="C11" s="621">
        <v>29</v>
      </c>
      <c r="D11" s="209">
        <v>235</v>
      </c>
      <c r="E11" s="211">
        <v>636</v>
      </c>
      <c r="F11" s="212">
        <v>871</v>
      </c>
      <c r="G11" s="210">
        <v>5</v>
      </c>
      <c r="H11" s="209">
        <v>35</v>
      </c>
      <c r="I11" s="211">
        <v>41</v>
      </c>
      <c r="J11" s="212">
        <v>76</v>
      </c>
    </row>
    <row r="12" spans="1:11" ht="12.75" customHeight="1" x14ac:dyDescent="0.2">
      <c r="A12" s="102"/>
      <c r="B12" s="640" t="s">
        <v>464</v>
      </c>
      <c r="C12" s="619">
        <v>112</v>
      </c>
      <c r="D12" s="202">
        <v>604</v>
      </c>
      <c r="E12" s="204">
        <v>1620</v>
      </c>
      <c r="F12" s="205">
        <v>2224</v>
      </c>
      <c r="G12" s="203">
        <v>65</v>
      </c>
      <c r="H12" s="202">
        <v>353</v>
      </c>
      <c r="I12" s="204">
        <v>893</v>
      </c>
      <c r="J12" s="205">
        <v>1246</v>
      </c>
    </row>
    <row r="13" spans="1:11" ht="12.75" customHeight="1" x14ac:dyDescent="0.2">
      <c r="A13" s="102"/>
      <c r="B13" s="641" t="s">
        <v>465</v>
      </c>
      <c r="C13" s="621">
        <v>223</v>
      </c>
      <c r="D13" s="209">
        <v>1220</v>
      </c>
      <c r="E13" s="211">
        <v>3897</v>
      </c>
      <c r="F13" s="212">
        <v>5117</v>
      </c>
      <c r="G13" s="210">
        <v>164</v>
      </c>
      <c r="H13" s="209">
        <v>818</v>
      </c>
      <c r="I13" s="211">
        <v>2663</v>
      </c>
      <c r="J13" s="212">
        <v>3481</v>
      </c>
    </row>
    <row r="14" spans="1:11" ht="12.75" customHeight="1" x14ac:dyDescent="0.2">
      <c r="A14" s="102"/>
      <c r="B14" s="640" t="s">
        <v>466</v>
      </c>
      <c r="C14" s="619">
        <v>153</v>
      </c>
      <c r="D14" s="202">
        <v>764</v>
      </c>
      <c r="E14" s="204">
        <v>2937</v>
      </c>
      <c r="F14" s="205">
        <v>3701</v>
      </c>
      <c r="G14" s="203">
        <v>123</v>
      </c>
      <c r="H14" s="202">
        <v>575</v>
      </c>
      <c r="I14" s="204">
        <v>2128</v>
      </c>
      <c r="J14" s="205">
        <v>2703</v>
      </c>
    </row>
    <row r="15" spans="1:11" ht="12.75" customHeight="1" x14ac:dyDescent="0.2">
      <c r="A15" s="102"/>
      <c r="B15" s="641" t="s">
        <v>467</v>
      </c>
      <c r="C15" s="621">
        <v>105</v>
      </c>
      <c r="D15" s="209">
        <v>589</v>
      </c>
      <c r="E15" s="211">
        <v>2366</v>
      </c>
      <c r="F15" s="212">
        <v>2955</v>
      </c>
      <c r="G15" s="210">
        <v>87</v>
      </c>
      <c r="H15" s="209">
        <v>437</v>
      </c>
      <c r="I15" s="211">
        <v>1807</v>
      </c>
      <c r="J15" s="212">
        <v>2244</v>
      </c>
    </row>
    <row r="16" spans="1:11" ht="12.75" customHeight="1" x14ac:dyDescent="0.2">
      <c r="A16" s="102"/>
      <c r="B16" s="640" t="s">
        <v>468</v>
      </c>
      <c r="C16" s="619">
        <v>100</v>
      </c>
      <c r="D16" s="202">
        <v>538</v>
      </c>
      <c r="E16" s="204">
        <v>2034</v>
      </c>
      <c r="F16" s="205">
        <v>2572</v>
      </c>
      <c r="G16" s="203">
        <v>87</v>
      </c>
      <c r="H16" s="202">
        <v>409</v>
      </c>
      <c r="I16" s="204">
        <v>1601</v>
      </c>
      <c r="J16" s="205">
        <v>2010</v>
      </c>
    </row>
    <row r="17" spans="1:10" ht="12.75" customHeight="1" x14ac:dyDescent="0.2">
      <c r="A17" s="102"/>
      <c r="B17" s="641" t="s">
        <v>469</v>
      </c>
      <c r="C17" s="621">
        <v>76</v>
      </c>
      <c r="D17" s="209">
        <v>414</v>
      </c>
      <c r="E17" s="211">
        <v>1734</v>
      </c>
      <c r="F17" s="212">
        <v>2148</v>
      </c>
      <c r="G17" s="210">
        <v>67</v>
      </c>
      <c r="H17" s="209">
        <v>339</v>
      </c>
      <c r="I17" s="211">
        <v>1400</v>
      </c>
      <c r="J17" s="212">
        <v>1739</v>
      </c>
    </row>
    <row r="18" spans="1:10" ht="12.75" customHeight="1" x14ac:dyDescent="0.2">
      <c r="A18" s="102"/>
      <c r="B18" s="640" t="s">
        <v>470</v>
      </c>
      <c r="C18" s="619">
        <v>85</v>
      </c>
      <c r="D18" s="202">
        <v>453</v>
      </c>
      <c r="E18" s="204">
        <v>1634</v>
      </c>
      <c r="F18" s="205">
        <v>2087</v>
      </c>
      <c r="G18" s="203">
        <v>72</v>
      </c>
      <c r="H18" s="202">
        <v>359</v>
      </c>
      <c r="I18" s="204">
        <v>1294</v>
      </c>
      <c r="J18" s="205">
        <v>1653</v>
      </c>
    </row>
    <row r="19" spans="1:10" ht="12.75" customHeight="1" x14ac:dyDescent="0.2">
      <c r="A19" s="102"/>
      <c r="B19" s="641" t="s">
        <v>471</v>
      </c>
      <c r="C19" s="621">
        <v>83</v>
      </c>
      <c r="D19" s="209">
        <v>441</v>
      </c>
      <c r="E19" s="211">
        <v>1437</v>
      </c>
      <c r="F19" s="212">
        <v>1878</v>
      </c>
      <c r="G19" s="210">
        <v>70</v>
      </c>
      <c r="H19" s="209">
        <v>354</v>
      </c>
      <c r="I19" s="211">
        <v>1133</v>
      </c>
      <c r="J19" s="212">
        <v>1487</v>
      </c>
    </row>
    <row r="20" spans="1:10" ht="12.75" customHeight="1" x14ac:dyDescent="0.2">
      <c r="A20" s="102"/>
      <c r="B20" s="640" t="s">
        <v>472</v>
      </c>
      <c r="C20" s="619">
        <v>88</v>
      </c>
      <c r="D20" s="202">
        <v>402</v>
      </c>
      <c r="E20" s="204">
        <v>1159</v>
      </c>
      <c r="F20" s="205">
        <v>1561</v>
      </c>
      <c r="G20" s="203">
        <v>75</v>
      </c>
      <c r="H20" s="202">
        <v>317</v>
      </c>
      <c r="I20" s="204">
        <v>884</v>
      </c>
      <c r="J20" s="205">
        <v>1201</v>
      </c>
    </row>
    <row r="21" spans="1:10" ht="12.75" customHeight="1" x14ac:dyDescent="0.2">
      <c r="A21" s="102"/>
      <c r="B21" s="641" t="s">
        <v>473</v>
      </c>
      <c r="C21" s="621">
        <v>72</v>
      </c>
      <c r="D21" s="209">
        <v>389</v>
      </c>
      <c r="E21" s="211">
        <v>872</v>
      </c>
      <c r="F21" s="212">
        <v>1261</v>
      </c>
      <c r="G21" s="210">
        <v>61</v>
      </c>
      <c r="H21" s="209">
        <v>277</v>
      </c>
      <c r="I21" s="211">
        <v>638</v>
      </c>
      <c r="J21" s="212">
        <v>915</v>
      </c>
    </row>
    <row r="22" spans="1:10" ht="12.75" customHeight="1" x14ac:dyDescent="0.2">
      <c r="A22" s="102"/>
      <c r="B22" s="640" t="s">
        <v>474</v>
      </c>
      <c r="C22" s="619">
        <v>63</v>
      </c>
      <c r="D22" s="202">
        <v>360</v>
      </c>
      <c r="E22" s="204">
        <v>661</v>
      </c>
      <c r="F22" s="205">
        <v>1021</v>
      </c>
      <c r="G22" s="203">
        <v>52</v>
      </c>
      <c r="H22" s="202">
        <v>272</v>
      </c>
      <c r="I22" s="204">
        <v>475</v>
      </c>
      <c r="J22" s="205">
        <v>747</v>
      </c>
    </row>
    <row r="23" spans="1:10" ht="12.75" customHeight="1" x14ac:dyDescent="0.2">
      <c r="A23" s="102"/>
      <c r="B23" s="641" t="s">
        <v>475</v>
      </c>
      <c r="C23" s="621">
        <v>100</v>
      </c>
      <c r="D23" s="209">
        <v>373</v>
      </c>
      <c r="E23" s="211">
        <v>541</v>
      </c>
      <c r="F23" s="212">
        <v>914</v>
      </c>
      <c r="G23" s="210">
        <v>80</v>
      </c>
      <c r="H23" s="209">
        <v>269</v>
      </c>
      <c r="I23" s="211">
        <v>405</v>
      </c>
      <c r="J23" s="212">
        <v>674</v>
      </c>
    </row>
    <row r="24" spans="1:10" ht="12.75" customHeight="1" x14ac:dyDescent="0.2">
      <c r="A24" s="102"/>
      <c r="B24" s="640" t="s">
        <v>476</v>
      </c>
      <c r="C24" s="619">
        <v>88</v>
      </c>
      <c r="D24" s="202">
        <v>288</v>
      </c>
      <c r="E24" s="204">
        <v>388</v>
      </c>
      <c r="F24" s="205">
        <v>676</v>
      </c>
      <c r="G24" s="203">
        <v>70</v>
      </c>
      <c r="H24" s="202">
        <v>210</v>
      </c>
      <c r="I24" s="204">
        <v>281</v>
      </c>
      <c r="J24" s="205">
        <v>491</v>
      </c>
    </row>
    <row r="25" spans="1:10" ht="12.75" customHeight="1" x14ac:dyDescent="0.2">
      <c r="A25" s="102"/>
      <c r="B25" s="641" t="s">
        <v>477</v>
      </c>
      <c r="C25" s="621">
        <v>81</v>
      </c>
      <c r="D25" s="209">
        <v>239</v>
      </c>
      <c r="E25" s="211">
        <v>282</v>
      </c>
      <c r="F25" s="212">
        <v>521</v>
      </c>
      <c r="G25" s="210">
        <v>62</v>
      </c>
      <c r="H25" s="209">
        <v>172</v>
      </c>
      <c r="I25" s="211">
        <v>197</v>
      </c>
      <c r="J25" s="212">
        <v>369</v>
      </c>
    </row>
    <row r="26" spans="1:10" ht="12.75" customHeight="1" x14ac:dyDescent="0.2">
      <c r="A26" s="102"/>
      <c r="B26" s="640" t="s">
        <v>478</v>
      </c>
      <c r="C26" s="619">
        <v>82</v>
      </c>
      <c r="D26" s="202">
        <v>144</v>
      </c>
      <c r="E26" s="204">
        <v>168</v>
      </c>
      <c r="F26" s="205">
        <v>312</v>
      </c>
      <c r="G26" s="203">
        <v>67</v>
      </c>
      <c r="H26" s="202">
        <v>101</v>
      </c>
      <c r="I26" s="204">
        <v>112</v>
      </c>
      <c r="J26" s="205">
        <v>213</v>
      </c>
    </row>
    <row r="27" spans="1:10" ht="12.75" customHeight="1" x14ac:dyDescent="0.2">
      <c r="A27" s="102"/>
      <c r="B27" s="641" t="s">
        <v>479</v>
      </c>
      <c r="C27" s="621">
        <v>36</v>
      </c>
      <c r="D27" s="209">
        <v>41</v>
      </c>
      <c r="E27" s="211">
        <v>59</v>
      </c>
      <c r="F27" s="212">
        <v>100</v>
      </c>
      <c r="G27" s="210">
        <v>24</v>
      </c>
      <c r="H27" s="209">
        <v>29</v>
      </c>
      <c r="I27" s="211">
        <v>36</v>
      </c>
      <c r="J27" s="212">
        <v>65</v>
      </c>
    </row>
    <row r="28" spans="1:10" ht="12.75" customHeight="1" x14ac:dyDescent="0.2">
      <c r="A28" s="102"/>
      <c r="B28" s="640" t="s">
        <v>480</v>
      </c>
      <c r="C28" s="619">
        <v>6</v>
      </c>
      <c r="D28" s="202">
        <v>3</v>
      </c>
      <c r="E28" s="204">
        <v>11</v>
      </c>
      <c r="F28" s="205">
        <v>14</v>
      </c>
      <c r="G28" s="203">
        <v>3</v>
      </c>
      <c r="H28" s="202">
        <v>3</v>
      </c>
      <c r="I28" s="204">
        <v>6</v>
      </c>
      <c r="J28" s="205">
        <v>9</v>
      </c>
    </row>
    <row r="29" spans="1:10" ht="12.75" customHeight="1" x14ac:dyDescent="0.2">
      <c r="A29" s="102"/>
      <c r="B29" s="641" t="s">
        <v>460</v>
      </c>
      <c r="C29" s="621">
        <v>0</v>
      </c>
      <c r="D29" s="209">
        <v>2</v>
      </c>
      <c r="E29" s="211">
        <v>25</v>
      </c>
      <c r="F29" s="212">
        <v>27</v>
      </c>
      <c r="G29" s="210">
        <v>0</v>
      </c>
      <c r="H29" s="209">
        <v>0</v>
      </c>
      <c r="I29" s="211">
        <v>17</v>
      </c>
      <c r="J29" s="212">
        <v>17</v>
      </c>
    </row>
    <row r="30" spans="1:10" ht="12.75" customHeight="1" x14ac:dyDescent="0.2">
      <c r="A30" s="102"/>
      <c r="B30" s="643" t="s">
        <v>115</v>
      </c>
      <c r="C30" s="625">
        <f t="shared" ref="C30:J30" si="0">SUM(C8:C29)</f>
        <v>1622</v>
      </c>
      <c r="D30" s="646">
        <f t="shared" si="0"/>
        <v>7834</v>
      </c>
      <c r="E30" s="647">
        <f t="shared" si="0"/>
        <v>24241</v>
      </c>
      <c r="F30" s="648">
        <f t="shared" si="0"/>
        <v>32075</v>
      </c>
      <c r="G30" s="644">
        <f t="shared" si="0"/>
        <v>1234</v>
      </c>
      <c r="H30" s="646">
        <f t="shared" si="0"/>
        <v>5330</v>
      </c>
      <c r="I30" s="647">
        <f t="shared" si="0"/>
        <v>16013</v>
      </c>
      <c r="J30" s="648">
        <f t="shared" si="0"/>
        <v>21343</v>
      </c>
    </row>
    <row r="31" spans="1:10" s="1548" customFormat="1" ht="24.95" customHeight="1" x14ac:dyDescent="0.25">
      <c r="A31" s="1541"/>
      <c r="B31" s="645" t="s">
        <v>481</v>
      </c>
      <c r="C31" s="1549"/>
      <c r="D31" s="1546"/>
      <c r="E31" s="1546"/>
      <c r="F31" s="1546"/>
      <c r="G31" s="1547"/>
      <c r="H31" s="1546"/>
      <c r="I31" s="1546"/>
      <c r="J31" s="1546"/>
    </row>
    <row r="32" spans="1:10" ht="12.75" customHeight="1" x14ac:dyDescent="0.2">
      <c r="A32" s="102"/>
      <c r="B32" s="640" t="s">
        <v>513</v>
      </c>
      <c r="C32" s="205">
        <v>9</v>
      </c>
      <c r="D32" s="202">
        <v>23</v>
      </c>
      <c r="E32" s="634">
        <v>131</v>
      </c>
      <c r="F32" s="205">
        <v>154</v>
      </c>
      <c r="G32" s="203">
        <v>0</v>
      </c>
      <c r="H32" s="612">
        <v>0</v>
      </c>
      <c r="I32" s="204">
        <v>0</v>
      </c>
      <c r="J32" s="205">
        <v>0</v>
      </c>
    </row>
    <row r="33" spans="1:10" ht="12.75" customHeight="1" x14ac:dyDescent="0.2">
      <c r="A33" s="102"/>
      <c r="B33" s="641" t="s">
        <v>514</v>
      </c>
      <c r="C33" s="212">
        <v>5</v>
      </c>
      <c r="D33" s="209">
        <v>12</v>
      </c>
      <c r="E33" s="635">
        <v>119</v>
      </c>
      <c r="F33" s="212">
        <v>131</v>
      </c>
      <c r="G33" s="210">
        <v>0</v>
      </c>
      <c r="H33" s="615">
        <v>0</v>
      </c>
      <c r="I33" s="211">
        <v>0</v>
      </c>
      <c r="J33" s="212">
        <v>0</v>
      </c>
    </row>
    <row r="34" spans="1:10" ht="12.75" customHeight="1" x14ac:dyDescent="0.2">
      <c r="A34" s="102"/>
      <c r="B34" s="640" t="s">
        <v>483</v>
      </c>
      <c r="C34" s="205">
        <v>3</v>
      </c>
      <c r="D34" s="202">
        <v>17</v>
      </c>
      <c r="E34" s="634">
        <v>102</v>
      </c>
      <c r="F34" s="205">
        <v>119</v>
      </c>
      <c r="G34" s="203">
        <v>0</v>
      </c>
      <c r="H34" s="612">
        <v>0</v>
      </c>
      <c r="I34" s="204">
        <v>0</v>
      </c>
      <c r="J34" s="205">
        <v>0</v>
      </c>
    </row>
    <row r="35" spans="1:10" ht="12.75" customHeight="1" x14ac:dyDescent="0.2">
      <c r="A35" s="102"/>
      <c r="B35" s="641" t="s">
        <v>484</v>
      </c>
      <c r="C35" s="212">
        <v>1</v>
      </c>
      <c r="D35" s="209">
        <v>24</v>
      </c>
      <c r="E35" s="635">
        <v>102</v>
      </c>
      <c r="F35" s="212">
        <v>126</v>
      </c>
      <c r="G35" s="210">
        <v>0</v>
      </c>
      <c r="H35" s="615">
        <v>0</v>
      </c>
      <c r="I35" s="211">
        <v>0</v>
      </c>
      <c r="J35" s="212">
        <v>0</v>
      </c>
    </row>
    <row r="36" spans="1:10" ht="12.75" customHeight="1" x14ac:dyDescent="0.2">
      <c r="A36" s="102"/>
      <c r="B36" s="640" t="s">
        <v>485</v>
      </c>
      <c r="C36" s="205">
        <v>3</v>
      </c>
      <c r="D36" s="202">
        <v>21</v>
      </c>
      <c r="E36" s="634">
        <v>110</v>
      </c>
      <c r="F36" s="205">
        <v>131</v>
      </c>
      <c r="G36" s="203">
        <v>0</v>
      </c>
      <c r="H36" s="612">
        <v>0</v>
      </c>
      <c r="I36" s="204">
        <v>0</v>
      </c>
      <c r="J36" s="205">
        <v>0</v>
      </c>
    </row>
    <row r="37" spans="1:10" ht="12.75" customHeight="1" x14ac:dyDescent="0.2">
      <c r="A37" s="102"/>
      <c r="B37" s="641" t="s">
        <v>486</v>
      </c>
      <c r="C37" s="212">
        <v>1</v>
      </c>
      <c r="D37" s="209">
        <v>23</v>
      </c>
      <c r="E37" s="635">
        <v>134</v>
      </c>
      <c r="F37" s="212">
        <v>157</v>
      </c>
      <c r="G37" s="210">
        <v>0</v>
      </c>
      <c r="H37" s="615">
        <v>0</v>
      </c>
      <c r="I37" s="211">
        <v>0</v>
      </c>
      <c r="J37" s="212">
        <v>0</v>
      </c>
    </row>
    <row r="38" spans="1:10" ht="12.75" customHeight="1" x14ac:dyDescent="0.2">
      <c r="A38" s="102"/>
      <c r="B38" s="640" t="s">
        <v>487</v>
      </c>
      <c r="C38" s="205">
        <v>2</v>
      </c>
      <c r="D38" s="202">
        <v>28</v>
      </c>
      <c r="E38" s="634">
        <v>121</v>
      </c>
      <c r="F38" s="205">
        <v>149</v>
      </c>
      <c r="G38" s="203">
        <v>0</v>
      </c>
      <c r="H38" s="612">
        <v>0</v>
      </c>
      <c r="I38" s="204">
        <v>0</v>
      </c>
      <c r="J38" s="205">
        <v>0</v>
      </c>
    </row>
    <row r="39" spans="1:10" ht="12.75" customHeight="1" x14ac:dyDescent="0.2">
      <c r="A39" s="102"/>
      <c r="B39" s="641" t="s">
        <v>488</v>
      </c>
      <c r="C39" s="212">
        <v>2</v>
      </c>
      <c r="D39" s="209">
        <v>26</v>
      </c>
      <c r="E39" s="635">
        <v>97</v>
      </c>
      <c r="F39" s="212">
        <v>123</v>
      </c>
      <c r="G39" s="210">
        <v>0</v>
      </c>
      <c r="H39" s="615">
        <v>0</v>
      </c>
      <c r="I39" s="211">
        <v>0</v>
      </c>
      <c r="J39" s="212">
        <v>0</v>
      </c>
    </row>
    <row r="40" spans="1:10" ht="12.75" customHeight="1" x14ac:dyDescent="0.2">
      <c r="A40" s="102"/>
      <c r="B40" s="640" t="s">
        <v>489</v>
      </c>
      <c r="C40" s="205">
        <v>3</v>
      </c>
      <c r="D40" s="202">
        <v>23</v>
      </c>
      <c r="E40" s="634">
        <v>134</v>
      </c>
      <c r="F40" s="205">
        <v>157</v>
      </c>
      <c r="G40" s="203">
        <v>0</v>
      </c>
      <c r="H40" s="612">
        <v>0</v>
      </c>
      <c r="I40" s="204">
        <v>0</v>
      </c>
      <c r="J40" s="205">
        <v>0</v>
      </c>
    </row>
    <row r="41" spans="1:10" ht="12.75" customHeight="1" x14ac:dyDescent="0.2">
      <c r="A41" s="102"/>
      <c r="B41" s="641" t="s">
        <v>490</v>
      </c>
      <c r="C41" s="212">
        <v>3</v>
      </c>
      <c r="D41" s="209">
        <v>18</v>
      </c>
      <c r="E41" s="635">
        <v>128</v>
      </c>
      <c r="F41" s="212">
        <v>146</v>
      </c>
      <c r="G41" s="210">
        <v>0</v>
      </c>
      <c r="H41" s="615">
        <v>0</v>
      </c>
      <c r="I41" s="211">
        <v>0</v>
      </c>
      <c r="J41" s="212">
        <v>0</v>
      </c>
    </row>
    <row r="42" spans="1:10" ht="12.75" customHeight="1" x14ac:dyDescent="0.2">
      <c r="A42" s="102"/>
      <c r="B42" s="640" t="s">
        <v>491</v>
      </c>
      <c r="C42" s="205">
        <v>1</v>
      </c>
      <c r="D42" s="202">
        <v>28</v>
      </c>
      <c r="E42" s="634">
        <v>132</v>
      </c>
      <c r="F42" s="205">
        <v>160</v>
      </c>
      <c r="G42" s="203">
        <v>0</v>
      </c>
      <c r="H42" s="612">
        <v>0</v>
      </c>
      <c r="I42" s="204">
        <v>0</v>
      </c>
      <c r="J42" s="205">
        <v>0</v>
      </c>
    </row>
    <row r="43" spans="1:10" ht="12.75" customHeight="1" x14ac:dyDescent="0.2">
      <c r="A43" s="102"/>
      <c r="B43" s="641" t="s">
        <v>492</v>
      </c>
      <c r="C43" s="212">
        <v>0</v>
      </c>
      <c r="D43" s="209">
        <v>20</v>
      </c>
      <c r="E43" s="635">
        <v>106</v>
      </c>
      <c r="F43" s="212">
        <v>126</v>
      </c>
      <c r="G43" s="210">
        <v>0</v>
      </c>
      <c r="H43" s="615">
        <v>0</v>
      </c>
      <c r="I43" s="211">
        <v>0</v>
      </c>
      <c r="J43" s="212">
        <v>0</v>
      </c>
    </row>
    <row r="44" spans="1:10" ht="12.75" customHeight="1" x14ac:dyDescent="0.2">
      <c r="A44" s="102"/>
      <c r="B44" s="640" t="s">
        <v>493</v>
      </c>
      <c r="C44" s="205">
        <v>4</v>
      </c>
      <c r="D44" s="202">
        <v>17</v>
      </c>
      <c r="E44" s="634">
        <v>110</v>
      </c>
      <c r="F44" s="205">
        <v>127</v>
      </c>
      <c r="G44" s="203">
        <v>0</v>
      </c>
      <c r="H44" s="612">
        <v>0</v>
      </c>
      <c r="I44" s="204">
        <v>0</v>
      </c>
      <c r="J44" s="205">
        <v>0</v>
      </c>
    </row>
    <row r="45" spans="1:10" ht="12.75" customHeight="1" x14ac:dyDescent="0.2">
      <c r="A45" s="102"/>
      <c r="B45" s="641" t="s">
        <v>494</v>
      </c>
      <c r="C45" s="212">
        <v>2</v>
      </c>
      <c r="D45" s="209">
        <v>25</v>
      </c>
      <c r="E45" s="635">
        <v>132</v>
      </c>
      <c r="F45" s="212">
        <v>157</v>
      </c>
      <c r="G45" s="210">
        <v>0</v>
      </c>
      <c r="H45" s="615">
        <v>1</v>
      </c>
      <c r="I45" s="211">
        <v>1</v>
      </c>
      <c r="J45" s="212">
        <v>2</v>
      </c>
    </row>
    <row r="46" spans="1:10" ht="12.75" customHeight="1" x14ac:dyDescent="0.2">
      <c r="A46" s="102"/>
      <c r="B46" s="640" t="s">
        <v>495</v>
      </c>
      <c r="C46" s="205">
        <v>1</v>
      </c>
      <c r="D46" s="202">
        <v>30</v>
      </c>
      <c r="E46" s="634">
        <v>122</v>
      </c>
      <c r="F46" s="205">
        <v>152</v>
      </c>
      <c r="G46" s="203">
        <v>0</v>
      </c>
      <c r="H46" s="612">
        <v>0</v>
      </c>
      <c r="I46" s="204">
        <v>1</v>
      </c>
      <c r="J46" s="205">
        <v>1</v>
      </c>
    </row>
    <row r="47" spans="1:10" ht="12.75" customHeight="1" x14ac:dyDescent="0.2">
      <c r="A47" s="102"/>
      <c r="B47" s="641" t="s">
        <v>496</v>
      </c>
      <c r="C47" s="212">
        <v>8</v>
      </c>
      <c r="D47" s="209">
        <v>41</v>
      </c>
      <c r="E47" s="635">
        <v>145</v>
      </c>
      <c r="F47" s="212">
        <v>186</v>
      </c>
      <c r="G47" s="210">
        <v>0</v>
      </c>
      <c r="H47" s="615">
        <v>7</v>
      </c>
      <c r="I47" s="211">
        <v>9</v>
      </c>
      <c r="J47" s="212">
        <v>16</v>
      </c>
    </row>
    <row r="48" spans="1:10" ht="12.75" customHeight="1" x14ac:dyDescent="0.2">
      <c r="A48" s="102"/>
      <c r="B48" s="640" t="s">
        <v>497</v>
      </c>
      <c r="C48" s="205">
        <v>4</v>
      </c>
      <c r="D48" s="202">
        <v>66</v>
      </c>
      <c r="E48" s="634">
        <v>186</v>
      </c>
      <c r="F48" s="205">
        <v>252</v>
      </c>
      <c r="G48" s="203">
        <v>0</v>
      </c>
      <c r="H48" s="612">
        <v>9</v>
      </c>
      <c r="I48" s="204">
        <v>11</v>
      </c>
      <c r="J48" s="205">
        <v>20</v>
      </c>
    </row>
    <row r="49" spans="1:10" ht="12.75" customHeight="1" x14ac:dyDescent="0.2">
      <c r="A49" s="102"/>
      <c r="B49" s="641" t="s">
        <v>498</v>
      </c>
      <c r="C49" s="212">
        <v>17</v>
      </c>
      <c r="D49" s="209">
        <v>128</v>
      </c>
      <c r="E49" s="635">
        <v>305</v>
      </c>
      <c r="F49" s="212">
        <v>433</v>
      </c>
      <c r="G49" s="210">
        <v>5</v>
      </c>
      <c r="H49" s="615">
        <v>19</v>
      </c>
      <c r="I49" s="211">
        <v>21</v>
      </c>
      <c r="J49" s="212">
        <v>40</v>
      </c>
    </row>
    <row r="50" spans="1:10" ht="12.75" customHeight="1" x14ac:dyDescent="0.2">
      <c r="A50" s="102"/>
      <c r="B50" s="640" t="s">
        <v>499</v>
      </c>
      <c r="C50" s="205">
        <v>58</v>
      </c>
      <c r="D50" s="202">
        <v>275</v>
      </c>
      <c r="E50" s="634">
        <v>718</v>
      </c>
      <c r="F50" s="205">
        <v>993</v>
      </c>
      <c r="G50" s="203">
        <v>34</v>
      </c>
      <c r="H50" s="612">
        <v>154</v>
      </c>
      <c r="I50" s="204">
        <v>339</v>
      </c>
      <c r="J50" s="205">
        <v>493</v>
      </c>
    </row>
    <row r="51" spans="1:10" ht="12.75" customHeight="1" x14ac:dyDescent="0.2">
      <c r="A51" s="102"/>
      <c r="B51" s="641" t="s">
        <v>500</v>
      </c>
      <c r="C51" s="212">
        <v>54</v>
      </c>
      <c r="D51" s="209">
        <v>329</v>
      </c>
      <c r="E51" s="635">
        <v>902</v>
      </c>
      <c r="F51" s="212">
        <v>1231</v>
      </c>
      <c r="G51" s="210">
        <v>31</v>
      </c>
      <c r="H51" s="615">
        <v>199</v>
      </c>
      <c r="I51" s="211">
        <v>554</v>
      </c>
      <c r="J51" s="212">
        <v>753</v>
      </c>
    </row>
    <row r="52" spans="1:10" ht="12.75" customHeight="1" x14ac:dyDescent="0.2">
      <c r="A52" s="102"/>
      <c r="B52" s="640" t="s">
        <v>501</v>
      </c>
      <c r="C52" s="205">
        <v>49</v>
      </c>
      <c r="D52" s="202">
        <v>319</v>
      </c>
      <c r="E52" s="634">
        <v>873</v>
      </c>
      <c r="F52" s="205">
        <v>1192</v>
      </c>
      <c r="G52" s="203">
        <v>30</v>
      </c>
      <c r="H52" s="612">
        <v>218</v>
      </c>
      <c r="I52" s="204">
        <v>549</v>
      </c>
      <c r="J52" s="205">
        <v>767</v>
      </c>
    </row>
    <row r="53" spans="1:10" ht="12.75" customHeight="1" x14ac:dyDescent="0.2">
      <c r="A53" s="102"/>
      <c r="B53" s="641" t="s">
        <v>502</v>
      </c>
      <c r="C53" s="212">
        <v>40</v>
      </c>
      <c r="D53" s="209">
        <v>262</v>
      </c>
      <c r="E53" s="635">
        <v>815</v>
      </c>
      <c r="F53" s="212">
        <v>1077</v>
      </c>
      <c r="G53" s="210">
        <v>30</v>
      </c>
      <c r="H53" s="615">
        <v>169</v>
      </c>
      <c r="I53" s="211">
        <v>557</v>
      </c>
      <c r="J53" s="212">
        <v>726</v>
      </c>
    </row>
    <row r="54" spans="1:10" ht="12.75" customHeight="1" x14ac:dyDescent="0.2">
      <c r="A54" s="102"/>
      <c r="B54" s="640" t="s">
        <v>503</v>
      </c>
      <c r="C54" s="205">
        <v>50</v>
      </c>
      <c r="D54" s="202">
        <v>232</v>
      </c>
      <c r="E54" s="634">
        <v>742</v>
      </c>
      <c r="F54" s="205">
        <v>974</v>
      </c>
      <c r="G54" s="203">
        <v>39</v>
      </c>
      <c r="H54" s="612">
        <v>165</v>
      </c>
      <c r="I54" s="204">
        <v>512</v>
      </c>
      <c r="J54" s="205">
        <v>677</v>
      </c>
    </row>
    <row r="55" spans="1:10" ht="12.75" customHeight="1" x14ac:dyDescent="0.2">
      <c r="A55" s="102"/>
      <c r="B55" s="641" t="s">
        <v>504</v>
      </c>
      <c r="C55" s="212">
        <v>43</v>
      </c>
      <c r="D55" s="209">
        <v>205</v>
      </c>
      <c r="E55" s="635">
        <v>773</v>
      </c>
      <c r="F55" s="212">
        <v>978</v>
      </c>
      <c r="G55" s="210">
        <v>30</v>
      </c>
      <c r="H55" s="615">
        <v>134</v>
      </c>
      <c r="I55" s="211">
        <v>551</v>
      </c>
      <c r="J55" s="212">
        <v>685</v>
      </c>
    </row>
    <row r="56" spans="1:10" ht="12.75" customHeight="1" x14ac:dyDescent="0.2">
      <c r="A56" s="102"/>
      <c r="B56" s="640" t="s">
        <v>505</v>
      </c>
      <c r="C56" s="205">
        <v>41</v>
      </c>
      <c r="D56" s="202">
        <v>202</v>
      </c>
      <c r="E56" s="634">
        <v>694</v>
      </c>
      <c r="F56" s="205">
        <v>896</v>
      </c>
      <c r="G56" s="203">
        <v>35</v>
      </c>
      <c r="H56" s="612">
        <v>132</v>
      </c>
      <c r="I56" s="204">
        <v>494</v>
      </c>
      <c r="J56" s="205">
        <v>626</v>
      </c>
    </row>
    <row r="57" spans="1:10" ht="12.75" customHeight="1" x14ac:dyDescent="0.2">
      <c r="A57" s="102"/>
      <c r="B57" s="641" t="s">
        <v>506</v>
      </c>
      <c r="C57" s="212">
        <v>25</v>
      </c>
      <c r="D57" s="209">
        <v>136</v>
      </c>
      <c r="E57" s="635">
        <v>658</v>
      </c>
      <c r="F57" s="212">
        <v>794</v>
      </c>
      <c r="G57" s="210">
        <v>19</v>
      </c>
      <c r="H57" s="615">
        <v>97</v>
      </c>
      <c r="I57" s="211">
        <v>480</v>
      </c>
      <c r="J57" s="212">
        <v>577</v>
      </c>
    </row>
    <row r="58" spans="1:10" ht="12.75" customHeight="1" x14ac:dyDescent="0.2">
      <c r="A58" s="102"/>
      <c r="B58" s="640" t="s">
        <v>507</v>
      </c>
      <c r="C58" s="205">
        <v>37</v>
      </c>
      <c r="D58" s="202">
        <v>180</v>
      </c>
      <c r="E58" s="634">
        <v>624</v>
      </c>
      <c r="F58" s="205">
        <v>804</v>
      </c>
      <c r="G58" s="203">
        <v>29</v>
      </c>
      <c r="H58" s="612">
        <v>134</v>
      </c>
      <c r="I58" s="204">
        <v>434</v>
      </c>
      <c r="J58" s="205">
        <v>568</v>
      </c>
    </row>
    <row r="59" spans="1:10" ht="12.75" customHeight="1" x14ac:dyDescent="0.2">
      <c r="A59" s="102"/>
      <c r="B59" s="641" t="s">
        <v>508</v>
      </c>
      <c r="C59" s="212">
        <v>22</v>
      </c>
      <c r="D59" s="209">
        <v>145</v>
      </c>
      <c r="E59" s="635">
        <v>560</v>
      </c>
      <c r="F59" s="212">
        <v>705</v>
      </c>
      <c r="G59" s="210">
        <v>19</v>
      </c>
      <c r="H59" s="615">
        <v>116</v>
      </c>
      <c r="I59" s="211">
        <v>403</v>
      </c>
      <c r="J59" s="212">
        <v>519</v>
      </c>
    </row>
    <row r="60" spans="1:10" ht="12.75" customHeight="1" x14ac:dyDescent="0.2">
      <c r="A60" s="102"/>
      <c r="B60" s="640" t="s">
        <v>509</v>
      </c>
      <c r="C60" s="205">
        <v>42</v>
      </c>
      <c r="D60" s="202">
        <v>158</v>
      </c>
      <c r="E60" s="634">
        <v>537</v>
      </c>
      <c r="F60" s="205">
        <v>695</v>
      </c>
      <c r="G60" s="203">
        <v>35</v>
      </c>
      <c r="H60" s="612">
        <v>123</v>
      </c>
      <c r="I60" s="204">
        <v>399</v>
      </c>
      <c r="J60" s="205">
        <v>522</v>
      </c>
    </row>
    <row r="61" spans="1:10" ht="12.75" customHeight="1" x14ac:dyDescent="0.2">
      <c r="B61" s="641" t="s">
        <v>510</v>
      </c>
      <c r="C61" s="212">
        <v>27</v>
      </c>
      <c r="D61" s="209">
        <v>145</v>
      </c>
      <c r="E61" s="635">
        <v>558</v>
      </c>
      <c r="F61" s="212">
        <v>703</v>
      </c>
      <c r="G61" s="210">
        <v>21</v>
      </c>
      <c r="H61" s="615">
        <v>105</v>
      </c>
      <c r="I61" s="211">
        <v>412</v>
      </c>
      <c r="J61" s="212">
        <v>517</v>
      </c>
    </row>
    <row r="62" spans="1:10" s="95" customFormat="1" ht="15" customHeight="1" x14ac:dyDescent="0.2">
      <c r="B62" s="126" t="s">
        <v>117</v>
      </c>
      <c r="C62" s="1550"/>
      <c r="D62" s="1550"/>
      <c r="E62" s="1551"/>
      <c r="F62" s="1550"/>
      <c r="G62" s="1552"/>
    </row>
    <row r="63" spans="1:10" x14ac:dyDescent="0.2">
      <c r="G63" s="489"/>
    </row>
    <row r="64" spans="1:10" x14ac:dyDescent="0.2">
      <c r="G64" s="489"/>
    </row>
    <row r="65" spans="7:7" x14ac:dyDescent="0.2">
      <c r="G65" s="489"/>
    </row>
    <row r="66" spans="7:7" x14ac:dyDescent="0.2">
      <c r="G66" s="489"/>
    </row>
  </sheetData>
  <mergeCells count="2">
    <mergeCell ref="C5:F5"/>
    <mergeCell ref="G5:J5"/>
  </mergeCells>
  <printOptions horizontalCentered="1"/>
  <pageMargins left="0.47244094488188981" right="0.47244094488188981" top="0.59055118110236227" bottom="0.39370078740157483" header="0.51181102362204722" footer="0.31496062992125984"/>
  <pageSetup paperSize="9" scale="89" firstPageNumber="0" orientation="portrait" r:id="rId1"/>
  <headerFooter>
    <oddFooter>&amp;C&amp;F&amp;R&amp;A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showGridLines="0" showZeros="0" zoomScaleNormal="100" workbookViewId="0">
      <pane ySplit="6" topLeftCell="A22" activePane="bottomLeft" state="frozen"/>
      <selection activeCell="D66" sqref="D66"/>
      <selection pane="bottomLeft" activeCell="A62" sqref="A62:XFD62"/>
    </sheetView>
  </sheetViews>
  <sheetFormatPr baseColWidth="10" defaultColWidth="9.140625" defaultRowHeight="12.75" x14ac:dyDescent="0.2"/>
  <cols>
    <col min="1" max="1" width="1.7109375" style="337" customWidth="1"/>
    <col min="2" max="2" width="15.7109375" style="337" customWidth="1"/>
    <col min="3" max="3" width="6.7109375" style="337" customWidth="1"/>
    <col min="4" max="6" width="9.7109375" style="337" customWidth="1"/>
    <col min="7" max="7" width="6.7109375" style="337" customWidth="1"/>
    <col min="8" max="10" width="9.7109375" style="337" customWidth="1"/>
    <col min="11" max="1022" width="10.7109375" style="337" customWidth="1"/>
    <col min="1023" max="1025" width="9.140625" style="337" customWidth="1"/>
    <col min="1026" max="16384" width="9.140625" style="337"/>
  </cols>
  <sheetData>
    <row r="1" spans="1:11" s="102" customFormat="1" ht="20.100000000000001" customHeight="1" x14ac:dyDescent="0.2">
      <c r="B1" s="187" t="s">
        <v>453</v>
      </c>
      <c r="C1" s="217"/>
      <c r="D1" s="585"/>
      <c r="E1" s="585"/>
      <c r="F1" s="585"/>
      <c r="G1" s="585"/>
      <c r="H1" s="585"/>
      <c r="I1" s="585"/>
      <c r="J1" s="585"/>
    </row>
    <row r="2" spans="1:11" s="1543" customFormat="1" ht="20.100000000000001" customHeight="1" x14ac:dyDescent="0.25">
      <c r="B2" s="1117" t="s">
        <v>752</v>
      </c>
      <c r="C2" s="1544"/>
      <c r="D2" s="1545"/>
      <c r="E2" s="1545"/>
      <c r="F2" s="1545"/>
      <c r="G2" s="1545"/>
      <c r="H2" s="1545"/>
      <c r="I2" s="1545"/>
      <c r="J2" s="1545"/>
    </row>
    <row r="3" spans="1:11" s="102" customFormat="1" ht="20.100000000000001" customHeight="1" x14ac:dyDescent="0.2">
      <c r="B3" s="1116" t="s">
        <v>439</v>
      </c>
      <c r="C3" s="275"/>
      <c r="D3" s="585"/>
      <c r="E3" s="585"/>
      <c r="F3" s="585"/>
      <c r="G3" s="585"/>
      <c r="H3" s="585"/>
      <c r="I3" s="585"/>
      <c r="J3" s="585"/>
    </row>
    <row r="4" spans="1:11" s="102" customFormat="1" ht="20.100000000000001" customHeight="1" x14ac:dyDescent="0.2">
      <c r="B4" s="596" t="s">
        <v>49</v>
      </c>
      <c r="C4" s="219"/>
      <c r="D4" s="219"/>
      <c r="E4" s="219"/>
      <c r="F4" s="585"/>
      <c r="G4" s="585"/>
      <c r="H4" s="585"/>
      <c r="I4" s="585"/>
      <c r="J4" s="585"/>
    </row>
    <row r="5" spans="1:11" s="94" customFormat="1" ht="25.5" customHeight="1" x14ac:dyDescent="0.2">
      <c r="B5" s="616" t="s">
        <v>511</v>
      </c>
      <c r="C5" s="2064" t="s">
        <v>753</v>
      </c>
      <c r="D5" s="2064"/>
      <c r="E5" s="2064"/>
      <c r="F5" s="2064"/>
      <c r="G5" s="2063" t="s">
        <v>512</v>
      </c>
      <c r="H5" s="2063"/>
      <c r="I5" s="2063"/>
      <c r="J5" s="2063"/>
      <c r="K5" s="1376"/>
    </row>
    <row r="6" spans="1:11" s="94" customFormat="1" ht="50.1" customHeight="1" x14ac:dyDescent="0.2">
      <c r="B6" s="616"/>
      <c r="C6" s="637" t="s">
        <v>106</v>
      </c>
      <c r="D6" s="91" t="s">
        <v>107</v>
      </c>
      <c r="E6" s="92" t="s">
        <v>108</v>
      </c>
      <c r="F6" s="93" t="s">
        <v>109</v>
      </c>
      <c r="G6" s="90" t="s">
        <v>106</v>
      </c>
      <c r="H6" s="91" t="s">
        <v>107</v>
      </c>
      <c r="I6" s="92" t="s">
        <v>108</v>
      </c>
      <c r="J6" s="93" t="s">
        <v>109</v>
      </c>
    </row>
    <row r="7" spans="1:11" ht="5.0999999999999996" customHeight="1" x14ac:dyDescent="0.2">
      <c r="A7" s="94"/>
      <c r="B7" s="94"/>
      <c r="C7" s="617"/>
      <c r="D7" s="94"/>
      <c r="E7" s="94"/>
      <c r="F7" s="94"/>
      <c r="G7" s="639"/>
      <c r="H7" s="94"/>
      <c r="I7" s="94"/>
      <c r="J7" s="94"/>
    </row>
    <row r="8" spans="1:11" ht="12.75" customHeight="1" x14ac:dyDescent="0.2">
      <c r="A8" s="102"/>
      <c r="B8" s="640" t="s">
        <v>461</v>
      </c>
      <c r="C8" s="619">
        <v>1</v>
      </c>
      <c r="D8" s="202">
        <v>2</v>
      </c>
      <c r="E8" s="204">
        <v>28</v>
      </c>
      <c r="F8" s="205">
        <v>30</v>
      </c>
      <c r="G8" s="203">
        <v>0</v>
      </c>
      <c r="H8" s="202">
        <v>0</v>
      </c>
      <c r="I8" s="204">
        <v>0</v>
      </c>
      <c r="J8" s="205">
        <v>0</v>
      </c>
    </row>
    <row r="9" spans="1:11" ht="12.75" customHeight="1" x14ac:dyDescent="0.2">
      <c r="A9" s="102"/>
      <c r="B9" s="641" t="s">
        <v>462</v>
      </c>
      <c r="C9" s="621">
        <v>1</v>
      </c>
      <c r="D9" s="209">
        <v>6</v>
      </c>
      <c r="E9" s="211">
        <v>32</v>
      </c>
      <c r="F9" s="212">
        <v>38</v>
      </c>
      <c r="G9" s="210">
        <v>0</v>
      </c>
      <c r="H9" s="209">
        <v>0</v>
      </c>
      <c r="I9" s="211">
        <v>0</v>
      </c>
      <c r="J9" s="212">
        <v>0</v>
      </c>
    </row>
    <row r="10" spans="1:11" ht="12.75" customHeight="1" x14ac:dyDescent="0.2">
      <c r="A10" s="102"/>
      <c r="B10" s="640" t="s">
        <v>463</v>
      </c>
      <c r="C10" s="619">
        <v>0</v>
      </c>
      <c r="D10" s="202">
        <v>3</v>
      </c>
      <c r="E10" s="204">
        <v>33</v>
      </c>
      <c r="F10" s="205">
        <v>36</v>
      </c>
      <c r="G10" s="203">
        <v>0</v>
      </c>
      <c r="H10" s="202">
        <v>0</v>
      </c>
      <c r="I10" s="204">
        <v>1</v>
      </c>
      <c r="J10" s="205">
        <v>1</v>
      </c>
    </row>
    <row r="11" spans="1:11" ht="12.75" customHeight="1" x14ac:dyDescent="0.2">
      <c r="A11" s="102"/>
      <c r="B11" s="641" t="s">
        <v>69</v>
      </c>
      <c r="C11" s="621">
        <v>2</v>
      </c>
      <c r="D11" s="209">
        <v>11</v>
      </c>
      <c r="E11" s="211">
        <v>43</v>
      </c>
      <c r="F11" s="212">
        <v>54</v>
      </c>
      <c r="G11" s="210">
        <v>0</v>
      </c>
      <c r="H11" s="209">
        <v>2</v>
      </c>
      <c r="I11" s="211">
        <v>4</v>
      </c>
      <c r="J11" s="212">
        <v>6</v>
      </c>
    </row>
    <row r="12" spans="1:11" ht="12.75" customHeight="1" x14ac:dyDescent="0.2">
      <c r="A12" s="102"/>
      <c r="B12" s="640" t="s">
        <v>464</v>
      </c>
      <c r="C12" s="619">
        <v>5</v>
      </c>
      <c r="D12" s="202">
        <v>19</v>
      </c>
      <c r="E12" s="204">
        <v>77</v>
      </c>
      <c r="F12" s="205">
        <v>96</v>
      </c>
      <c r="G12" s="203">
        <v>5</v>
      </c>
      <c r="H12" s="202">
        <v>9</v>
      </c>
      <c r="I12" s="204">
        <v>35</v>
      </c>
      <c r="J12" s="205">
        <v>44</v>
      </c>
    </row>
    <row r="13" spans="1:11" ht="12.75" customHeight="1" x14ac:dyDescent="0.2">
      <c r="A13" s="102"/>
      <c r="B13" s="641" t="s">
        <v>465</v>
      </c>
      <c r="C13" s="621">
        <v>18</v>
      </c>
      <c r="D13" s="209">
        <v>74</v>
      </c>
      <c r="E13" s="211">
        <v>287</v>
      </c>
      <c r="F13" s="212">
        <v>361</v>
      </c>
      <c r="G13" s="210">
        <v>13</v>
      </c>
      <c r="H13" s="209">
        <v>47</v>
      </c>
      <c r="I13" s="211">
        <v>216</v>
      </c>
      <c r="J13" s="212">
        <v>263</v>
      </c>
    </row>
    <row r="14" spans="1:11" ht="12.75" customHeight="1" x14ac:dyDescent="0.2">
      <c r="A14" s="102"/>
      <c r="B14" s="640" t="s">
        <v>466</v>
      </c>
      <c r="C14" s="619">
        <v>8</v>
      </c>
      <c r="D14" s="202">
        <v>43</v>
      </c>
      <c r="E14" s="204">
        <v>240</v>
      </c>
      <c r="F14" s="205">
        <v>283</v>
      </c>
      <c r="G14" s="203">
        <v>5</v>
      </c>
      <c r="H14" s="202">
        <v>28</v>
      </c>
      <c r="I14" s="204">
        <v>179</v>
      </c>
      <c r="J14" s="205">
        <v>207</v>
      </c>
    </row>
    <row r="15" spans="1:11" ht="12.75" customHeight="1" x14ac:dyDescent="0.2">
      <c r="A15" s="102"/>
      <c r="B15" s="641" t="s">
        <v>467</v>
      </c>
      <c r="C15" s="621">
        <v>6</v>
      </c>
      <c r="D15" s="209">
        <v>45</v>
      </c>
      <c r="E15" s="211">
        <v>244</v>
      </c>
      <c r="F15" s="212">
        <v>289</v>
      </c>
      <c r="G15" s="210">
        <v>5</v>
      </c>
      <c r="H15" s="209">
        <v>38</v>
      </c>
      <c r="I15" s="211">
        <v>190</v>
      </c>
      <c r="J15" s="212">
        <v>228</v>
      </c>
    </row>
    <row r="16" spans="1:11" ht="12.75" customHeight="1" x14ac:dyDescent="0.2">
      <c r="A16" s="102"/>
      <c r="B16" s="640" t="s">
        <v>468</v>
      </c>
      <c r="C16" s="619">
        <v>5</v>
      </c>
      <c r="D16" s="202">
        <v>42</v>
      </c>
      <c r="E16" s="204">
        <v>203</v>
      </c>
      <c r="F16" s="205">
        <v>245</v>
      </c>
      <c r="G16" s="203">
        <v>5</v>
      </c>
      <c r="H16" s="202">
        <v>28</v>
      </c>
      <c r="I16" s="204">
        <v>143</v>
      </c>
      <c r="J16" s="205">
        <v>171</v>
      </c>
    </row>
    <row r="17" spans="1:10" ht="12.75" customHeight="1" x14ac:dyDescent="0.2">
      <c r="A17" s="102"/>
      <c r="B17" s="641" t="s">
        <v>469</v>
      </c>
      <c r="C17" s="621">
        <v>6</v>
      </c>
      <c r="D17" s="209">
        <v>29</v>
      </c>
      <c r="E17" s="211">
        <v>169</v>
      </c>
      <c r="F17" s="212">
        <v>198</v>
      </c>
      <c r="G17" s="210">
        <v>4</v>
      </c>
      <c r="H17" s="209">
        <v>21</v>
      </c>
      <c r="I17" s="211">
        <v>135</v>
      </c>
      <c r="J17" s="212">
        <v>156</v>
      </c>
    </row>
    <row r="18" spans="1:10" ht="12.75" customHeight="1" x14ac:dyDescent="0.2">
      <c r="A18" s="102"/>
      <c r="B18" s="640" t="s">
        <v>470</v>
      </c>
      <c r="C18" s="619">
        <v>7</v>
      </c>
      <c r="D18" s="202">
        <v>30</v>
      </c>
      <c r="E18" s="204">
        <v>143</v>
      </c>
      <c r="F18" s="205">
        <v>173</v>
      </c>
      <c r="G18" s="203">
        <v>7</v>
      </c>
      <c r="H18" s="202">
        <v>27</v>
      </c>
      <c r="I18" s="204">
        <v>114</v>
      </c>
      <c r="J18" s="205">
        <v>141</v>
      </c>
    </row>
    <row r="19" spans="1:10" ht="12.75" customHeight="1" x14ac:dyDescent="0.2">
      <c r="A19" s="102"/>
      <c r="B19" s="641" t="s">
        <v>471</v>
      </c>
      <c r="C19" s="621">
        <v>6</v>
      </c>
      <c r="D19" s="209">
        <v>35</v>
      </c>
      <c r="E19" s="211">
        <v>124</v>
      </c>
      <c r="F19" s="212">
        <v>159</v>
      </c>
      <c r="G19" s="210">
        <v>6</v>
      </c>
      <c r="H19" s="209">
        <v>26</v>
      </c>
      <c r="I19" s="211">
        <v>100</v>
      </c>
      <c r="J19" s="212">
        <v>126</v>
      </c>
    </row>
    <row r="20" spans="1:10" ht="12.75" customHeight="1" x14ac:dyDescent="0.2">
      <c r="A20" s="102"/>
      <c r="B20" s="640" t="s">
        <v>472</v>
      </c>
      <c r="C20" s="619">
        <v>10</v>
      </c>
      <c r="D20" s="202">
        <v>30</v>
      </c>
      <c r="E20" s="204">
        <v>99</v>
      </c>
      <c r="F20" s="205">
        <v>129</v>
      </c>
      <c r="G20" s="203">
        <v>8</v>
      </c>
      <c r="H20" s="202">
        <v>21</v>
      </c>
      <c r="I20" s="204">
        <v>75</v>
      </c>
      <c r="J20" s="205">
        <v>96</v>
      </c>
    </row>
    <row r="21" spans="1:10" ht="12.75" customHeight="1" x14ac:dyDescent="0.2">
      <c r="A21" s="102"/>
      <c r="B21" s="641" t="s">
        <v>473</v>
      </c>
      <c r="C21" s="621">
        <v>7</v>
      </c>
      <c r="D21" s="209">
        <v>22</v>
      </c>
      <c r="E21" s="211">
        <v>68</v>
      </c>
      <c r="F21" s="212">
        <v>90</v>
      </c>
      <c r="G21" s="210">
        <v>7</v>
      </c>
      <c r="H21" s="209">
        <v>20</v>
      </c>
      <c r="I21" s="211">
        <v>53</v>
      </c>
      <c r="J21" s="212">
        <v>73</v>
      </c>
    </row>
    <row r="22" spans="1:10" ht="12.75" customHeight="1" x14ac:dyDescent="0.2">
      <c r="A22" s="102"/>
      <c r="B22" s="640" t="s">
        <v>474</v>
      </c>
      <c r="C22" s="619">
        <v>6</v>
      </c>
      <c r="D22" s="202">
        <v>16</v>
      </c>
      <c r="E22" s="204">
        <v>45</v>
      </c>
      <c r="F22" s="205">
        <v>61</v>
      </c>
      <c r="G22" s="203">
        <v>4</v>
      </c>
      <c r="H22" s="202">
        <v>16</v>
      </c>
      <c r="I22" s="204">
        <v>26</v>
      </c>
      <c r="J22" s="205">
        <v>42</v>
      </c>
    </row>
    <row r="23" spans="1:10" ht="12.75" customHeight="1" x14ac:dyDescent="0.2">
      <c r="A23" s="102"/>
      <c r="B23" s="641" t="s">
        <v>475</v>
      </c>
      <c r="C23" s="621">
        <v>4</v>
      </c>
      <c r="D23" s="209">
        <v>9</v>
      </c>
      <c r="E23" s="211">
        <v>27</v>
      </c>
      <c r="F23" s="212">
        <v>36</v>
      </c>
      <c r="G23" s="210">
        <v>3</v>
      </c>
      <c r="H23" s="209">
        <v>5</v>
      </c>
      <c r="I23" s="211">
        <v>20</v>
      </c>
      <c r="J23" s="212">
        <v>25</v>
      </c>
    </row>
    <row r="24" spans="1:10" ht="12.75" customHeight="1" x14ac:dyDescent="0.2">
      <c r="A24" s="102"/>
      <c r="B24" s="640" t="s">
        <v>476</v>
      </c>
      <c r="C24" s="619">
        <v>2</v>
      </c>
      <c r="D24" s="202">
        <v>7</v>
      </c>
      <c r="E24" s="204">
        <v>18</v>
      </c>
      <c r="F24" s="205">
        <v>25</v>
      </c>
      <c r="G24" s="203">
        <v>1</v>
      </c>
      <c r="H24" s="202">
        <v>5</v>
      </c>
      <c r="I24" s="204">
        <v>10</v>
      </c>
      <c r="J24" s="205">
        <v>15</v>
      </c>
    </row>
    <row r="25" spans="1:10" ht="12.75" customHeight="1" x14ac:dyDescent="0.2">
      <c r="A25" s="102"/>
      <c r="B25" s="641" t="s">
        <v>477</v>
      </c>
      <c r="C25" s="621">
        <v>4</v>
      </c>
      <c r="D25" s="209">
        <v>6</v>
      </c>
      <c r="E25" s="211">
        <v>9</v>
      </c>
      <c r="F25" s="212">
        <v>15</v>
      </c>
      <c r="G25" s="210">
        <v>3</v>
      </c>
      <c r="H25" s="209">
        <v>4</v>
      </c>
      <c r="I25" s="211">
        <v>7</v>
      </c>
      <c r="J25" s="212">
        <v>11</v>
      </c>
    </row>
    <row r="26" spans="1:10" ht="12.75" customHeight="1" x14ac:dyDescent="0.2">
      <c r="A26" s="102"/>
      <c r="B26" s="640" t="s">
        <v>478</v>
      </c>
      <c r="C26" s="619">
        <v>0</v>
      </c>
      <c r="D26" s="202">
        <v>3</v>
      </c>
      <c r="E26" s="204">
        <v>6</v>
      </c>
      <c r="F26" s="205">
        <v>9</v>
      </c>
      <c r="G26" s="203">
        <v>0</v>
      </c>
      <c r="H26" s="202">
        <v>2</v>
      </c>
      <c r="I26" s="204">
        <v>1</v>
      </c>
      <c r="J26" s="205">
        <v>3</v>
      </c>
    </row>
    <row r="27" spans="1:10" ht="12.75" customHeight="1" x14ac:dyDescent="0.2">
      <c r="A27" s="102"/>
      <c r="B27" s="641" t="s">
        <v>479</v>
      </c>
      <c r="C27" s="621">
        <v>0</v>
      </c>
      <c r="D27" s="209">
        <v>0</v>
      </c>
      <c r="E27" s="211">
        <v>2</v>
      </c>
      <c r="F27" s="212">
        <v>2</v>
      </c>
      <c r="G27" s="210">
        <v>0</v>
      </c>
      <c r="H27" s="209">
        <v>0</v>
      </c>
      <c r="I27" s="211">
        <v>0</v>
      </c>
      <c r="J27" s="212">
        <v>0</v>
      </c>
    </row>
    <row r="28" spans="1:10" ht="12.75" customHeight="1" x14ac:dyDescent="0.2">
      <c r="A28" s="102"/>
      <c r="B28" s="640" t="s">
        <v>480</v>
      </c>
      <c r="C28" s="619">
        <v>0</v>
      </c>
      <c r="D28" s="202">
        <v>0</v>
      </c>
      <c r="E28" s="204">
        <v>2</v>
      </c>
      <c r="F28" s="205">
        <v>2</v>
      </c>
      <c r="G28" s="203">
        <v>0</v>
      </c>
      <c r="H28" s="202">
        <v>0</v>
      </c>
      <c r="I28" s="204">
        <v>0</v>
      </c>
      <c r="J28" s="205">
        <v>0</v>
      </c>
    </row>
    <row r="29" spans="1:10" ht="12.75" customHeight="1" x14ac:dyDescent="0.2">
      <c r="A29" s="102"/>
      <c r="B29" s="641" t="s">
        <v>460</v>
      </c>
      <c r="C29" s="621">
        <v>0</v>
      </c>
      <c r="D29" s="209">
        <v>0</v>
      </c>
      <c r="E29" s="211">
        <v>1</v>
      </c>
      <c r="F29" s="212">
        <v>1</v>
      </c>
      <c r="G29" s="210">
        <v>0</v>
      </c>
      <c r="H29" s="209">
        <v>0</v>
      </c>
      <c r="I29" s="211">
        <v>0</v>
      </c>
      <c r="J29" s="212">
        <v>0</v>
      </c>
    </row>
    <row r="30" spans="1:10" ht="12.75" customHeight="1" x14ac:dyDescent="0.2">
      <c r="A30" s="102"/>
      <c r="B30" s="643" t="s">
        <v>115</v>
      </c>
      <c r="C30" s="625">
        <f t="shared" ref="C30:J30" si="0">SUM(C8:C29)</f>
        <v>98</v>
      </c>
      <c r="D30" s="646">
        <f t="shared" si="0"/>
        <v>432</v>
      </c>
      <c r="E30" s="647">
        <f t="shared" si="0"/>
        <v>1900</v>
      </c>
      <c r="F30" s="648">
        <f t="shared" si="0"/>
        <v>2332</v>
      </c>
      <c r="G30" s="649">
        <f t="shared" si="0"/>
        <v>76</v>
      </c>
      <c r="H30" s="646">
        <f t="shared" si="0"/>
        <v>299</v>
      </c>
      <c r="I30" s="647">
        <f t="shared" si="0"/>
        <v>1309</v>
      </c>
      <c r="J30" s="648">
        <f t="shared" si="0"/>
        <v>1608</v>
      </c>
    </row>
    <row r="31" spans="1:10" s="1548" customFormat="1" ht="24.95" customHeight="1" x14ac:dyDescent="0.25">
      <c r="A31" s="1541"/>
      <c r="B31" s="645" t="s">
        <v>481</v>
      </c>
      <c r="C31" s="1549"/>
      <c r="D31" s="1546"/>
      <c r="E31" s="1546"/>
      <c r="F31" s="1546"/>
      <c r="G31" s="1547"/>
      <c r="H31" s="1546"/>
      <c r="I31" s="1546"/>
      <c r="J31" s="1546"/>
    </row>
    <row r="32" spans="1:10" ht="12.75" customHeight="1" x14ac:dyDescent="0.2">
      <c r="A32" s="102"/>
      <c r="B32" s="640" t="s">
        <v>513</v>
      </c>
      <c r="C32" s="205">
        <v>0</v>
      </c>
      <c r="D32" s="202">
        <v>0</v>
      </c>
      <c r="E32" s="634">
        <v>7</v>
      </c>
      <c r="F32" s="205">
        <v>7</v>
      </c>
      <c r="G32" s="203">
        <v>0</v>
      </c>
      <c r="H32" s="612">
        <v>0</v>
      </c>
      <c r="I32" s="204">
        <v>0</v>
      </c>
      <c r="J32" s="205">
        <v>0</v>
      </c>
    </row>
    <row r="33" spans="1:10" ht="12.75" customHeight="1" x14ac:dyDescent="0.2">
      <c r="A33" s="102"/>
      <c r="B33" s="641" t="s">
        <v>514</v>
      </c>
      <c r="C33" s="212">
        <v>1</v>
      </c>
      <c r="D33" s="209">
        <v>0</v>
      </c>
      <c r="E33" s="635">
        <v>5</v>
      </c>
      <c r="F33" s="212">
        <v>5</v>
      </c>
      <c r="G33" s="210">
        <v>0</v>
      </c>
      <c r="H33" s="615">
        <v>0</v>
      </c>
      <c r="I33" s="211">
        <v>0</v>
      </c>
      <c r="J33" s="212">
        <v>0</v>
      </c>
    </row>
    <row r="34" spans="1:10" ht="12.75" customHeight="1" x14ac:dyDescent="0.2">
      <c r="A34" s="102"/>
      <c r="B34" s="640" t="s">
        <v>483</v>
      </c>
      <c r="C34" s="205">
        <v>0</v>
      </c>
      <c r="D34" s="202">
        <v>0</v>
      </c>
      <c r="E34" s="634">
        <v>5</v>
      </c>
      <c r="F34" s="205">
        <v>5</v>
      </c>
      <c r="G34" s="203">
        <v>0</v>
      </c>
      <c r="H34" s="612">
        <v>0</v>
      </c>
      <c r="I34" s="204">
        <v>0</v>
      </c>
      <c r="J34" s="205">
        <v>0</v>
      </c>
    </row>
    <row r="35" spans="1:10" ht="12.75" customHeight="1" x14ac:dyDescent="0.2">
      <c r="A35" s="102"/>
      <c r="B35" s="641" t="s">
        <v>484</v>
      </c>
      <c r="C35" s="212">
        <v>0</v>
      </c>
      <c r="D35" s="209">
        <v>1</v>
      </c>
      <c r="E35" s="635">
        <v>5</v>
      </c>
      <c r="F35" s="212">
        <v>6</v>
      </c>
      <c r="G35" s="210">
        <v>0</v>
      </c>
      <c r="H35" s="615">
        <v>0</v>
      </c>
      <c r="I35" s="211">
        <v>0</v>
      </c>
      <c r="J35" s="212">
        <v>0</v>
      </c>
    </row>
    <row r="36" spans="1:10" ht="12.75" customHeight="1" x14ac:dyDescent="0.2">
      <c r="A36" s="102"/>
      <c r="B36" s="640" t="s">
        <v>485</v>
      </c>
      <c r="C36" s="205">
        <v>0</v>
      </c>
      <c r="D36" s="202">
        <v>1</v>
      </c>
      <c r="E36" s="634">
        <v>6</v>
      </c>
      <c r="F36" s="205">
        <v>7</v>
      </c>
      <c r="G36" s="203">
        <v>0</v>
      </c>
      <c r="H36" s="612">
        <v>0</v>
      </c>
      <c r="I36" s="204">
        <v>0</v>
      </c>
      <c r="J36" s="205">
        <v>0</v>
      </c>
    </row>
    <row r="37" spans="1:10" ht="12.75" customHeight="1" x14ac:dyDescent="0.2">
      <c r="A37" s="102"/>
      <c r="B37" s="641" t="s">
        <v>486</v>
      </c>
      <c r="C37" s="212">
        <v>0</v>
      </c>
      <c r="D37" s="209">
        <v>1</v>
      </c>
      <c r="E37" s="635">
        <v>4</v>
      </c>
      <c r="F37" s="212">
        <v>5</v>
      </c>
      <c r="G37" s="210">
        <v>0</v>
      </c>
      <c r="H37" s="615">
        <v>0</v>
      </c>
      <c r="I37" s="211">
        <v>0</v>
      </c>
      <c r="J37" s="212">
        <v>0</v>
      </c>
    </row>
    <row r="38" spans="1:10" ht="12.75" customHeight="1" x14ac:dyDescent="0.2">
      <c r="A38" s="102"/>
      <c r="B38" s="640" t="s">
        <v>487</v>
      </c>
      <c r="C38" s="205">
        <v>0</v>
      </c>
      <c r="D38" s="202">
        <v>2</v>
      </c>
      <c r="E38" s="634">
        <v>4</v>
      </c>
      <c r="F38" s="205">
        <v>6</v>
      </c>
      <c r="G38" s="203">
        <v>0</v>
      </c>
      <c r="H38" s="612">
        <v>0</v>
      </c>
      <c r="I38" s="204">
        <v>0</v>
      </c>
      <c r="J38" s="205">
        <v>0</v>
      </c>
    </row>
    <row r="39" spans="1:10" ht="12.75" customHeight="1" x14ac:dyDescent="0.2">
      <c r="A39" s="102"/>
      <c r="B39" s="641" t="s">
        <v>488</v>
      </c>
      <c r="C39" s="212">
        <v>0</v>
      </c>
      <c r="D39" s="209">
        <v>0</v>
      </c>
      <c r="E39" s="635">
        <v>4</v>
      </c>
      <c r="F39" s="212">
        <v>4</v>
      </c>
      <c r="G39" s="210">
        <v>0</v>
      </c>
      <c r="H39" s="615">
        <v>0</v>
      </c>
      <c r="I39" s="211">
        <v>0</v>
      </c>
      <c r="J39" s="212">
        <v>0</v>
      </c>
    </row>
    <row r="40" spans="1:10" ht="12.75" customHeight="1" x14ac:dyDescent="0.2">
      <c r="A40" s="102"/>
      <c r="B40" s="640" t="s">
        <v>489</v>
      </c>
      <c r="C40" s="205">
        <v>0</v>
      </c>
      <c r="D40" s="202">
        <v>1</v>
      </c>
      <c r="E40" s="634">
        <v>10</v>
      </c>
      <c r="F40" s="205">
        <v>11</v>
      </c>
      <c r="G40" s="203">
        <v>0</v>
      </c>
      <c r="H40" s="612">
        <v>0</v>
      </c>
      <c r="I40" s="204">
        <v>0</v>
      </c>
      <c r="J40" s="205">
        <v>0</v>
      </c>
    </row>
    <row r="41" spans="1:10" ht="12.75" customHeight="1" x14ac:dyDescent="0.2">
      <c r="A41" s="102"/>
      <c r="B41" s="641" t="s">
        <v>490</v>
      </c>
      <c r="C41" s="212">
        <v>1</v>
      </c>
      <c r="D41" s="209">
        <v>2</v>
      </c>
      <c r="E41" s="635">
        <v>10</v>
      </c>
      <c r="F41" s="212">
        <v>12</v>
      </c>
      <c r="G41" s="210">
        <v>0</v>
      </c>
      <c r="H41" s="615">
        <v>0</v>
      </c>
      <c r="I41" s="211">
        <v>0</v>
      </c>
      <c r="J41" s="212">
        <v>0</v>
      </c>
    </row>
    <row r="42" spans="1:10" ht="12.75" customHeight="1" x14ac:dyDescent="0.2">
      <c r="A42" s="102"/>
      <c r="B42" s="640" t="s">
        <v>491</v>
      </c>
      <c r="C42" s="205">
        <v>0</v>
      </c>
      <c r="D42" s="202">
        <v>0</v>
      </c>
      <c r="E42" s="634">
        <v>7</v>
      </c>
      <c r="F42" s="205">
        <v>7</v>
      </c>
      <c r="G42" s="203">
        <v>0</v>
      </c>
      <c r="H42" s="612">
        <v>0</v>
      </c>
      <c r="I42" s="204">
        <v>0</v>
      </c>
      <c r="J42" s="205">
        <v>0</v>
      </c>
    </row>
    <row r="43" spans="1:10" ht="12.75" customHeight="1" x14ac:dyDescent="0.2">
      <c r="A43" s="102"/>
      <c r="B43" s="641" t="s">
        <v>492</v>
      </c>
      <c r="C43" s="212">
        <v>0</v>
      </c>
      <c r="D43" s="209">
        <v>1</v>
      </c>
      <c r="E43" s="635">
        <v>3</v>
      </c>
      <c r="F43" s="212">
        <v>4</v>
      </c>
      <c r="G43" s="210">
        <v>0</v>
      </c>
      <c r="H43" s="615">
        <v>0</v>
      </c>
      <c r="I43" s="211">
        <v>0</v>
      </c>
      <c r="J43" s="212">
        <v>0</v>
      </c>
    </row>
    <row r="44" spans="1:10" ht="12.75" customHeight="1" x14ac:dyDescent="0.2">
      <c r="A44" s="102"/>
      <c r="B44" s="640" t="s">
        <v>493</v>
      </c>
      <c r="C44" s="205">
        <v>0</v>
      </c>
      <c r="D44" s="202">
        <v>0</v>
      </c>
      <c r="E44" s="634">
        <v>8</v>
      </c>
      <c r="F44" s="205">
        <v>8</v>
      </c>
      <c r="G44" s="203">
        <v>0</v>
      </c>
      <c r="H44" s="612">
        <v>0</v>
      </c>
      <c r="I44" s="204">
        <v>0</v>
      </c>
      <c r="J44" s="205">
        <v>0</v>
      </c>
    </row>
    <row r="45" spans="1:10" ht="12.75" customHeight="1" x14ac:dyDescent="0.2">
      <c r="A45" s="102"/>
      <c r="B45" s="641" t="s">
        <v>494</v>
      </c>
      <c r="C45" s="212">
        <v>0</v>
      </c>
      <c r="D45" s="209">
        <v>0</v>
      </c>
      <c r="E45" s="635">
        <v>8</v>
      </c>
      <c r="F45" s="212">
        <v>8</v>
      </c>
      <c r="G45" s="210">
        <v>0</v>
      </c>
      <c r="H45" s="615">
        <v>0</v>
      </c>
      <c r="I45" s="211">
        <v>0</v>
      </c>
      <c r="J45" s="212">
        <v>0</v>
      </c>
    </row>
    <row r="46" spans="1:10" ht="12.75" customHeight="1" x14ac:dyDescent="0.2">
      <c r="A46" s="102"/>
      <c r="B46" s="640" t="s">
        <v>495</v>
      </c>
      <c r="C46" s="205">
        <v>0</v>
      </c>
      <c r="D46" s="202">
        <v>2</v>
      </c>
      <c r="E46" s="634">
        <v>7</v>
      </c>
      <c r="F46" s="205">
        <v>9</v>
      </c>
      <c r="G46" s="203">
        <v>0</v>
      </c>
      <c r="H46" s="612">
        <v>0</v>
      </c>
      <c r="I46" s="204">
        <v>1</v>
      </c>
      <c r="J46" s="205">
        <v>1</v>
      </c>
    </row>
    <row r="47" spans="1:10" ht="12.75" customHeight="1" x14ac:dyDescent="0.2">
      <c r="A47" s="102"/>
      <c r="B47" s="641" t="s">
        <v>496</v>
      </c>
      <c r="C47" s="212">
        <v>1</v>
      </c>
      <c r="D47" s="209">
        <v>3</v>
      </c>
      <c r="E47" s="635">
        <v>14</v>
      </c>
      <c r="F47" s="212">
        <v>17</v>
      </c>
      <c r="G47" s="210">
        <v>0</v>
      </c>
      <c r="H47" s="615">
        <v>1</v>
      </c>
      <c r="I47" s="211">
        <v>1</v>
      </c>
      <c r="J47" s="212">
        <v>2</v>
      </c>
    </row>
    <row r="48" spans="1:10" ht="12.75" customHeight="1" x14ac:dyDescent="0.2">
      <c r="A48" s="102"/>
      <c r="B48" s="640" t="s">
        <v>497</v>
      </c>
      <c r="C48" s="205">
        <v>1</v>
      </c>
      <c r="D48" s="202">
        <v>3</v>
      </c>
      <c r="E48" s="634">
        <v>10</v>
      </c>
      <c r="F48" s="205">
        <v>13</v>
      </c>
      <c r="G48" s="203">
        <v>0</v>
      </c>
      <c r="H48" s="612">
        <v>1</v>
      </c>
      <c r="I48" s="204">
        <v>1</v>
      </c>
      <c r="J48" s="205">
        <v>2</v>
      </c>
    </row>
    <row r="49" spans="1:10" ht="12.75" customHeight="1" x14ac:dyDescent="0.2">
      <c r="A49" s="102"/>
      <c r="B49" s="641" t="s">
        <v>498</v>
      </c>
      <c r="C49" s="212">
        <v>0</v>
      </c>
      <c r="D49" s="209">
        <v>5</v>
      </c>
      <c r="E49" s="635">
        <v>19</v>
      </c>
      <c r="F49" s="212">
        <v>24</v>
      </c>
      <c r="G49" s="210">
        <v>0</v>
      </c>
      <c r="H49" s="615">
        <v>0</v>
      </c>
      <c r="I49" s="211">
        <v>2</v>
      </c>
      <c r="J49" s="212">
        <v>2</v>
      </c>
    </row>
    <row r="50" spans="1:10" ht="12.75" customHeight="1" x14ac:dyDescent="0.2">
      <c r="A50" s="102"/>
      <c r="B50" s="640" t="s">
        <v>499</v>
      </c>
      <c r="C50" s="205">
        <v>1</v>
      </c>
      <c r="D50" s="202">
        <v>7</v>
      </c>
      <c r="E50" s="634">
        <v>26</v>
      </c>
      <c r="F50" s="205">
        <v>33</v>
      </c>
      <c r="G50" s="203">
        <v>1</v>
      </c>
      <c r="H50" s="612">
        <v>3</v>
      </c>
      <c r="I50" s="204">
        <v>9</v>
      </c>
      <c r="J50" s="205">
        <v>12</v>
      </c>
    </row>
    <row r="51" spans="1:10" ht="12.75" customHeight="1" x14ac:dyDescent="0.2">
      <c r="A51" s="102"/>
      <c r="B51" s="641" t="s">
        <v>500</v>
      </c>
      <c r="C51" s="212">
        <v>4</v>
      </c>
      <c r="D51" s="209">
        <v>12</v>
      </c>
      <c r="E51" s="635">
        <v>51</v>
      </c>
      <c r="F51" s="212">
        <v>63</v>
      </c>
      <c r="G51" s="210">
        <v>4</v>
      </c>
      <c r="H51" s="615">
        <v>6</v>
      </c>
      <c r="I51" s="211">
        <v>26</v>
      </c>
      <c r="J51" s="212">
        <v>32</v>
      </c>
    </row>
    <row r="52" spans="1:10" ht="12.75" customHeight="1" x14ac:dyDescent="0.2">
      <c r="A52" s="102"/>
      <c r="B52" s="640" t="s">
        <v>501</v>
      </c>
      <c r="C52" s="205">
        <v>2</v>
      </c>
      <c r="D52" s="202">
        <v>13</v>
      </c>
      <c r="E52" s="634">
        <v>46</v>
      </c>
      <c r="F52" s="205">
        <v>59</v>
      </c>
      <c r="G52" s="203">
        <v>2</v>
      </c>
      <c r="H52" s="612">
        <v>6</v>
      </c>
      <c r="I52" s="204">
        <v>35</v>
      </c>
      <c r="J52" s="205">
        <v>41</v>
      </c>
    </row>
    <row r="53" spans="1:10" ht="12.75" customHeight="1" x14ac:dyDescent="0.2">
      <c r="A53" s="102"/>
      <c r="B53" s="641" t="s">
        <v>502</v>
      </c>
      <c r="C53" s="212">
        <v>6</v>
      </c>
      <c r="D53" s="209">
        <v>17</v>
      </c>
      <c r="E53" s="635">
        <v>67</v>
      </c>
      <c r="F53" s="212">
        <v>84</v>
      </c>
      <c r="G53" s="210">
        <v>5</v>
      </c>
      <c r="H53" s="615">
        <v>11</v>
      </c>
      <c r="I53" s="211">
        <v>50</v>
      </c>
      <c r="J53" s="212">
        <v>61</v>
      </c>
    </row>
    <row r="54" spans="1:10" ht="12.75" customHeight="1" x14ac:dyDescent="0.2">
      <c r="A54" s="102"/>
      <c r="B54" s="640" t="s">
        <v>503</v>
      </c>
      <c r="C54" s="205">
        <v>4</v>
      </c>
      <c r="D54" s="202">
        <v>12</v>
      </c>
      <c r="E54" s="634">
        <v>53</v>
      </c>
      <c r="F54" s="205">
        <v>65</v>
      </c>
      <c r="G54" s="203">
        <v>2</v>
      </c>
      <c r="H54" s="612">
        <v>7</v>
      </c>
      <c r="I54" s="204">
        <v>46</v>
      </c>
      <c r="J54" s="205">
        <v>53</v>
      </c>
    </row>
    <row r="55" spans="1:10" ht="12.75" customHeight="1" x14ac:dyDescent="0.2">
      <c r="A55" s="102"/>
      <c r="B55" s="641" t="s">
        <v>504</v>
      </c>
      <c r="C55" s="212">
        <v>2</v>
      </c>
      <c r="D55" s="209">
        <v>17</v>
      </c>
      <c r="E55" s="635">
        <v>48</v>
      </c>
      <c r="F55" s="212">
        <v>65</v>
      </c>
      <c r="G55" s="210">
        <v>2</v>
      </c>
      <c r="H55" s="615">
        <v>12</v>
      </c>
      <c r="I55" s="211">
        <v>34</v>
      </c>
      <c r="J55" s="212">
        <v>46</v>
      </c>
    </row>
    <row r="56" spans="1:10" ht="12.75" customHeight="1" x14ac:dyDescent="0.2">
      <c r="A56" s="102"/>
      <c r="B56" s="640" t="s">
        <v>505</v>
      </c>
      <c r="C56" s="205">
        <v>4</v>
      </c>
      <c r="D56" s="202">
        <v>15</v>
      </c>
      <c r="E56" s="634">
        <v>73</v>
      </c>
      <c r="F56" s="205">
        <v>88</v>
      </c>
      <c r="G56" s="203">
        <v>2</v>
      </c>
      <c r="H56" s="612">
        <v>11</v>
      </c>
      <c r="I56" s="204">
        <v>51</v>
      </c>
      <c r="J56" s="205">
        <v>62</v>
      </c>
    </row>
    <row r="57" spans="1:10" ht="12.75" customHeight="1" x14ac:dyDescent="0.2">
      <c r="A57" s="102"/>
      <c r="B57" s="641" t="s">
        <v>506</v>
      </c>
      <c r="C57" s="212">
        <v>2</v>
      </c>
      <c r="D57" s="209">
        <v>9</v>
      </c>
      <c r="E57" s="635">
        <v>54</v>
      </c>
      <c r="F57" s="212">
        <v>63</v>
      </c>
      <c r="G57" s="210">
        <v>2</v>
      </c>
      <c r="H57" s="615">
        <v>6</v>
      </c>
      <c r="I57" s="211">
        <v>43</v>
      </c>
      <c r="J57" s="212">
        <v>49</v>
      </c>
    </row>
    <row r="58" spans="1:10" ht="12.75" customHeight="1" x14ac:dyDescent="0.2">
      <c r="A58" s="102"/>
      <c r="B58" s="640" t="s">
        <v>507</v>
      </c>
      <c r="C58" s="205">
        <v>3</v>
      </c>
      <c r="D58" s="202">
        <v>10</v>
      </c>
      <c r="E58" s="634">
        <v>45</v>
      </c>
      <c r="F58" s="205">
        <v>55</v>
      </c>
      <c r="G58" s="203">
        <v>1</v>
      </c>
      <c r="H58" s="612">
        <v>5</v>
      </c>
      <c r="I58" s="204">
        <v>34</v>
      </c>
      <c r="J58" s="205">
        <v>39</v>
      </c>
    </row>
    <row r="59" spans="1:10" ht="12.75" customHeight="1" x14ac:dyDescent="0.2">
      <c r="A59" s="102"/>
      <c r="B59" s="641" t="s">
        <v>508</v>
      </c>
      <c r="C59" s="212">
        <v>1</v>
      </c>
      <c r="D59" s="209">
        <v>10</v>
      </c>
      <c r="E59" s="635">
        <v>50</v>
      </c>
      <c r="F59" s="212">
        <v>60</v>
      </c>
      <c r="G59" s="210">
        <v>1</v>
      </c>
      <c r="H59" s="615">
        <v>8</v>
      </c>
      <c r="I59" s="211">
        <v>34</v>
      </c>
      <c r="J59" s="212">
        <v>42</v>
      </c>
    </row>
    <row r="60" spans="1:10" ht="12.75" customHeight="1" x14ac:dyDescent="0.2">
      <c r="A60" s="102"/>
      <c r="B60" s="640" t="s">
        <v>509</v>
      </c>
      <c r="C60" s="205">
        <v>0</v>
      </c>
      <c r="D60" s="202">
        <v>10</v>
      </c>
      <c r="E60" s="634">
        <v>39</v>
      </c>
      <c r="F60" s="205">
        <v>49</v>
      </c>
      <c r="G60" s="203">
        <v>0</v>
      </c>
      <c r="H60" s="612">
        <v>6</v>
      </c>
      <c r="I60" s="204">
        <v>29</v>
      </c>
      <c r="J60" s="205">
        <v>35</v>
      </c>
    </row>
    <row r="61" spans="1:10" ht="12.75" customHeight="1" x14ac:dyDescent="0.2">
      <c r="B61" s="641" t="s">
        <v>510</v>
      </c>
      <c r="C61" s="212">
        <v>2</v>
      </c>
      <c r="D61" s="209">
        <v>4</v>
      </c>
      <c r="E61" s="635">
        <v>52</v>
      </c>
      <c r="F61" s="212">
        <v>56</v>
      </c>
      <c r="G61" s="210">
        <v>1</v>
      </c>
      <c r="H61" s="615">
        <v>3</v>
      </c>
      <c r="I61" s="211">
        <v>39</v>
      </c>
      <c r="J61" s="212">
        <v>42</v>
      </c>
    </row>
    <row r="62" spans="1:10" s="95" customFormat="1" ht="15" customHeight="1" x14ac:dyDescent="0.2">
      <c r="B62" s="126" t="s">
        <v>117</v>
      </c>
      <c r="C62" s="1550"/>
      <c r="D62" s="1550"/>
      <c r="E62" s="1551"/>
      <c r="F62" s="1550"/>
      <c r="G62" s="1552"/>
    </row>
    <row r="63" spans="1:10" x14ac:dyDescent="0.2">
      <c r="G63" s="489"/>
    </row>
  </sheetData>
  <mergeCells count="2">
    <mergeCell ref="C5:F5"/>
    <mergeCell ref="G5:J5"/>
  </mergeCells>
  <printOptions horizontalCentered="1"/>
  <pageMargins left="0.47244094488188981" right="0.47244094488188981" top="0.59055118110236227" bottom="0.39370078740157483" header="0.51181102362204722" footer="0.31496062992125984"/>
  <pageSetup paperSize="9" scale="89" firstPageNumber="0" orientation="portrait" r:id="rId1"/>
  <headerFooter>
    <oddFooter>&amp;C&amp;F&amp;R&amp;A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showZeros="0" zoomScaleNormal="100" workbookViewId="0">
      <pane ySplit="6" topLeftCell="A34" activePane="bottomLeft" state="frozen"/>
      <selection activeCell="D66" sqref="D66"/>
      <selection pane="bottomLeft" activeCell="A62" sqref="A62:XFD62"/>
    </sheetView>
  </sheetViews>
  <sheetFormatPr baseColWidth="10" defaultColWidth="9.140625" defaultRowHeight="12.75" x14ac:dyDescent="0.2"/>
  <cols>
    <col min="1" max="1" width="1.7109375" style="337" customWidth="1"/>
    <col min="2" max="2" width="15.7109375" style="337" customWidth="1"/>
    <col min="3" max="3" width="6.7109375" style="337" customWidth="1"/>
    <col min="4" max="6" width="9.7109375" style="337" customWidth="1"/>
    <col min="7" max="7" width="6.7109375" style="337" customWidth="1"/>
    <col min="8" max="10" width="9.7109375" style="337" customWidth="1"/>
    <col min="11" max="1021" width="10.7109375" style="337" customWidth="1"/>
    <col min="1022" max="1024" width="9.140625" style="337" customWidth="1"/>
    <col min="1025" max="16384" width="9.140625" style="337"/>
  </cols>
  <sheetData>
    <row r="1" spans="1:11" s="102" customFormat="1" ht="20.100000000000001" customHeight="1" x14ac:dyDescent="0.2">
      <c r="B1" s="187" t="s">
        <v>453</v>
      </c>
      <c r="C1" s="217"/>
      <c r="D1" s="585"/>
      <c r="E1" s="585"/>
      <c r="F1" s="585"/>
      <c r="G1" s="585"/>
      <c r="H1" s="585"/>
      <c r="I1" s="585"/>
      <c r="J1" s="585"/>
    </row>
    <row r="2" spans="1:11" s="1543" customFormat="1" ht="20.100000000000001" customHeight="1" x14ac:dyDescent="0.25">
      <c r="B2" s="1117" t="s">
        <v>517</v>
      </c>
      <c r="C2" s="1544"/>
      <c r="D2" s="1545"/>
      <c r="E2" s="1545"/>
      <c r="F2" s="1545"/>
      <c r="G2" s="1545"/>
      <c r="H2" s="1545"/>
      <c r="I2" s="1545"/>
      <c r="J2" s="1545"/>
    </row>
    <row r="3" spans="1:11" s="102" customFormat="1" ht="20.100000000000001" customHeight="1" x14ac:dyDescent="0.2">
      <c r="B3" s="1116" t="s">
        <v>439</v>
      </c>
      <c r="C3" s="275"/>
      <c r="D3" s="585"/>
      <c r="E3" s="585"/>
      <c r="F3" s="585"/>
      <c r="G3" s="585"/>
      <c r="H3" s="585"/>
      <c r="I3" s="585"/>
      <c r="J3" s="585"/>
    </row>
    <row r="4" spans="1:11" s="102" customFormat="1" ht="20.100000000000001" customHeight="1" x14ac:dyDescent="0.2">
      <c r="B4" s="596" t="s">
        <v>49</v>
      </c>
      <c r="C4" s="219"/>
      <c r="D4" s="219"/>
      <c r="E4" s="219"/>
      <c r="F4" s="585"/>
      <c r="G4" s="585"/>
      <c r="H4" s="585"/>
      <c r="I4" s="585"/>
      <c r="J4" s="585"/>
    </row>
    <row r="5" spans="1:11" s="94" customFormat="1" ht="25.5" customHeight="1" x14ac:dyDescent="0.2">
      <c r="B5" s="616" t="s">
        <v>511</v>
      </c>
      <c r="C5" s="2062" t="s">
        <v>518</v>
      </c>
      <c r="D5" s="2067"/>
      <c r="E5" s="2067"/>
      <c r="F5" s="2068"/>
      <c r="G5" s="2063" t="s">
        <v>512</v>
      </c>
      <c r="H5" s="2067"/>
      <c r="I5" s="2067"/>
      <c r="J5" s="2067"/>
      <c r="K5" s="1376"/>
    </row>
    <row r="6" spans="1:11" s="94" customFormat="1" ht="50.1" customHeight="1" x14ac:dyDescent="0.2">
      <c r="B6" s="616"/>
      <c r="C6" s="637" t="s">
        <v>106</v>
      </c>
      <c r="D6" s="91" t="s">
        <v>107</v>
      </c>
      <c r="E6" s="92" t="s">
        <v>108</v>
      </c>
      <c r="F6" s="93" t="s">
        <v>109</v>
      </c>
      <c r="G6" s="90" t="s">
        <v>106</v>
      </c>
      <c r="H6" s="91" t="s">
        <v>107</v>
      </c>
      <c r="I6" s="92" t="s">
        <v>108</v>
      </c>
      <c r="J6" s="93" t="s">
        <v>109</v>
      </c>
    </row>
    <row r="7" spans="1:11" ht="5.0999999999999996" customHeight="1" x14ac:dyDescent="0.2">
      <c r="A7" s="94"/>
      <c r="B7" s="617"/>
      <c r="C7" s="617"/>
      <c r="D7" s="94"/>
      <c r="E7" s="94"/>
      <c r="F7" s="94"/>
      <c r="G7" s="639"/>
      <c r="H7" s="94"/>
      <c r="I7" s="94"/>
      <c r="J7" s="94"/>
    </row>
    <row r="8" spans="1:11" ht="12.75" customHeight="1" x14ac:dyDescent="0.2">
      <c r="A8" s="102"/>
      <c r="B8" s="640" t="s">
        <v>461</v>
      </c>
      <c r="C8" s="619">
        <v>0</v>
      </c>
      <c r="D8" s="202">
        <v>1</v>
      </c>
      <c r="E8" s="204">
        <v>1</v>
      </c>
      <c r="F8" s="205">
        <v>2</v>
      </c>
      <c r="G8" s="203">
        <v>0</v>
      </c>
      <c r="H8" s="202">
        <v>0</v>
      </c>
      <c r="I8" s="204">
        <v>0</v>
      </c>
      <c r="J8" s="205">
        <v>0</v>
      </c>
    </row>
    <row r="9" spans="1:11" ht="12.75" customHeight="1" x14ac:dyDescent="0.2">
      <c r="A9" s="102"/>
      <c r="B9" s="641" t="s">
        <v>462</v>
      </c>
      <c r="C9" s="621">
        <v>0</v>
      </c>
      <c r="D9" s="209">
        <v>0</v>
      </c>
      <c r="E9" s="211">
        <v>1</v>
      </c>
      <c r="F9" s="212">
        <v>1</v>
      </c>
      <c r="G9" s="210">
        <v>0</v>
      </c>
      <c r="H9" s="209">
        <v>0</v>
      </c>
      <c r="I9" s="211">
        <v>0</v>
      </c>
      <c r="J9" s="212">
        <v>0</v>
      </c>
    </row>
    <row r="10" spans="1:11" ht="12.75" customHeight="1" x14ac:dyDescent="0.2">
      <c r="A10" s="102"/>
      <c r="B10" s="640" t="s">
        <v>463</v>
      </c>
      <c r="C10" s="619">
        <v>0</v>
      </c>
      <c r="D10" s="202">
        <v>0</v>
      </c>
      <c r="E10" s="204">
        <v>1</v>
      </c>
      <c r="F10" s="205">
        <v>1</v>
      </c>
      <c r="G10" s="203">
        <v>0</v>
      </c>
      <c r="H10" s="202">
        <v>0</v>
      </c>
      <c r="I10" s="204">
        <v>0</v>
      </c>
      <c r="J10" s="205">
        <v>0</v>
      </c>
    </row>
    <row r="11" spans="1:11" ht="12.75" customHeight="1" x14ac:dyDescent="0.2">
      <c r="A11" s="102"/>
      <c r="B11" s="641" t="s">
        <v>69</v>
      </c>
      <c r="C11" s="621">
        <v>0</v>
      </c>
      <c r="D11" s="209">
        <v>0</v>
      </c>
      <c r="E11" s="211">
        <v>2</v>
      </c>
      <c r="F11" s="212">
        <v>2</v>
      </c>
      <c r="G11" s="210">
        <v>0</v>
      </c>
      <c r="H11" s="209">
        <v>0</v>
      </c>
      <c r="I11" s="211">
        <v>0</v>
      </c>
      <c r="J11" s="212">
        <v>0</v>
      </c>
    </row>
    <row r="12" spans="1:11" ht="12.75" customHeight="1" x14ac:dyDescent="0.2">
      <c r="A12" s="102"/>
      <c r="B12" s="640" t="s">
        <v>464</v>
      </c>
      <c r="C12" s="619">
        <v>0</v>
      </c>
      <c r="D12" s="202">
        <v>0</v>
      </c>
      <c r="E12" s="204">
        <v>14</v>
      </c>
      <c r="F12" s="205">
        <v>14</v>
      </c>
      <c r="G12" s="203">
        <v>0</v>
      </c>
      <c r="H12" s="202">
        <v>0</v>
      </c>
      <c r="I12" s="204">
        <v>8</v>
      </c>
      <c r="J12" s="205">
        <v>8</v>
      </c>
    </row>
    <row r="13" spans="1:11" ht="12.75" customHeight="1" x14ac:dyDescent="0.2">
      <c r="A13" s="102"/>
      <c r="B13" s="641" t="s">
        <v>465</v>
      </c>
      <c r="C13" s="621">
        <v>0</v>
      </c>
      <c r="D13" s="209">
        <v>16</v>
      </c>
      <c r="E13" s="211">
        <v>38</v>
      </c>
      <c r="F13" s="212">
        <v>54</v>
      </c>
      <c r="G13" s="210">
        <v>0</v>
      </c>
      <c r="H13" s="209">
        <v>12</v>
      </c>
      <c r="I13" s="211">
        <v>27</v>
      </c>
      <c r="J13" s="212">
        <v>39</v>
      </c>
    </row>
    <row r="14" spans="1:11" ht="12.75" customHeight="1" x14ac:dyDescent="0.2">
      <c r="A14" s="102"/>
      <c r="B14" s="640" t="s">
        <v>466</v>
      </c>
      <c r="C14" s="619">
        <v>2</v>
      </c>
      <c r="D14" s="202">
        <v>15</v>
      </c>
      <c r="E14" s="204">
        <v>44</v>
      </c>
      <c r="F14" s="205">
        <v>59</v>
      </c>
      <c r="G14" s="203">
        <v>2</v>
      </c>
      <c r="H14" s="202">
        <v>14</v>
      </c>
      <c r="I14" s="204">
        <v>42</v>
      </c>
      <c r="J14" s="205">
        <v>56</v>
      </c>
    </row>
    <row r="15" spans="1:11" ht="12.75" customHeight="1" x14ac:dyDescent="0.2">
      <c r="A15" s="102"/>
      <c r="B15" s="641" t="s">
        <v>467</v>
      </c>
      <c r="C15" s="621">
        <v>5</v>
      </c>
      <c r="D15" s="209">
        <v>19</v>
      </c>
      <c r="E15" s="211">
        <v>43</v>
      </c>
      <c r="F15" s="212">
        <v>62</v>
      </c>
      <c r="G15" s="210">
        <v>4</v>
      </c>
      <c r="H15" s="209">
        <v>19</v>
      </c>
      <c r="I15" s="211">
        <v>37</v>
      </c>
      <c r="J15" s="212">
        <v>56</v>
      </c>
    </row>
    <row r="16" spans="1:11" ht="12.75" customHeight="1" x14ac:dyDescent="0.2">
      <c r="A16" s="102"/>
      <c r="B16" s="640" t="s">
        <v>468</v>
      </c>
      <c r="C16" s="619">
        <v>4</v>
      </c>
      <c r="D16" s="202">
        <v>18</v>
      </c>
      <c r="E16" s="204">
        <v>40</v>
      </c>
      <c r="F16" s="205">
        <v>58</v>
      </c>
      <c r="G16" s="203">
        <v>3</v>
      </c>
      <c r="H16" s="202">
        <v>17</v>
      </c>
      <c r="I16" s="204">
        <v>36</v>
      </c>
      <c r="J16" s="205">
        <v>53</v>
      </c>
    </row>
    <row r="17" spans="1:10" ht="12.75" customHeight="1" x14ac:dyDescent="0.2">
      <c r="A17" s="102"/>
      <c r="B17" s="641" t="s">
        <v>469</v>
      </c>
      <c r="C17" s="621">
        <v>4</v>
      </c>
      <c r="D17" s="209">
        <v>19</v>
      </c>
      <c r="E17" s="211">
        <v>57</v>
      </c>
      <c r="F17" s="212">
        <v>76</v>
      </c>
      <c r="G17" s="210">
        <v>4</v>
      </c>
      <c r="H17" s="209">
        <v>16</v>
      </c>
      <c r="I17" s="211">
        <v>55</v>
      </c>
      <c r="J17" s="212">
        <v>71</v>
      </c>
    </row>
    <row r="18" spans="1:10" ht="12.75" customHeight="1" x14ac:dyDescent="0.2">
      <c r="A18" s="102"/>
      <c r="B18" s="640" t="s">
        <v>470</v>
      </c>
      <c r="C18" s="619">
        <v>2</v>
      </c>
      <c r="D18" s="202">
        <v>21</v>
      </c>
      <c r="E18" s="204">
        <v>47</v>
      </c>
      <c r="F18" s="205">
        <v>68</v>
      </c>
      <c r="G18" s="203">
        <v>2</v>
      </c>
      <c r="H18" s="202">
        <v>18</v>
      </c>
      <c r="I18" s="204">
        <v>44</v>
      </c>
      <c r="J18" s="205">
        <v>62</v>
      </c>
    </row>
    <row r="19" spans="1:10" ht="12.75" customHeight="1" x14ac:dyDescent="0.2">
      <c r="A19" s="102"/>
      <c r="B19" s="641" t="s">
        <v>471</v>
      </c>
      <c r="C19" s="621">
        <v>4</v>
      </c>
      <c r="D19" s="209">
        <v>18</v>
      </c>
      <c r="E19" s="211">
        <v>43</v>
      </c>
      <c r="F19" s="212">
        <v>61</v>
      </c>
      <c r="G19" s="210">
        <v>4</v>
      </c>
      <c r="H19" s="209">
        <v>16</v>
      </c>
      <c r="I19" s="211">
        <v>36</v>
      </c>
      <c r="J19" s="212">
        <v>52</v>
      </c>
    </row>
    <row r="20" spans="1:10" ht="12.75" customHeight="1" x14ac:dyDescent="0.2">
      <c r="A20" s="102"/>
      <c r="B20" s="640" t="s">
        <v>472</v>
      </c>
      <c r="C20" s="619">
        <v>10</v>
      </c>
      <c r="D20" s="202">
        <v>12</v>
      </c>
      <c r="E20" s="204">
        <v>39</v>
      </c>
      <c r="F20" s="205">
        <v>51</v>
      </c>
      <c r="G20" s="203">
        <v>9</v>
      </c>
      <c r="H20" s="202">
        <v>12</v>
      </c>
      <c r="I20" s="204">
        <v>38</v>
      </c>
      <c r="J20" s="205">
        <v>50</v>
      </c>
    </row>
    <row r="21" spans="1:10" ht="12.75" customHeight="1" x14ac:dyDescent="0.2">
      <c r="A21" s="102"/>
      <c r="B21" s="641" t="s">
        <v>473</v>
      </c>
      <c r="C21" s="621">
        <v>4</v>
      </c>
      <c r="D21" s="209">
        <v>12</v>
      </c>
      <c r="E21" s="211">
        <v>7</v>
      </c>
      <c r="F21" s="212">
        <v>19</v>
      </c>
      <c r="G21" s="210">
        <v>4</v>
      </c>
      <c r="H21" s="209">
        <v>10</v>
      </c>
      <c r="I21" s="211">
        <v>6</v>
      </c>
      <c r="J21" s="212">
        <v>16</v>
      </c>
    </row>
    <row r="22" spans="1:10" ht="12.75" customHeight="1" x14ac:dyDescent="0.2">
      <c r="A22" s="102"/>
      <c r="B22" s="640" t="s">
        <v>474</v>
      </c>
      <c r="C22" s="619">
        <v>1</v>
      </c>
      <c r="D22" s="202">
        <v>2</v>
      </c>
      <c r="E22" s="204">
        <v>6</v>
      </c>
      <c r="F22" s="205">
        <v>8</v>
      </c>
      <c r="G22" s="203">
        <v>1</v>
      </c>
      <c r="H22" s="202">
        <v>2</v>
      </c>
      <c r="I22" s="204">
        <v>6</v>
      </c>
      <c r="J22" s="205">
        <v>8</v>
      </c>
    </row>
    <row r="23" spans="1:10" ht="12.75" customHeight="1" x14ac:dyDescent="0.2">
      <c r="A23" s="102"/>
      <c r="B23" s="641" t="s">
        <v>475</v>
      </c>
      <c r="C23" s="621">
        <v>0</v>
      </c>
      <c r="D23" s="209">
        <v>1</v>
      </c>
      <c r="E23" s="211">
        <v>0</v>
      </c>
      <c r="F23" s="212">
        <v>1</v>
      </c>
      <c r="G23" s="210">
        <v>0</v>
      </c>
      <c r="H23" s="209">
        <v>1</v>
      </c>
      <c r="I23" s="211">
        <v>0</v>
      </c>
      <c r="J23" s="212">
        <v>1</v>
      </c>
    </row>
    <row r="24" spans="1:10" ht="12.75" customHeight="1" x14ac:dyDescent="0.2">
      <c r="A24" s="102"/>
      <c r="B24" s="640" t="s">
        <v>476</v>
      </c>
      <c r="C24" s="619">
        <v>0</v>
      </c>
      <c r="D24" s="202">
        <v>2</v>
      </c>
      <c r="E24" s="204">
        <v>1</v>
      </c>
      <c r="F24" s="205">
        <v>3</v>
      </c>
      <c r="G24" s="203">
        <v>0</v>
      </c>
      <c r="H24" s="202">
        <v>1</v>
      </c>
      <c r="I24" s="204">
        <v>1</v>
      </c>
      <c r="J24" s="205">
        <v>2</v>
      </c>
    </row>
    <row r="25" spans="1:10" ht="12.75" customHeight="1" x14ac:dyDescent="0.2">
      <c r="A25" s="102"/>
      <c r="B25" s="641" t="s">
        <v>477</v>
      </c>
      <c r="C25" s="621">
        <v>0</v>
      </c>
      <c r="D25" s="209">
        <v>0</v>
      </c>
      <c r="E25" s="211">
        <v>0</v>
      </c>
      <c r="F25" s="212">
        <v>0</v>
      </c>
      <c r="G25" s="210">
        <v>0</v>
      </c>
      <c r="H25" s="209">
        <v>0</v>
      </c>
      <c r="I25" s="211">
        <v>0</v>
      </c>
      <c r="J25" s="212">
        <v>0</v>
      </c>
    </row>
    <row r="26" spans="1:10" ht="12.75" customHeight="1" x14ac:dyDescent="0.2">
      <c r="A26" s="102"/>
      <c r="B26" s="640" t="s">
        <v>478</v>
      </c>
      <c r="C26" s="619">
        <v>0</v>
      </c>
      <c r="D26" s="202">
        <v>0</v>
      </c>
      <c r="E26" s="204">
        <v>0</v>
      </c>
      <c r="F26" s="205">
        <v>0</v>
      </c>
      <c r="G26" s="203">
        <v>0</v>
      </c>
      <c r="H26" s="202">
        <v>0</v>
      </c>
      <c r="I26" s="204">
        <v>0</v>
      </c>
      <c r="J26" s="205">
        <v>0</v>
      </c>
    </row>
    <row r="27" spans="1:10" ht="12.75" customHeight="1" x14ac:dyDescent="0.2">
      <c r="A27" s="102"/>
      <c r="B27" s="641" t="s">
        <v>479</v>
      </c>
      <c r="C27" s="621"/>
      <c r="D27" s="209"/>
      <c r="E27" s="211"/>
      <c r="F27" s="212"/>
      <c r="G27" s="210"/>
      <c r="H27" s="209"/>
      <c r="I27" s="211"/>
      <c r="J27" s="212"/>
    </row>
    <row r="28" spans="1:10" ht="12.75" customHeight="1" x14ac:dyDescent="0.2">
      <c r="A28" s="102"/>
      <c r="B28" s="640" t="s">
        <v>480</v>
      </c>
      <c r="C28" s="619"/>
      <c r="D28" s="202"/>
      <c r="E28" s="204"/>
      <c r="F28" s="205"/>
      <c r="G28" s="203"/>
      <c r="H28" s="202"/>
      <c r="I28" s="204"/>
      <c r="J28" s="205"/>
    </row>
    <row r="29" spans="1:10" ht="12.75" customHeight="1" x14ac:dyDescent="0.2">
      <c r="A29" s="102"/>
      <c r="B29" s="641" t="s">
        <v>460</v>
      </c>
      <c r="C29" s="621">
        <v>0</v>
      </c>
      <c r="D29" s="209">
        <v>0</v>
      </c>
      <c r="E29" s="211">
        <v>1</v>
      </c>
      <c r="F29" s="212">
        <v>1</v>
      </c>
      <c r="G29" s="210">
        <v>0</v>
      </c>
      <c r="H29" s="209">
        <v>0</v>
      </c>
      <c r="I29" s="211">
        <v>1</v>
      </c>
      <c r="J29" s="212">
        <v>1</v>
      </c>
    </row>
    <row r="30" spans="1:10" ht="12.75" customHeight="1" x14ac:dyDescent="0.2">
      <c r="A30" s="102"/>
      <c r="B30" s="643" t="s">
        <v>115</v>
      </c>
      <c r="C30" s="625">
        <f t="shared" ref="C30:J30" si="0">SUM(C8:C29)</f>
        <v>36</v>
      </c>
      <c r="D30" s="646">
        <f t="shared" si="0"/>
        <v>156</v>
      </c>
      <c r="E30" s="647">
        <f t="shared" si="0"/>
        <v>385</v>
      </c>
      <c r="F30" s="648">
        <f t="shared" si="0"/>
        <v>541</v>
      </c>
      <c r="G30" s="649">
        <f t="shared" si="0"/>
        <v>33</v>
      </c>
      <c r="H30" s="646">
        <f t="shared" si="0"/>
        <v>138</v>
      </c>
      <c r="I30" s="647">
        <f t="shared" si="0"/>
        <v>337</v>
      </c>
      <c r="J30" s="648">
        <f t="shared" si="0"/>
        <v>475</v>
      </c>
    </row>
    <row r="31" spans="1:10" s="1548" customFormat="1" ht="24.95" customHeight="1" x14ac:dyDescent="0.25">
      <c r="A31" s="1541"/>
      <c r="B31" s="645" t="s">
        <v>481</v>
      </c>
      <c r="C31" s="1549"/>
      <c r="D31" s="1546"/>
      <c r="E31" s="1546"/>
      <c r="F31" s="1546"/>
      <c r="G31" s="1547"/>
      <c r="H31" s="1546"/>
      <c r="I31" s="1546"/>
      <c r="J31" s="1546"/>
    </row>
    <row r="32" spans="1:10" ht="12.75" customHeight="1" x14ac:dyDescent="0.2">
      <c r="A32" s="102"/>
      <c r="B32" s="640" t="s">
        <v>513</v>
      </c>
      <c r="C32" s="205"/>
      <c r="D32" s="202"/>
      <c r="E32" s="634"/>
      <c r="F32" s="205"/>
      <c r="G32" s="203"/>
      <c r="H32" s="612"/>
      <c r="I32" s="204"/>
      <c r="J32" s="205"/>
    </row>
    <row r="33" spans="1:10" ht="12.75" customHeight="1" x14ac:dyDescent="0.2">
      <c r="A33" s="102"/>
      <c r="B33" s="641" t="s">
        <v>514</v>
      </c>
      <c r="C33" s="212"/>
      <c r="D33" s="209"/>
      <c r="E33" s="635"/>
      <c r="F33" s="212"/>
      <c r="G33" s="210"/>
      <c r="H33" s="615"/>
      <c r="I33" s="211"/>
      <c r="J33" s="212"/>
    </row>
    <row r="34" spans="1:10" ht="12.75" customHeight="1" x14ac:dyDescent="0.2">
      <c r="A34" s="102"/>
      <c r="B34" s="640" t="s">
        <v>483</v>
      </c>
      <c r="C34" s="205"/>
      <c r="D34" s="202"/>
      <c r="E34" s="634"/>
      <c r="F34" s="205"/>
      <c r="G34" s="203"/>
      <c r="H34" s="612"/>
      <c r="I34" s="204"/>
      <c r="J34" s="205"/>
    </row>
    <row r="35" spans="1:10" ht="12.75" customHeight="1" x14ac:dyDescent="0.2">
      <c r="A35" s="102"/>
      <c r="B35" s="641" t="s">
        <v>484</v>
      </c>
      <c r="C35" s="212">
        <v>0</v>
      </c>
      <c r="D35" s="209">
        <v>0</v>
      </c>
      <c r="E35" s="635">
        <v>1</v>
      </c>
      <c r="F35" s="212">
        <v>1</v>
      </c>
      <c r="G35" s="210">
        <v>0</v>
      </c>
      <c r="H35" s="615">
        <v>0</v>
      </c>
      <c r="I35" s="211">
        <v>0</v>
      </c>
      <c r="J35" s="212">
        <v>0</v>
      </c>
    </row>
    <row r="36" spans="1:10" ht="12.75" customHeight="1" x14ac:dyDescent="0.2">
      <c r="A36" s="102"/>
      <c r="B36" s="640" t="s">
        <v>485</v>
      </c>
      <c r="C36" s="205">
        <v>0</v>
      </c>
      <c r="D36" s="202">
        <v>1</v>
      </c>
      <c r="E36" s="634">
        <v>0</v>
      </c>
      <c r="F36" s="205">
        <v>1</v>
      </c>
      <c r="G36" s="203">
        <v>0</v>
      </c>
      <c r="H36" s="612">
        <v>0</v>
      </c>
      <c r="I36" s="204">
        <v>0</v>
      </c>
      <c r="J36" s="205">
        <v>0</v>
      </c>
    </row>
    <row r="37" spans="1:10" ht="12.75" customHeight="1" x14ac:dyDescent="0.2">
      <c r="A37" s="102"/>
      <c r="B37" s="641" t="s">
        <v>486</v>
      </c>
      <c r="C37" s="212"/>
      <c r="D37" s="209"/>
      <c r="E37" s="635"/>
      <c r="F37" s="212"/>
      <c r="G37" s="210"/>
      <c r="H37" s="615"/>
      <c r="I37" s="211"/>
      <c r="J37" s="212"/>
    </row>
    <row r="38" spans="1:10" ht="12.75" customHeight="1" x14ac:dyDescent="0.2">
      <c r="A38" s="102"/>
      <c r="B38" s="640" t="s">
        <v>487</v>
      </c>
      <c r="C38" s="205"/>
      <c r="D38" s="202"/>
      <c r="E38" s="634"/>
      <c r="F38" s="205"/>
      <c r="G38" s="203"/>
      <c r="H38" s="612"/>
      <c r="I38" s="204"/>
      <c r="J38" s="205"/>
    </row>
    <row r="39" spans="1:10" ht="12.75" customHeight="1" x14ac:dyDescent="0.2">
      <c r="A39" s="102"/>
      <c r="B39" s="641" t="s">
        <v>488</v>
      </c>
      <c r="C39" s="212">
        <v>0</v>
      </c>
      <c r="D39" s="209">
        <v>0</v>
      </c>
      <c r="E39" s="635">
        <v>1</v>
      </c>
      <c r="F39" s="212">
        <v>1</v>
      </c>
      <c r="G39" s="210">
        <v>0</v>
      </c>
      <c r="H39" s="615">
        <v>0</v>
      </c>
      <c r="I39" s="211">
        <v>0</v>
      </c>
      <c r="J39" s="212">
        <v>0</v>
      </c>
    </row>
    <row r="40" spans="1:10" ht="12.75" customHeight="1" x14ac:dyDescent="0.2">
      <c r="A40" s="102"/>
      <c r="B40" s="640" t="s">
        <v>489</v>
      </c>
      <c r="C40" s="205"/>
      <c r="D40" s="202"/>
      <c r="E40" s="634"/>
      <c r="F40" s="205"/>
      <c r="G40" s="203"/>
      <c r="H40" s="612"/>
      <c r="I40" s="204"/>
      <c r="J40" s="205"/>
    </row>
    <row r="41" spans="1:10" ht="12.75" customHeight="1" x14ac:dyDescent="0.2">
      <c r="A41" s="102"/>
      <c r="B41" s="641" t="s">
        <v>490</v>
      </c>
      <c r="C41" s="212">
        <v>0</v>
      </c>
      <c r="D41" s="209"/>
      <c r="E41" s="635">
        <v>0</v>
      </c>
      <c r="F41" s="212">
        <v>0</v>
      </c>
      <c r="G41" s="210">
        <v>0</v>
      </c>
      <c r="H41" s="615">
        <v>0</v>
      </c>
      <c r="I41" s="211">
        <v>0</v>
      </c>
      <c r="J41" s="212">
        <v>0</v>
      </c>
    </row>
    <row r="42" spans="1:10" ht="12.75" customHeight="1" x14ac:dyDescent="0.2">
      <c r="A42" s="102"/>
      <c r="B42" s="640" t="s">
        <v>491</v>
      </c>
      <c r="C42" s="205"/>
      <c r="D42" s="202"/>
      <c r="E42" s="634"/>
      <c r="F42" s="205"/>
      <c r="G42" s="203"/>
      <c r="H42" s="612"/>
      <c r="I42" s="204"/>
      <c r="J42" s="205"/>
    </row>
    <row r="43" spans="1:10" ht="12.75" customHeight="1" x14ac:dyDescent="0.2">
      <c r="A43" s="102"/>
      <c r="B43" s="641" t="s">
        <v>492</v>
      </c>
      <c r="C43" s="212">
        <v>0</v>
      </c>
      <c r="D43" s="209">
        <v>0</v>
      </c>
      <c r="E43" s="635">
        <v>1</v>
      </c>
      <c r="F43" s="212">
        <v>1</v>
      </c>
      <c r="G43" s="210">
        <v>0</v>
      </c>
      <c r="H43" s="615">
        <v>0</v>
      </c>
      <c r="I43" s="211">
        <v>0</v>
      </c>
      <c r="J43" s="212">
        <v>0</v>
      </c>
    </row>
    <row r="44" spans="1:10" ht="12.75" customHeight="1" x14ac:dyDescent="0.2">
      <c r="A44" s="102"/>
      <c r="B44" s="640" t="s">
        <v>493</v>
      </c>
      <c r="C44" s="205">
        <v>0</v>
      </c>
      <c r="D44" s="202">
        <v>0</v>
      </c>
      <c r="E44" s="634">
        <v>0</v>
      </c>
      <c r="F44" s="205">
        <v>0</v>
      </c>
      <c r="G44" s="203">
        <v>0</v>
      </c>
      <c r="H44" s="612">
        <v>0</v>
      </c>
      <c r="I44" s="204">
        <v>0</v>
      </c>
      <c r="J44" s="205">
        <v>0</v>
      </c>
    </row>
    <row r="45" spans="1:10" ht="12.75" customHeight="1" x14ac:dyDescent="0.2">
      <c r="A45" s="102"/>
      <c r="B45" s="641" t="s">
        <v>494</v>
      </c>
      <c r="C45" s="212"/>
      <c r="D45" s="209"/>
      <c r="E45" s="635"/>
      <c r="F45" s="212"/>
      <c r="G45" s="210"/>
      <c r="H45" s="615"/>
      <c r="I45" s="211"/>
      <c r="J45" s="212"/>
    </row>
    <row r="46" spans="1:10" ht="12.75" customHeight="1" x14ac:dyDescent="0.2">
      <c r="A46" s="102"/>
      <c r="B46" s="640" t="s">
        <v>495</v>
      </c>
      <c r="C46" s="205"/>
      <c r="D46" s="202"/>
      <c r="E46" s="634"/>
      <c r="F46" s="205"/>
      <c r="G46" s="203"/>
      <c r="H46" s="612"/>
      <c r="I46" s="204"/>
      <c r="J46" s="205"/>
    </row>
    <row r="47" spans="1:10" ht="12.75" customHeight="1" x14ac:dyDescent="0.2">
      <c r="A47" s="102"/>
      <c r="B47" s="641" t="s">
        <v>496</v>
      </c>
      <c r="C47" s="212">
        <v>0</v>
      </c>
      <c r="D47" s="209">
        <v>0</v>
      </c>
      <c r="E47" s="635">
        <v>1</v>
      </c>
      <c r="F47" s="212">
        <v>1</v>
      </c>
      <c r="G47" s="210">
        <v>0</v>
      </c>
      <c r="H47" s="615">
        <v>0</v>
      </c>
      <c r="I47" s="211">
        <v>0</v>
      </c>
      <c r="J47" s="212">
        <v>0</v>
      </c>
    </row>
    <row r="48" spans="1:10" ht="12.75" customHeight="1" x14ac:dyDescent="0.2">
      <c r="A48" s="102"/>
      <c r="B48" s="640" t="s">
        <v>497</v>
      </c>
      <c r="C48" s="205"/>
      <c r="D48" s="202"/>
      <c r="E48" s="634"/>
      <c r="F48" s="205"/>
      <c r="G48" s="203"/>
      <c r="H48" s="612"/>
      <c r="I48" s="204"/>
      <c r="J48" s="205"/>
    </row>
    <row r="49" spans="1:10" ht="12.75" customHeight="1" x14ac:dyDescent="0.2">
      <c r="A49" s="102"/>
      <c r="B49" s="641" t="s">
        <v>498</v>
      </c>
      <c r="C49" s="212">
        <v>0</v>
      </c>
      <c r="D49" s="209">
        <v>0</v>
      </c>
      <c r="E49" s="635">
        <v>1</v>
      </c>
      <c r="F49" s="212">
        <v>1</v>
      </c>
      <c r="G49" s="210">
        <v>0</v>
      </c>
      <c r="H49" s="615">
        <v>0</v>
      </c>
      <c r="I49" s="211">
        <v>0</v>
      </c>
      <c r="J49" s="212">
        <v>0</v>
      </c>
    </row>
    <row r="50" spans="1:10" ht="12.75" customHeight="1" x14ac:dyDescent="0.2">
      <c r="A50" s="102"/>
      <c r="B50" s="640" t="s">
        <v>499</v>
      </c>
      <c r="C50" s="205">
        <v>0</v>
      </c>
      <c r="D50" s="202">
        <v>0</v>
      </c>
      <c r="E50" s="634">
        <v>3</v>
      </c>
      <c r="F50" s="205">
        <v>3</v>
      </c>
      <c r="G50" s="203">
        <v>0</v>
      </c>
      <c r="H50" s="612">
        <v>0</v>
      </c>
      <c r="I50" s="204">
        <v>2</v>
      </c>
      <c r="J50" s="205">
        <v>2</v>
      </c>
    </row>
    <row r="51" spans="1:10" ht="12.75" customHeight="1" x14ac:dyDescent="0.2">
      <c r="A51" s="102"/>
      <c r="B51" s="641" t="s">
        <v>500</v>
      </c>
      <c r="C51" s="212">
        <v>0</v>
      </c>
      <c r="D51" s="209">
        <v>0</v>
      </c>
      <c r="E51" s="635">
        <v>11</v>
      </c>
      <c r="F51" s="212">
        <v>11</v>
      </c>
      <c r="G51" s="210">
        <v>0</v>
      </c>
      <c r="H51" s="615">
        <v>0</v>
      </c>
      <c r="I51" s="211">
        <v>6</v>
      </c>
      <c r="J51" s="212">
        <v>6</v>
      </c>
    </row>
    <row r="52" spans="1:10" ht="12.75" customHeight="1" x14ac:dyDescent="0.2">
      <c r="A52" s="102"/>
      <c r="B52" s="640" t="s">
        <v>501</v>
      </c>
      <c r="C52" s="205">
        <v>0</v>
      </c>
      <c r="D52" s="202">
        <v>2</v>
      </c>
      <c r="E52" s="634">
        <v>8</v>
      </c>
      <c r="F52" s="205">
        <v>10</v>
      </c>
      <c r="G52" s="203">
        <v>0</v>
      </c>
      <c r="H52" s="612">
        <v>1</v>
      </c>
      <c r="I52" s="204">
        <v>4</v>
      </c>
      <c r="J52" s="205">
        <v>5</v>
      </c>
    </row>
    <row r="53" spans="1:10" ht="12.75" customHeight="1" x14ac:dyDescent="0.2">
      <c r="A53" s="102"/>
      <c r="B53" s="641" t="s">
        <v>502</v>
      </c>
      <c r="C53" s="212">
        <v>0</v>
      </c>
      <c r="D53" s="209">
        <v>3</v>
      </c>
      <c r="E53" s="635">
        <v>7</v>
      </c>
      <c r="F53" s="212">
        <v>10</v>
      </c>
      <c r="G53" s="210">
        <v>0</v>
      </c>
      <c r="H53" s="615">
        <v>2</v>
      </c>
      <c r="I53" s="211">
        <v>5</v>
      </c>
      <c r="J53" s="212">
        <v>7</v>
      </c>
    </row>
    <row r="54" spans="1:10" ht="12.75" customHeight="1" x14ac:dyDescent="0.2">
      <c r="A54" s="102"/>
      <c r="B54" s="640" t="s">
        <v>503</v>
      </c>
      <c r="C54" s="205">
        <v>0</v>
      </c>
      <c r="D54" s="202">
        <v>3</v>
      </c>
      <c r="E54" s="634">
        <v>7</v>
      </c>
      <c r="F54" s="205">
        <v>10</v>
      </c>
      <c r="G54" s="203">
        <v>0</v>
      </c>
      <c r="H54" s="612">
        <v>3</v>
      </c>
      <c r="I54" s="204">
        <v>6</v>
      </c>
      <c r="J54" s="205">
        <v>9</v>
      </c>
    </row>
    <row r="55" spans="1:10" ht="12.75" customHeight="1" x14ac:dyDescent="0.2">
      <c r="A55" s="102"/>
      <c r="B55" s="641" t="s">
        <v>504</v>
      </c>
      <c r="C55" s="212">
        <v>0</v>
      </c>
      <c r="D55" s="209">
        <v>5</v>
      </c>
      <c r="E55" s="635">
        <v>10</v>
      </c>
      <c r="F55" s="212">
        <v>15</v>
      </c>
      <c r="G55" s="210">
        <v>0</v>
      </c>
      <c r="H55" s="615">
        <v>3</v>
      </c>
      <c r="I55" s="211">
        <v>6</v>
      </c>
      <c r="J55" s="212">
        <v>9</v>
      </c>
    </row>
    <row r="56" spans="1:10" ht="12.75" customHeight="1" x14ac:dyDescent="0.2">
      <c r="A56" s="102"/>
      <c r="B56" s="640" t="s">
        <v>505</v>
      </c>
      <c r="C56" s="205">
        <v>0</v>
      </c>
      <c r="D56" s="202">
        <v>3</v>
      </c>
      <c r="E56" s="634">
        <v>6</v>
      </c>
      <c r="F56" s="205">
        <v>9</v>
      </c>
      <c r="G56" s="203">
        <v>0</v>
      </c>
      <c r="H56" s="612">
        <v>3</v>
      </c>
      <c r="I56" s="204">
        <v>6</v>
      </c>
      <c r="J56" s="205">
        <v>9</v>
      </c>
    </row>
    <row r="57" spans="1:10" ht="12.75" customHeight="1" x14ac:dyDescent="0.2">
      <c r="A57" s="102"/>
      <c r="B57" s="641" t="s">
        <v>506</v>
      </c>
      <c r="C57" s="212">
        <v>0</v>
      </c>
      <c r="D57" s="209">
        <v>4</v>
      </c>
      <c r="E57" s="635">
        <v>10</v>
      </c>
      <c r="F57" s="212">
        <v>14</v>
      </c>
      <c r="G57" s="210">
        <v>0</v>
      </c>
      <c r="H57" s="615">
        <v>4</v>
      </c>
      <c r="I57" s="211">
        <v>9</v>
      </c>
      <c r="J57" s="212">
        <v>13</v>
      </c>
    </row>
    <row r="58" spans="1:10" ht="12.75" customHeight="1" x14ac:dyDescent="0.2">
      <c r="A58" s="102"/>
      <c r="B58" s="640" t="s">
        <v>507</v>
      </c>
      <c r="C58" s="205">
        <v>1</v>
      </c>
      <c r="D58" s="202">
        <v>5</v>
      </c>
      <c r="E58" s="634">
        <v>11</v>
      </c>
      <c r="F58" s="205">
        <v>16</v>
      </c>
      <c r="G58" s="203">
        <v>1</v>
      </c>
      <c r="H58" s="612">
        <v>4</v>
      </c>
      <c r="I58" s="204">
        <v>11</v>
      </c>
      <c r="J58" s="205">
        <v>15</v>
      </c>
    </row>
    <row r="59" spans="1:10" ht="12.75" customHeight="1" x14ac:dyDescent="0.2">
      <c r="A59" s="102"/>
      <c r="B59" s="641" t="s">
        <v>508</v>
      </c>
      <c r="C59" s="212">
        <v>1</v>
      </c>
      <c r="D59" s="209">
        <v>2</v>
      </c>
      <c r="E59" s="635">
        <v>7</v>
      </c>
      <c r="F59" s="212">
        <v>9</v>
      </c>
      <c r="G59" s="210">
        <v>1</v>
      </c>
      <c r="H59" s="615">
        <v>2</v>
      </c>
      <c r="I59" s="211">
        <v>7</v>
      </c>
      <c r="J59" s="212">
        <v>9</v>
      </c>
    </row>
    <row r="60" spans="1:10" s="95" customFormat="1" ht="12.75" customHeight="1" x14ac:dyDescent="0.2">
      <c r="B60" s="640" t="s">
        <v>509</v>
      </c>
      <c r="C60" s="205">
        <v>0</v>
      </c>
      <c r="D60" s="202">
        <v>3</v>
      </c>
      <c r="E60" s="634">
        <v>9</v>
      </c>
      <c r="F60" s="205">
        <v>12</v>
      </c>
      <c r="G60" s="203">
        <v>0</v>
      </c>
      <c r="H60" s="612">
        <v>3</v>
      </c>
      <c r="I60" s="204">
        <v>9</v>
      </c>
      <c r="J60" s="205">
        <v>12</v>
      </c>
    </row>
    <row r="61" spans="1:10" ht="12.75" customHeight="1" x14ac:dyDescent="0.2">
      <c r="B61" s="641" t="s">
        <v>510</v>
      </c>
      <c r="C61" s="212">
        <v>0</v>
      </c>
      <c r="D61" s="209">
        <v>1</v>
      </c>
      <c r="E61" s="635">
        <v>7</v>
      </c>
      <c r="F61" s="212">
        <v>8</v>
      </c>
      <c r="G61" s="210">
        <v>0</v>
      </c>
      <c r="H61" s="615">
        <v>1</v>
      </c>
      <c r="I61" s="211">
        <v>6</v>
      </c>
      <c r="J61" s="212">
        <v>7</v>
      </c>
    </row>
    <row r="62" spans="1:10" ht="15" customHeight="1" x14ac:dyDescent="0.2">
      <c r="B62" s="126" t="s">
        <v>117</v>
      </c>
      <c r="C62" s="185"/>
      <c r="D62" s="185"/>
      <c r="E62" s="593"/>
      <c r="F62" s="185"/>
      <c r="G62" s="518"/>
      <c r="H62" s="95"/>
      <c r="I62" s="95"/>
      <c r="J62" s="95"/>
    </row>
    <row r="63" spans="1:10" x14ac:dyDescent="0.2">
      <c r="G63" s="489"/>
    </row>
    <row r="64" spans="1:10" ht="12.75" customHeight="1" x14ac:dyDescent="0.2"/>
    <row r="65" ht="12.75" customHeight="1" x14ac:dyDescent="0.2"/>
    <row r="66" ht="12.75" customHeight="1" x14ac:dyDescent="0.2"/>
    <row r="67" ht="12.75" customHeight="1" x14ac:dyDescent="0.2"/>
    <row r="68" ht="12.75" customHeight="1" x14ac:dyDescent="0.2"/>
    <row r="69" s="1553" customFormat="1" ht="20.100000000000001" customHeight="1" x14ac:dyDescent="0.2"/>
  </sheetData>
  <mergeCells count="2">
    <mergeCell ref="C5:F5"/>
    <mergeCell ref="G5:J5"/>
  </mergeCells>
  <printOptions horizontalCentered="1"/>
  <pageMargins left="0.47244094488188981" right="0.47244094488188981" top="0.59055118110236227" bottom="0.39370078740157483" header="0.51181102362204722" footer="0.31496062992125984"/>
  <pageSetup paperSize="9" scale="89" firstPageNumber="0" orientation="portrait" r:id="rId1"/>
  <headerFooter>
    <oddFooter>&amp;C&amp;F&amp;R&amp;A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showGridLines="0" showZeros="0" zoomScaleNormal="100" workbookViewId="0">
      <pane ySplit="6" topLeftCell="A7" activePane="bottomLeft" state="frozen"/>
      <selection activeCell="D66" sqref="D66"/>
      <selection pane="bottomLeft" activeCell="M11" sqref="M11"/>
    </sheetView>
  </sheetViews>
  <sheetFormatPr baseColWidth="10" defaultColWidth="9.140625" defaultRowHeight="12.75" x14ac:dyDescent="0.2"/>
  <cols>
    <col min="1" max="1" width="1.7109375" style="337" customWidth="1"/>
    <col min="2" max="2" width="15.7109375" style="337" customWidth="1"/>
    <col min="3" max="3" width="6.7109375" style="337" customWidth="1"/>
    <col min="4" max="6" width="9.7109375" style="337" customWidth="1"/>
    <col min="7" max="7" width="6.7109375" style="337" customWidth="1"/>
    <col min="8" max="10" width="9.7109375" style="337" customWidth="1"/>
    <col min="11" max="1022" width="10.7109375" style="337" customWidth="1"/>
    <col min="1023" max="1025" width="9.140625" style="337" customWidth="1"/>
    <col min="1026" max="16384" width="9.140625" style="337"/>
  </cols>
  <sheetData>
    <row r="1" spans="1:10" s="102" customFormat="1" ht="20.100000000000001" customHeight="1" x14ac:dyDescent="0.2">
      <c r="B1" s="187" t="s">
        <v>453</v>
      </c>
      <c r="C1" s="217"/>
      <c r="D1" s="585"/>
      <c r="E1" s="585"/>
      <c r="F1" s="585"/>
      <c r="G1" s="585"/>
      <c r="H1" s="585"/>
      <c r="I1" s="585"/>
      <c r="J1" s="585"/>
    </row>
    <row r="2" spans="1:10" s="1543" customFormat="1" ht="20.100000000000001" customHeight="1" x14ac:dyDescent="0.25">
      <c r="B2" s="1118" t="s">
        <v>519</v>
      </c>
      <c r="C2" s="1544"/>
      <c r="D2" s="1545"/>
      <c r="E2" s="1545"/>
      <c r="F2" s="1545"/>
      <c r="G2" s="1545"/>
      <c r="H2" s="1545"/>
      <c r="I2" s="1545"/>
      <c r="J2" s="1545"/>
    </row>
    <row r="3" spans="1:10" s="102" customFormat="1" ht="20.100000000000001" customHeight="1" x14ac:dyDescent="0.2">
      <c r="B3" s="1116" t="s">
        <v>439</v>
      </c>
      <c r="C3" s="275"/>
      <c r="D3" s="585"/>
      <c r="E3" s="585"/>
      <c r="F3" s="585"/>
      <c r="G3" s="585"/>
      <c r="H3" s="585"/>
      <c r="I3" s="585"/>
      <c r="J3" s="585"/>
    </row>
    <row r="4" spans="1:10" s="102" customFormat="1" ht="20.100000000000001" customHeight="1" x14ac:dyDescent="0.2">
      <c r="B4" s="596" t="s">
        <v>49</v>
      </c>
      <c r="C4" s="219"/>
      <c r="D4" s="219"/>
      <c r="E4" s="219"/>
      <c r="F4" s="585"/>
      <c r="G4" s="585"/>
      <c r="H4" s="585"/>
      <c r="I4" s="585"/>
      <c r="J4" s="585"/>
    </row>
    <row r="5" spans="1:10" s="94" customFormat="1" ht="25.5" customHeight="1" x14ac:dyDescent="0.2">
      <c r="B5" s="616" t="s">
        <v>511</v>
      </c>
      <c r="C5" s="2064" t="s">
        <v>1002</v>
      </c>
      <c r="D5" s="2064"/>
      <c r="E5" s="2064"/>
      <c r="F5" s="2064"/>
      <c r="G5" s="2063" t="s">
        <v>512</v>
      </c>
      <c r="H5" s="2063"/>
      <c r="I5" s="2063"/>
      <c r="J5" s="2063"/>
    </row>
    <row r="6" spans="1:10" s="94" customFormat="1" ht="50.1" customHeight="1" x14ac:dyDescent="0.2">
      <c r="B6" s="616"/>
      <c r="C6" s="598" t="s">
        <v>106</v>
      </c>
      <c r="D6" s="91" t="s">
        <v>107</v>
      </c>
      <c r="E6" s="92" t="s">
        <v>108</v>
      </c>
      <c r="F6" s="93" t="s">
        <v>109</v>
      </c>
      <c r="G6" s="90" t="s">
        <v>106</v>
      </c>
      <c r="H6" s="91" t="s">
        <v>107</v>
      </c>
      <c r="I6" s="92" t="s">
        <v>108</v>
      </c>
      <c r="J6" s="93" t="s">
        <v>109</v>
      </c>
    </row>
    <row r="7" spans="1:10" ht="5.0999999999999996" customHeight="1" x14ac:dyDescent="0.2">
      <c r="A7" s="94"/>
      <c r="B7" s="617"/>
      <c r="C7" s="617"/>
      <c r="D7" s="94"/>
      <c r="E7" s="94"/>
      <c r="F7" s="94"/>
      <c r="G7" s="617"/>
      <c r="H7" s="94"/>
      <c r="I7" s="94"/>
      <c r="J7" s="94"/>
    </row>
    <row r="8" spans="1:10" ht="12.75" customHeight="1" x14ac:dyDescent="0.2">
      <c r="A8" s="102"/>
      <c r="B8" s="640" t="s">
        <v>461</v>
      </c>
      <c r="C8" s="619">
        <v>0</v>
      </c>
      <c r="D8" s="202">
        <v>1</v>
      </c>
      <c r="E8" s="204">
        <v>8</v>
      </c>
      <c r="F8" s="205">
        <v>9</v>
      </c>
      <c r="G8" s="203">
        <v>0</v>
      </c>
      <c r="H8" s="202">
        <v>0</v>
      </c>
      <c r="I8" s="204">
        <v>0</v>
      </c>
      <c r="J8" s="205">
        <v>0</v>
      </c>
    </row>
    <row r="9" spans="1:10" ht="12.75" customHeight="1" x14ac:dyDescent="0.2">
      <c r="A9" s="102"/>
      <c r="B9" s="641" t="s">
        <v>462</v>
      </c>
      <c r="C9" s="621">
        <v>0</v>
      </c>
      <c r="D9" s="209">
        <v>0</v>
      </c>
      <c r="E9" s="211">
        <v>22</v>
      </c>
      <c r="F9" s="212">
        <v>22</v>
      </c>
      <c r="G9" s="210">
        <v>0</v>
      </c>
      <c r="H9" s="209">
        <v>0</v>
      </c>
      <c r="I9" s="211">
        <v>0</v>
      </c>
      <c r="J9" s="212">
        <v>0</v>
      </c>
    </row>
    <row r="10" spans="1:10" ht="12.75" customHeight="1" x14ac:dyDescent="0.2">
      <c r="A10" s="102"/>
      <c r="B10" s="640" t="s">
        <v>463</v>
      </c>
      <c r="C10" s="619">
        <v>0</v>
      </c>
      <c r="D10" s="202">
        <v>0</v>
      </c>
      <c r="E10" s="204">
        <v>49</v>
      </c>
      <c r="F10" s="205">
        <v>49</v>
      </c>
      <c r="G10" s="203">
        <v>0</v>
      </c>
      <c r="H10" s="202">
        <v>0</v>
      </c>
      <c r="I10" s="204">
        <v>0</v>
      </c>
      <c r="J10" s="205">
        <v>0</v>
      </c>
    </row>
    <row r="11" spans="1:10" ht="12.75" customHeight="1" x14ac:dyDescent="0.2">
      <c r="A11" s="102"/>
      <c r="B11" s="641" t="s">
        <v>69</v>
      </c>
      <c r="C11" s="621">
        <v>0</v>
      </c>
      <c r="D11" s="209">
        <v>1</v>
      </c>
      <c r="E11" s="211">
        <v>29</v>
      </c>
      <c r="F11" s="212">
        <v>30</v>
      </c>
      <c r="G11" s="210">
        <v>0</v>
      </c>
      <c r="H11" s="209">
        <v>0</v>
      </c>
      <c r="I11" s="211">
        <v>0</v>
      </c>
      <c r="J11" s="212">
        <v>0</v>
      </c>
    </row>
    <row r="12" spans="1:10" ht="12.75" customHeight="1" x14ac:dyDescent="0.2">
      <c r="A12" s="102"/>
      <c r="B12" s="640" t="s">
        <v>464</v>
      </c>
      <c r="C12" s="619">
        <v>0</v>
      </c>
      <c r="D12" s="202">
        <v>1</v>
      </c>
      <c r="E12" s="204">
        <v>18</v>
      </c>
      <c r="F12" s="205">
        <v>19</v>
      </c>
      <c r="G12" s="203">
        <v>0</v>
      </c>
      <c r="H12" s="202">
        <v>0</v>
      </c>
      <c r="I12" s="204">
        <v>0</v>
      </c>
      <c r="J12" s="205">
        <v>0</v>
      </c>
    </row>
    <row r="13" spans="1:10" ht="12.75" customHeight="1" x14ac:dyDescent="0.2">
      <c r="A13" s="102"/>
      <c r="B13" s="641" t="s">
        <v>465</v>
      </c>
      <c r="C13" s="621">
        <v>1</v>
      </c>
      <c r="D13" s="209">
        <v>3</v>
      </c>
      <c r="E13" s="211">
        <v>36</v>
      </c>
      <c r="F13" s="212">
        <v>39</v>
      </c>
      <c r="G13" s="210">
        <v>0</v>
      </c>
      <c r="H13" s="209">
        <v>1</v>
      </c>
      <c r="I13" s="211">
        <v>2</v>
      </c>
      <c r="J13" s="212">
        <v>3</v>
      </c>
    </row>
    <row r="14" spans="1:10" ht="12.75" customHeight="1" x14ac:dyDescent="0.2">
      <c r="A14" s="102"/>
      <c r="B14" s="640" t="s">
        <v>466</v>
      </c>
      <c r="C14" s="619">
        <v>0</v>
      </c>
      <c r="D14" s="202">
        <v>2</v>
      </c>
      <c r="E14" s="204">
        <v>31</v>
      </c>
      <c r="F14" s="205">
        <v>33</v>
      </c>
      <c r="G14" s="203">
        <v>0</v>
      </c>
      <c r="H14" s="202">
        <v>1</v>
      </c>
      <c r="I14" s="204">
        <v>9</v>
      </c>
      <c r="J14" s="205">
        <v>10</v>
      </c>
    </row>
    <row r="15" spans="1:10" ht="12.75" customHeight="1" x14ac:dyDescent="0.2">
      <c r="A15" s="102"/>
      <c r="B15" s="641" t="s">
        <v>467</v>
      </c>
      <c r="C15" s="621">
        <v>0</v>
      </c>
      <c r="D15" s="209">
        <v>2</v>
      </c>
      <c r="E15" s="211">
        <v>33</v>
      </c>
      <c r="F15" s="212">
        <v>35</v>
      </c>
      <c r="G15" s="210">
        <v>0</v>
      </c>
      <c r="H15" s="209">
        <v>1</v>
      </c>
      <c r="I15" s="211">
        <v>12</v>
      </c>
      <c r="J15" s="212">
        <v>13</v>
      </c>
    </row>
    <row r="16" spans="1:10" ht="12.75" customHeight="1" x14ac:dyDescent="0.2">
      <c r="A16" s="102"/>
      <c r="B16" s="640" t="s">
        <v>468</v>
      </c>
      <c r="C16" s="619">
        <v>0</v>
      </c>
      <c r="D16" s="202">
        <v>0</v>
      </c>
      <c r="E16" s="204">
        <v>40</v>
      </c>
      <c r="F16" s="205">
        <v>40</v>
      </c>
      <c r="G16" s="203">
        <v>0</v>
      </c>
      <c r="H16" s="202">
        <v>0</v>
      </c>
      <c r="I16" s="204">
        <v>12</v>
      </c>
      <c r="J16" s="205">
        <v>12</v>
      </c>
    </row>
    <row r="17" spans="1:10" ht="12.75" customHeight="1" x14ac:dyDescent="0.2">
      <c r="A17" s="102"/>
      <c r="B17" s="641" t="s">
        <v>469</v>
      </c>
      <c r="C17" s="621">
        <v>0</v>
      </c>
      <c r="D17" s="209">
        <v>6</v>
      </c>
      <c r="E17" s="211">
        <v>42</v>
      </c>
      <c r="F17" s="212">
        <v>48</v>
      </c>
      <c r="G17" s="210">
        <v>0</v>
      </c>
      <c r="H17" s="209">
        <v>2</v>
      </c>
      <c r="I17" s="211">
        <v>10</v>
      </c>
      <c r="J17" s="212">
        <v>12</v>
      </c>
    </row>
    <row r="18" spans="1:10" ht="12.75" customHeight="1" x14ac:dyDescent="0.2">
      <c r="A18" s="102"/>
      <c r="B18" s="640" t="s">
        <v>470</v>
      </c>
      <c r="C18" s="619">
        <v>1</v>
      </c>
      <c r="D18" s="202">
        <v>4</v>
      </c>
      <c r="E18" s="204">
        <v>44</v>
      </c>
      <c r="F18" s="205">
        <v>48</v>
      </c>
      <c r="G18" s="203">
        <v>1</v>
      </c>
      <c r="H18" s="202">
        <v>3</v>
      </c>
      <c r="I18" s="204">
        <v>14</v>
      </c>
      <c r="J18" s="205">
        <v>17</v>
      </c>
    </row>
    <row r="19" spans="1:10" ht="12.75" customHeight="1" x14ac:dyDescent="0.2">
      <c r="A19" s="102"/>
      <c r="B19" s="641" t="s">
        <v>471</v>
      </c>
      <c r="C19" s="621">
        <v>0</v>
      </c>
      <c r="D19" s="209">
        <v>0</v>
      </c>
      <c r="E19" s="211">
        <v>43</v>
      </c>
      <c r="F19" s="212">
        <v>43</v>
      </c>
      <c r="G19" s="210">
        <v>0</v>
      </c>
      <c r="H19" s="209">
        <v>0</v>
      </c>
      <c r="I19" s="211">
        <v>14</v>
      </c>
      <c r="J19" s="212">
        <v>14</v>
      </c>
    </row>
    <row r="20" spans="1:10" ht="12.75" customHeight="1" x14ac:dyDescent="0.2">
      <c r="A20" s="102"/>
      <c r="B20" s="640" t="s">
        <v>472</v>
      </c>
      <c r="C20" s="619">
        <v>1</v>
      </c>
      <c r="D20" s="202">
        <v>1</v>
      </c>
      <c r="E20" s="204">
        <v>33</v>
      </c>
      <c r="F20" s="205">
        <v>34</v>
      </c>
      <c r="G20" s="203">
        <v>1</v>
      </c>
      <c r="H20" s="202">
        <v>1</v>
      </c>
      <c r="I20" s="204">
        <v>9</v>
      </c>
      <c r="J20" s="205">
        <v>10</v>
      </c>
    </row>
    <row r="21" spans="1:10" ht="12.75" customHeight="1" x14ac:dyDescent="0.2">
      <c r="A21" s="102"/>
      <c r="B21" s="641" t="s">
        <v>473</v>
      </c>
      <c r="C21" s="621">
        <v>1</v>
      </c>
      <c r="D21" s="209">
        <v>2</v>
      </c>
      <c r="E21" s="211">
        <v>26</v>
      </c>
      <c r="F21" s="212">
        <v>28</v>
      </c>
      <c r="G21" s="210">
        <v>1</v>
      </c>
      <c r="H21" s="209">
        <v>0</v>
      </c>
      <c r="I21" s="211">
        <v>5</v>
      </c>
      <c r="J21" s="212">
        <v>5</v>
      </c>
    </row>
    <row r="22" spans="1:10" ht="12.75" customHeight="1" x14ac:dyDescent="0.2">
      <c r="A22" s="102"/>
      <c r="B22" s="640" t="s">
        <v>474</v>
      </c>
      <c r="C22" s="619">
        <v>0</v>
      </c>
      <c r="D22" s="202">
        <v>0</v>
      </c>
      <c r="E22" s="204">
        <v>21</v>
      </c>
      <c r="F22" s="205">
        <v>21</v>
      </c>
      <c r="G22" s="203">
        <v>0</v>
      </c>
      <c r="H22" s="202">
        <v>0</v>
      </c>
      <c r="I22" s="204">
        <v>1</v>
      </c>
      <c r="J22" s="205">
        <v>1</v>
      </c>
    </row>
    <row r="23" spans="1:10" ht="12.75" customHeight="1" x14ac:dyDescent="0.2">
      <c r="A23" s="102"/>
      <c r="B23" s="641" t="s">
        <v>475</v>
      </c>
      <c r="C23" s="621">
        <v>0</v>
      </c>
      <c r="D23" s="209">
        <v>0</v>
      </c>
      <c r="E23" s="211">
        <v>18</v>
      </c>
      <c r="F23" s="212">
        <v>18</v>
      </c>
      <c r="G23" s="210">
        <v>0</v>
      </c>
      <c r="H23" s="209">
        <v>0</v>
      </c>
      <c r="I23" s="211">
        <v>0</v>
      </c>
      <c r="J23" s="212">
        <v>0</v>
      </c>
    </row>
    <row r="24" spans="1:10" ht="12.75" customHeight="1" x14ac:dyDescent="0.2">
      <c r="A24" s="102"/>
      <c r="B24" s="640" t="s">
        <v>476</v>
      </c>
      <c r="C24" s="619">
        <v>0</v>
      </c>
      <c r="D24" s="202">
        <v>0</v>
      </c>
      <c r="E24" s="204">
        <v>11</v>
      </c>
      <c r="F24" s="205">
        <v>11</v>
      </c>
      <c r="G24" s="203">
        <v>0</v>
      </c>
      <c r="H24" s="202">
        <v>0</v>
      </c>
      <c r="I24" s="204">
        <v>0</v>
      </c>
      <c r="J24" s="205">
        <v>0</v>
      </c>
    </row>
    <row r="25" spans="1:10" ht="12.75" customHeight="1" x14ac:dyDescent="0.2">
      <c r="A25" s="102"/>
      <c r="B25" s="641" t="s">
        <v>477</v>
      </c>
      <c r="C25" s="621">
        <v>0</v>
      </c>
      <c r="D25" s="209">
        <v>0</v>
      </c>
      <c r="E25" s="211">
        <v>6</v>
      </c>
      <c r="F25" s="212">
        <v>6</v>
      </c>
      <c r="G25" s="210">
        <v>0</v>
      </c>
      <c r="H25" s="209">
        <v>0</v>
      </c>
      <c r="I25" s="211">
        <v>1</v>
      </c>
      <c r="J25" s="212">
        <v>1</v>
      </c>
    </row>
    <row r="26" spans="1:10" ht="12.75" customHeight="1" x14ac:dyDescent="0.2">
      <c r="A26" s="102"/>
      <c r="B26" s="640" t="s">
        <v>478</v>
      </c>
      <c r="C26" s="619">
        <v>0</v>
      </c>
      <c r="D26" s="202">
        <v>0</v>
      </c>
      <c r="E26" s="204">
        <v>3</v>
      </c>
      <c r="F26" s="205">
        <v>3</v>
      </c>
      <c r="G26" s="203">
        <v>0</v>
      </c>
      <c r="H26" s="202">
        <v>0</v>
      </c>
      <c r="I26" s="204">
        <v>0</v>
      </c>
      <c r="J26" s="205">
        <v>0</v>
      </c>
    </row>
    <row r="27" spans="1:10" ht="12.75" customHeight="1" x14ac:dyDescent="0.2">
      <c r="A27" s="102"/>
      <c r="B27" s="641" t="s">
        <v>479</v>
      </c>
      <c r="C27" s="621">
        <v>0</v>
      </c>
      <c r="D27" s="209">
        <v>0</v>
      </c>
      <c r="E27" s="211">
        <v>2</v>
      </c>
      <c r="F27" s="212">
        <v>2</v>
      </c>
      <c r="G27" s="210">
        <v>0</v>
      </c>
      <c r="H27" s="209">
        <v>0</v>
      </c>
      <c r="I27" s="211">
        <v>0</v>
      </c>
      <c r="J27" s="212">
        <v>0</v>
      </c>
    </row>
    <row r="28" spans="1:10" ht="12.75" customHeight="1" x14ac:dyDescent="0.2">
      <c r="A28" s="102"/>
      <c r="B28" s="640" t="s">
        <v>480</v>
      </c>
      <c r="C28" s="619"/>
      <c r="D28" s="202"/>
      <c r="E28" s="204"/>
      <c r="F28" s="205"/>
      <c r="G28" s="203"/>
      <c r="H28" s="202"/>
      <c r="I28" s="204"/>
      <c r="J28" s="205"/>
    </row>
    <row r="29" spans="1:10" ht="12.75" customHeight="1" x14ac:dyDescent="0.2">
      <c r="A29" s="102"/>
      <c r="B29" s="641" t="s">
        <v>460</v>
      </c>
      <c r="C29" s="621">
        <v>0</v>
      </c>
      <c r="D29" s="209">
        <v>0</v>
      </c>
      <c r="E29" s="211">
        <v>0</v>
      </c>
      <c r="F29" s="212">
        <v>0</v>
      </c>
      <c r="G29" s="210">
        <v>0</v>
      </c>
      <c r="H29" s="209">
        <v>0</v>
      </c>
      <c r="I29" s="211">
        <v>0</v>
      </c>
      <c r="J29" s="212">
        <v>0</v>
      </c>
    </row>
    <row r="30" spans="1:10" ht="12.75" customHeight="1" x14ac:dyDescent="0.2">
      <c r="A30" s="102"/>
      <c r="B30" s="1542" t="s">
        <v>115</v>
      </c>
      <c r="C30" s="625">
        <f t="shared" ref="C30:J30" si="0">SUM(C8:C29)</f>
        <v>4</v>
      </c>
      <c r="D30" s="646">
        <f t="shared" si="0"/>
        <v>23</v>
      </c>
      <c r="E30" s="647">
        <f t="shared" si="0"/>
        <v>515</v>
      </c>
      <c r="F30" s="648">
        <f t="shared" si="0"/>
        <v>538</v>
      </c>
      <c r="G30" s="649">
        <f t="shared" si="0"/>
        <v>3</v>
      </c>
      <c r="H30" s="646">
        <f t="shared" si="0"/>
        <v>9</v>
      </c>
      <c r="I30" s="647">
        <f t="shared" si="0"/>
        <v>89</v>
      </c>
      <c r="J30" s="648">
        <f t="shared" si="0"/>
        <v>98</v>
      </c>
    </row>
    <row r="31" spans="1:10" s="1548" customFormat="1" ht="24.95" customHeight="1" x14ac:dyDescent="0.25">
      <c r="A31" s="1541"/>
      <c r="B31" s="645" t="s">
        <v>481</v>
      </c>
      <c r="C31" s="1549"/>
      <c r="D31" s="1546"/>
      <c r="E31" s="1546"/>
      <c r="F31" s="1546"/>
      <c r="G31" s="1547"/>
      <c r="H31" s="1546"/>
      <c r="I31" s="1546"/>
      <c r="J31" s="1546"/>
    </row>
    <row r="32" spans="1:10" ht="12.75" customHeight="1" x14ac:dyDescent="0.2">
      <c r="A32" s="102"/>
      <c r="B32" s="640" t="s">
        <v>513</v>
      </c>
      <c r="C32" s="205">
        <v>0</v>
      </c>
      <c r="D32" s="202">
        <v>0</v>
      </c>
      <c r="E32" s="634">
        <v>2</v>
      </c>
      <c r="F32" s="205">
        <v>2</v>
      </c>
      <c r="G32" s="203">
        <v>0</v>
      </c>
      <c r="H32" s="612">
        <v>0</v>
      </c>
      <c r="I32" s="204">
        <v>0</v>
      </c>
      <c r="J32" s="205">
        <v>0</v>
      </c>
    </row>
    <row r="33" spans="1:10" ht="12.75" customHeight="1" x14ac:dyDescent="0.2">
      <c r="A33" s="102"/>
      <c r="B33" s="641" t="s">
        <v>514</v>
      </c>
      <c r="C33" s="212">
        <v>0</v>
      </c>
      <c r="D33" s="209">
        <v>1</v>
      </c>
      <c r="E33" s="635">
        <v>1</v>
      </c>
      <c r="F33" s="212">
        <v>2</v>
      </c>
      <c r="G33" s="210">
        <v>0</v>
      </c>
      <c r="H33" s="615">
        <v>0</v>
      </c>
      <c r="I33" s="211">
        <v>0</v>
      </c>
      <c r="J33" s="212">
        <v>0</v>
      </c>
    </row>
    <row r="34" spans="1:10" ht="12.75" customHeight="1" x14ac:dyDescent="0.2">
      <c r="A34" s="102"/>
      <c r="B34" s="640" t="s">
        <v>483</v>
      </c>
      <c r="C34" s="205">
        <v>0</v>
      </c>
      <c r="D34" s="202">
        <v>0</v>
      </c>
      <c r="E34" s="634">
        <v>1</v>
      </c>
      <c r="F34" s="205">
        <v>1</v>
      </c>
      <c r="G34" s="203">
        <v>0</v>
      </c>
      <c r="H34" s="612">
        <v>0</v>
      </c>
      <c r="I34" s="204">
        <v>0</v>
      </c>
      <c r="J34" s="205">
        <v>0</v>
      </c>
    </row>
    <row r="35" spans="1:10" ht="12.75" customHeight="1" x14ac:dyDescent="0.2">
      <c r="A35" s="102"/>
      <c r="B35" s="641" t="s">
        <v>484</v>
      </c>
      <c r="C35" s="212">
        <v>0</v>
      </c>
      <c r="D35" s="209">
        <v>0</v>
      </c>
      <c r="E35" s="635">
        <v>2</v>
      </c>
      <c r="F35" s="212">
        <v>2</v>
      </c>
      <c r="G35" s="210">
        <v>0</v>
      </c>
      <c r="H35" s="615">
        <v>0</v>
      </c>
      <c r="I35" s="211">
        <v>0</v>
      </c>
      <c r="J35" s="212">
        <v>0</v>
      </c>
    </row>
    <row r="36" spans="1:10" ht="12.75" customHeight="1" x14ac:dyDescent="0.2">
      <c r="A36" s="102"/>
      <c r="B36" s="640" t="s">
        <v>485</v>
      </c>
      <c r="C36" s="205">
        <v>0</v>
      </c>
      <c r="D36" s="202">
        <v>0</v>
      </c>
      <c r="E36" s="634">
        <v>2</v>
      </c>
      <c r="F36" s="205">
        <v>2</v>
      </c>
      <c r="G36" s="203">
        <v>0</v>
      </c>
      <c r="H36" s="612">
        <v>0</v>
      </c>
      <c r="I36" s="204">
        <v>0</v>
      </c>
      <c r="J36" s="205">
        <v>0</v>
      </c>
    </row>
    <row r="37" spans="1:10" ht="12.75" customHeight="1" x14ac:dyDescent="0.2">
      <c r="A37" s="102"/>
      <c r="B37" s="641" t="s">
        <v>486</v>
      </c>
      <c r="C37" s="212">
        <v>0</v>
      </c>
      <c r="D37" s="209">
        <v>0</v>
      </c>
      <c r="E37" s="635">
        <v>3</v>
      </c>
      <c r="F37" s="212">
        <v>3</v>
      </c>
      <c r="G37" s="210">
        <v>0</v>
      </c>
      <c r="H37" s="615">
        <v>0</v>
      </c>
      <c r="I37" s="211">
        <v>0</v>
      </c>
      <c r="J37" s="212">
        <v>0</v>
      </c>
    </row>
    <row r="38" spans="1:10" ht="12.75" customHeight="1" x14ac:dyDescent="0.2">
      <c r="A38" s="102"/>
      <c r="B38" s="640" t="s">
        <v>487</v>
      </c>
      <c r="C38" s="205">
        <v>0</v>
      </c>
      <c r="D38" s="202">
        <v>0</v>
      </c>
      <c r="E38" s="634">
        <v>2</v>
      </c>
      <c r="F38" s="205">
        <v>2</v>
      </c>
      <c r="G38" s="203">
        <v>0</v>
      </c>
      <c r="H38" s="612">
        <v>0</v>
      </c>
      <c r="I38" s="204">
        <v>0</v>
      </c>
      <c r="J38" s="205">
        <v>0</v>
      </c>
    </row>
    <row r="39" spans="1:10" ht="12.75" customHeight="1" x14ac:dyDescent="0.2">
      <c r="A39" s="102"/>
      <c r="B39" s="641" t="s">
        <v>488</v>
      </c>
      <c r="C39" s="212">
        <v>0</v>
      </c>
      <c r="D39" s="209">
        <v>0</v>
      </c>
      <c r="E39" s="635">
        <v>2</v>
      </c>
      <c r="F39" s="212">
        <v>2</v>
      </c>
      <c r="G39" s="210">
        <v>0</v>
      </c>
      <c r="H39" s="615">
        <v>0</v>
      </c>
      <c r="I39" s="211">
        <v>0</v>
      </c>
      <c r="J39" s="212">
        <v>0</v>
      </c>
    </row>
    <row r="40" spans="1:10" ht="12.75" customHeight="1" x14ac:dyDescent="0.2">
      <c r="A40" s="102"/>
      <c r="B40" s="640" t="s">
        <v>489</v>
      </c>
      <c r="C40" s="205">
        <v>0</v>
      </c>
      <c r="D40" s="202">
        <v>0</v>
      </c>
      <c r="E40" s="634">
        <v>8</v>
      </c>
      <c r="F40" s="205">
        <v>8</v>
      </c>
      <c r="G40" s="203">
        <v>0</v>
      </c>
      <c r="H40" s="612">
        <v>0</v>
      </c>
      <c r="I40" s="204">
        <v>0</v>
      </c>
      <c r="J40" s="205">
        <v>0</v>
      </c>
    </row>
    <row r="41" spans="1:10" ht="12.75" customHeight="1" x14ac:dyDescent="0.2">
      <c r="A41" s="102"/>
      <c r="B41" s="641" t="s">
        <v>490</v>
      </c>
      <c r="C41" s="212">
        <v>0</v>
      </c>
      <c r="D41" s="209">
        <v>0</v>
      </c>
      <c r="E41" s="635">
        <v>7</v>
      </c>
      <c r="F41" s="212">
        <v>7</v>
      </c>
      <c r="G41" s="210">
        <v>0</v>
      </c>
      <c r="H41" s="615">
        <v>0</v>
      </c>
      <c r="I41" s="211">
        <v>0</v>
      </c>
      <c r="J41" s="212">
        <v>0</v>
      </c>
    </row>
    <row r="42" spans="1:10" ht="12.75" customHeight="1" x14ac:dyDescent="0.2">
      <c r="A42" s="102"/>
      <c r="B42" s="640" t="s">
        <v>491</v>
      </c>
      <c r="C42" s="205">
        <v>0</v>
      </c>
      <c r="D42" s="202">
        <v>0</v>
      </c>
      <c r="E42" s="634">
        <v>9</v>
      </c>
      <c r="F42" s="205">
        <v>9</v>
      </c>
      <c r="G42" s="203">
        <v>0</v>
      </c>
      <c r="H42" s="612">
        <v>0</v>
      </c>
      <c r="I42" s="204">
        <v>0</v>
      </c>
      <c r="J42" s="205">
        <v>0</v>
      </c>
    </row>
    <row r="43" spans="1:10" ht="12.75" customHeight="1" x14ac:dyDescent="0.2">
      <c r="A43" s="102"/>
      <c r="B43" s="641" t="s">
        <v>492</v>
      </c>
      <c r="C43" s="212">
        <v>0</v>
      </c>
      <c r="D43" s="209">
        <v>0</v>
      </c>
      <c r="E43" s="635">
        <v>9</v>
      </c>
      <c r="F43" s="212">
        <v>9</v>
      </c>
      <c r="G43" s="210">
        <v>0</v>
      </c>
      <c r="H43" s="615">
        <v>0</v>
      </c>
      <c r="I43" s="211">
        <v>0</v>
      </c>
      <c r="J43" s="212">
        <v>0</v>
      </c>
    </row>
    <row r="44" spans="1:10" ht="12.75" customHeight="1" x14ac:dyDescent="0.2">
      <c r="A44" s="102"/>
      <c r="B44" s="640" t="s">
        <v>493</v>
      </c>
      <c r="C44" s="205">
        <v>0</v>
      </c>
      <c r="D44" s="202">
        <v>0</v>
      </c>
      <c r="E44" s="634">
        <v>10</v>
      </c>
      <c r="F44" s="205">
        <v>10</v>
      </c>
      <c r="G44" s="203">
        <v>0</v>
      </c>
      <c r="H44" s="612">
        <v>0</v>
      </c>
      <c r="I44" s="204">
        <v>0</v>
      </c>
      <c r="J44" s="205">
        <v>0</v>
      </c>
    </row>
    <row r="45" spans="1:10" ht="12.75" customHeight="1" x14ac:dyDescent="0.2">
      <c r="A45" s="102"/>
      <c r="B45" s="641" t="s">
        <v>494</v>
      </c>
      <c r="C45" s="212">
        <v>0</v>
      </c>
      <c r="D45" s="209">
        <v>0</v>
      </c>
      <c r="E45" s="635">
        <v>10</v>
      </c>
      <c r="F45" s="212">
        <v>10</v>
      </c>
      <c r="G45" s="210">
        <v>0</v>
      </c>
      <c r="H45" s="615">
        <v>0</v>
      </c>
      <c r="I45" s="211">
        <v>0</v>
      </c>
      <c r="J45" s="212">
        <v>0</v>
      </c>
    </row>
    <row r="46" spans="1:10" ht="12.75" customHeight="1" x14ac:dyDescent="0.2">
      <c r="A46" s="102"/>
      <c r="B46" s="640" t="s">
        <v>495</v>
      </c>
      <c r="C46" s="205">
        <v>0</v>
      </c>
      <c r="D46" s="202">
        <v>0</v>
      </c>
      <c r="E46" s="634">
        <v>11</v>
      </c>
      <c r="F46" s="205">
        <v>11</v>
      </c>
      <c r="G46" s="203">
        <v>0</v>
      </c>
      <c r="H46" s="612">
        <v>0</v>
      </c>
      <c r="I46" s="204">
        <v>0</v>
      </c>
      <c r="J46" s="205">
        <v>0</v>
      </c>
    </row>
    <row r="47" spans="1:10" ht="12.75" customHeight="1" x14ac:dyDescent="0.2">
      <c r="A47" s="102"/>
      <c r="B47" s="641" t="s">
        <v>496</v>
      </c>
      <c r="C47" s="212">
        <v>0</v>
      </c>
      <c r="D47" s="209">
        <v>1</v>
      </c>
      <c r="E47" s="635">
        <v>10</v>
      </c>
      <c r="F47" s="212">
        <v>11</v>
      </c>
      <c r="G47" s="210">
        <v>0</v>
      </c>
      <c r="H47" s="615">
        <v>0</v>
      </c>
      <c r="I47" s="211">
        <v>0</v>
      </c>
      <c r="J47" s="212">
        <v>0</v>
      </c>
    </row>
    <row r="48" spans="1:10" ht="12.75" customHeight="1" x14ac:dyDescent="0.2">
      <c r="A48" s="102"/>
      <c r="B48" s="640" t="s">
        <v>497</v>
      </c>
      <c r="C48" s="205">
        <v>0</v>
      </c>
      <c r="D48" s="202">
        <v>0</v>
      </c>
      <c r="E48" s="634">
        <v>10</v>
      </c>
      <c r="F48" s="205">
        <v>10</v>
      </c>
      <c r="G48" s="203">
        <v>0</v>
      </c>
      <c r="H48" s="612">
        <v>0</v>
      </c>
      <c r="I48" s="204">
        <v>0</v>
      </c>
      <c r="J48" s="205">
        <v>0</v>
      </c>
    </row>
    <row r="49" spans="1:10" ht="12.75" customHeight="1" x14ac:dyDescent="0.2">
      <c r="A49" s="102"/>
      <c r="B49" s="641" t="s">
        <v>498</v>
      </c>
      <c r="C49" s="212">
        <v>0</v>
      </c>
      <c r="D49" s="209">
        <v>0</v>
      </c>
      <c r="E49" s="635">
        <v>9</v>
      </c>
      <c r="F49" s="212">
        <v>9</v>
      </c>
      <c r="G49" s="210">
        <v>0</v>
      </c>
      <c r="H49" s="615">
        <v>0</v>
      </c>
      <c r="I49" s="211">
        <v>0</v>
      </c>
      <c r="J49" s="212">
        <v>0</v>
      </c>
    </row>
    <row r="50" spans="1:10" ht="12.75" customHeight="1" x14ac:dyDescent="0.2">
      <c r="A50" s="102"/>
      <c r="B50" s="640" t="s">
        <v>499</v>
      </c>
      <c r="C50" s="205">
        <v>0</v>
      </c>
      <c r="D50" s="202">
        <v>0</v>
      </c>
      <c r="E50" s="634">
        <v>11</v>
      </c>
      <c r="F50" s="205">
        <v>11</v>
      </c>
      <c r="G50" s="203">
        <v>0</v>
      </c>
      <c r="H50" s="612">
        <v>0</v>
      </c>
      <c r="I50" s="204">
        <v>0</v>
      </c>
      <c r="J50" s="205">
        <v>0</v>
      </c>
    </row>
    <row r="51" spans="1:10" ht="12.75" customHeight="1" x14ac:dyDescent="0.2">
      <c r="A51" s="102"/>
      <c r="B51" s="641" t="s">
        <v>500</v>
      </c>
      <c r="C51" s="212">
        <v>0</v>
      </c>
      <c r="D51" s="209">
        <v>1</v>
      </c>
      <c r="E51" s="635">
        <v>7</v>
      </c>
      <c r="F51" s="212">
        <v>8</v>
      </c>
      <c r="G51" s="210">
        <v>0</v>
      </c>
      <c r="H51" s="615">
        <v>0</v>
      </c>
      <c r="I51" s="211">
        <v>0</v>
      </c>
      <c r="J51" s="212">
        <v>0</v>
      </c>
    </row>
    <row r="52" spans="1:10" ht="12.75" customHeight="1" x14ac:dyDescent="0.2">
      <c r="A52" s="102"/>
      <c r="B52" s="640" t="s">
        <v>501</v>
      </c>
      <c r="C52" s="205">
        <v>0</v>
      </c>
      <c r="D52" s="202">
        <v>1</v>
      </c>
      <c r="E52" s="634">
        <v>8</v>
      </c>
      <c r="F52" s="205">
        <v>9</v>
      </c>
      <c r="G52" s="203">
        <v>0</v>
      </c>
      <c r="H52" s="612">
        <v>0</v>
      </c>
      <c r="I52" s="204">
        <v>0</v>
      </c>
      <c r="J52" s="205">
        <v>0</v>
      </c>
    </row>
    <row r="53" spans="1:10" ht="12.75" customHeight="1" x14ac:dyDescent="0.2">
      <c r="A53" s="102"/>
      <c r="B53" s="641" t="s">
        <v>502</v>
      </c>
      <c r="C53" s="212">
        <v>1</v>
      </c>
      <c r="D53" s="209">
        <v>0</v>
      </c>
      <c r="E53" s="635">
        <v>7</v>
      </c>
      <c r="F53" s="212">
        <v>7</v>
      </c>
      <c r="G53" s="210">
        <v>0</v>
      </c>
      <c r="H53" s="615">
        <v>0</v>
      </c>
      <c r="I53" s="211">
        <v>0</v>
      </c>
      <c r="J53" s="212">
        <v>0</v>
      </c>
    </row>
    <row r="54" spans="1:10" ht="12.75" customHeight="1" x14ac:dyDescent="0.2">
      <c r="A54" s="102"/>
      <c r="B54" s="640" t="s">
        <v>503</v>
      </c>
      <c r="C54" s="205">
        <v>0</v>
      </c>
      <c r="D54" s="202">
        <v>1</v>
      </c>
      <c r="E54" s="634">
        <v>8</v>
      </c>
      <c r="F54" s="205">
        <v>9</v>
      </c>
      <c r="G54" s="203">
        <v>0</v>
      </c>
      <c r="H54" s="612">
        <v>0</v>
      </c>
      <c r="I54" s="204">
        <v>0</v>
      </c>
      <c r="J54" s="205">
        <v>0</v>
      </c>
    </row>
    <row r="55" spans="1:10" ht="12.75" customHeight="1" x14ac:dyDescent="0.2">
      <c r="A55" s="102"/>
      <c r="B55" s="641" t="s">
        <v>504</v>
      </c>
      <c r="C55" s="212">
        <v>0</v>
      </c>
      <c r="D55" s="209">
        <v>1</v>
      </c>
      <c r="E55" s="635">
        <v>8</v>
      </c>
      <c r="F55" s="212">
        <v>9</v>
      </c>
      <c r="G55" s="210">
        <v>0</v>
      </c>
      <c r="H55" s="615">
        <v>1</v>
      </c>
      <c r="I55" s="211">
        <v>0</v>
      </c>
      <c r="J55" s="212">
        <v>1</v>
      </c>
    </row>
    <row r="56" spans="1:10" ht="12.75" customHeight="1" x14ac:dyDescent="0.2">
      <c r="A56" s="102"/>
      <c r="B56" s="640" t="s">
        <v>505</v>
      </c>
      <c r="C56" s="205">
        <v>0</v>
      </c>
      <c r="D56" s="202">
        <v>0</v>
      </c>
      <c r="E56" s="634">
        <v>5</v>
      </c>
      <c r="F56" s="205">
        <v>5</v>
      </c>
      <c r="G56" s="203">
        <v>0</v>
      </c>
      <c r="H56" s="612">
        <v>0</v>
      </c>
      <c r="I56" s="204">
        <v>2</v>
      </c>
      <c r="J56" s="205">
        <v>2</v>
      </c>
    </row>
    <row r="57" spans="1:10" ht="12.75" customHeight="1" x14ac:dyDescent="0.2">
      <c r="A57" s="102"/>
      <c r="B57" s="641" t="s">
        <v>506</v>
      </c>
      <c r="C57" s="212">
        <v>0</v>
      </c>
      <c r="D57" s="209">
        <v>0</v>
      </c>
      <c r="E57" s="635">
        <v>5</v>
      </c>
      <c r="F57" s="212">
        <v>5</v>
      </c>
      <c r="G57" s="210">
        <v>0</v>
      </c>
      <c r="H57" s="615">
        <v>0</v>
      </c>
      <c r="I57" s="211">
        <v>2</v>
      </c>
      <c r="J57" s="212">
        <v>2</v>
      </c>
    </row>
    <row r="58" spans="1:10" ht="12.75" customHeight="1" x14ac:dyDescent="0.2">
      <c r="A58" s="102"/>
      <c r="B58" s="640" t="s">
        <v>507</v>
      </c>
      <c r="C58" s="205">
        <v>0</v>
      </c>
      <c r="D58" s="202">
        <v>1</v>
      </c>
      <c r="E58" s="634">
        <v>6</v>
      </c>
      <c r="F58" s="205">
        <v>7</v>
      </c>
      <c r="G58" s="203">
        <v>0</v>
      </c>
      <c r="H58" s="612">
        <v>0</v>
      </c>
      <c r="I58" s="204">
        <v>1</v>
      </c>
      <c r="J58" s="205">
        <v>1</v>
      </c>
    </row>
    <row r="59" spans="1:10" ht="12.75" customHeight="1" x14ac:dyDescent="0.2">
      <c r="A59" s="102"/>
      <c r="B59" s="641" t="s">
        <v>508</v>
      </c>
      <c r="C59" s="212">
        <v>0</v>
      </c>
      <c r="D59" s="209">
        <v>1</v>
      </c>
      <c r="E59" s="635">
        <v>8</v>
      </c>
      <c r="F59" s="212">
        <v>9</v>
      </c>
      <c r="G59" s="210">
        <v>0</v>
      </c>
      <c r="H59" s="615">
        <v>1</v>
      </c>
      <c r="I59" s="211">
        <v>1</v>
      </c>
      <c r="J59" s="212">
        <v>2</v>
      </c>
    </row>
    <row r="60" spans="1:10" ht="12.75" customHeight="1" x14ac:dyDescent="0.2">
      <c r="A60" s="102"/>
      <c r="B60" s="640" t="s">
        <v>509</v>
      </c>
      <c r="C60" s="205">
        <v>0</v>
      </c>
      <c r="D60" s="202">
        <v>0</v>
      </c>
      <c r="E60" s="634">
        <v>5</v>
      </c>
      <c r="F60" s="205">
        <v>5</v>
      </c>
      <c r="G60" s="203">
        <v>0</v>
      </c>
      <c r="H60" s="612">
        <v>0</v>
      </c>
      <c r="I60" s="204">
        <v>3</v>
      </c>
      <c r="J60" s="205">
        <v>3</v>
      </c>
    </row>
    <row r="61" spans="1:10" ht="12.75" customHeight="1" x14ac:dyDescent="0.2">
      <c r="B61" s="641" t="s">
        <v>510</v>
      </c>
      <c r="C61" s="212">
        <v>0</v>
      </c>
      <c r="D61" s="209">
        <v>0</v>
      </c>
      <c r="E61" s="635">
        <v>7</v>
      </c>
      <c r="F61" s="212">
        <v>7</v>
      </c>
      <c r="G61" s="210">
        <v>0</v>
      </c>
      <c r="H61" s="615">
        <v>0</v>
      </c>
      <c r="I61" s="211">
        <v>2</v>
      </c>
      <c r="J61" s="212">
        <v>2</v>
      </c>
    </row>
    <row r="62" spans="1:10" s="95" customFormat="1" ht="15" customHeight="1" x14ac:dyDescent="0.2">
      <c r="B62" s="126" t="s">
        <v>117</v>
      </c>
      <c r="C62" s="1550"/>
      <c r="D62" s="1550"/>
      <c r="E62" s="1551"/>
      <c r="F62" s="1550"/>
      <c r="G62" s="1552"/>
    </row>
  </sheetData>
  <mergeCells count="2">
    <mergeCell ref="C5:F5"/>
    <mergeCell ref="G5:J5"/>
  </mergeCells>
  <printOptions horizontalCentered="1"/>
  <pageMargins left="0.47244094488188981" right="0.47244094488188981" top="0.59055118110236227" bottom="0.39370078740157483" header="0.51181102362204722" footer="0.31496062992125984"/>
  <pageSetup paperSize="9" scale="89" firstPageNumber="0" orientation="portrait" r:id="rId1"/>
  <headerFooter>
    <oddFooter>&amp;C&amp;F&amp;R&amp;A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H26"/>
  <sheetViews>
    <sheetView showGridLines="0" zoomScaleNormal="100" workbookViewId="0">
      <pane ySplit="5" topLeftCell="A6" activePane="bottomLeft" state="frozen"/>
      <selection activeCell="Q15" sqref="Q15"/>
      <selection pane="bottomLeft" activeCell="A26" sqref="A26:XFD26"/>
    </sheetView>
  </sheetViews>
  <sheetFormatPr baseColWidth="10" defaultColWidth="9.140625" defaultRowHeight="12.75" x14ac:dyDescent="0.2"/>
  <cols>
    <col min="1" max="1" width="1.7109375" style="1" customWidth="1"/>
    <col min="2" max="2" width="20.7109375" customWidth="1"/>
    <col min="3" max="4" width="9.7109375" style="77" customWidth="1"/>
    <col min="5" max="6" width="9.7109375" style="78" customWidth="1"/>
    <col min="7" max="8" width="9.7109375" style="79" customWidth="1"/>
    <col min="9" max="9" width="9.7109375" style="77" customWidth="1"/>
    <col min="10" max="10" width="1.7109375" style="1" customWidth="1"/>
    <col min="11" max="13" width="11.42578125" hidden="1" customWidth="1"/>
    <col min="14" max="153" width="9.140625" customWidth="1"/>
    <col min="154" max="1022" width="11.42578125" hidden="1" customWidth="1"/>
    <col min="1023" max="1025" width="9.140625" customWidth="1"/>
  </cols>
  <sheetData>
    <row r="1" spans="1:10" s="1517" customFormat="1" ht="20.100000000000001" customHeight="1" x14ac:dyDescent="0.3">
      <c r="A1" s="1516"/>
      <c r="B1" s="80" t="s">
        <v>101</v>
      </c>
      <c r="C1" s="1527"/>
      <c r="D1" s="1527"/>
      <c r="E1" s="1527"/>
      <c r="F1" s="1527"/>
      <c r="G1" s="1528"/>
      <c r="H1" s="1528"/>
      <c r="I1" s="1527"/>
      <c r="J1" s="81"/>
    </row>
    <row r="2" spans="1:10" ht="20.100000000000001" customHeight="1" x14ac:dyDescent="0.2">
      <c r="A2" s="82"/>
    </row>
    <row r="3" spans="1:10" s="1089" customFormat="1" ht="20.100000000000001" customHeight="1" x14ac:dyDescent="0.3">
      <c r="A3" s="1084"/>
      <c r="B3" s="1085" t="s">
        <v>102</v>
      </c>
      <c r="C3" s="1086"/>
      <c r="D3" s="1086"/>
      <c r="E3" s="1086"/>
      <c r="F3" s="1087"/>
      <c r="G3" s="1088"/>
      <c r="H3" s="1088"/>
      <c r="I3" s="1087"/>
      <c r="J3" s="1084"/>
    </row>
    <row r="4" spans="1:10" ht="20.100000000000001" customHeight="1" x14ac:dyDescent="0.2">
      <c r="B4" s="23" t="s">
        <v>49</v>
      </c>
    </row>
    <row r="5" spans="1:10" s="94" customFormat="1" ht="50.1" customHeight="1" x14ac:dyDescent="0.2">
      <c r="A5" s="85"/>
      <c r="B5" s="86"/>
      <c r="C5" s="87" t="s">
        <v>103</v>
      </c>
      <c r="D5" s="88" t="s">
        <v>104</v>
      </c>
      <c r="E5" s="89" t="s">
        <v>105</v>
      </c>
      <c r="F5" s="90" t="s">
        <v>106</v>
      </c>
      <c r="G5" s="91" t="s">
        <v>107</v>
      </c>
      <c r="H5" s="92" t="s">
        <v>108</v>
      </c>
      <c r="I5" s="93" t="s">
        <v>109</v>
      </c>
      <c r="J5" s="85"/>
    </row>
    <row r="6" spans="1:10" s="102" customFormat="1" ht="24.95" customHeight="1" x14ac:dyDescent="0.3">
      <c r="A6" s="95"/>
      <c r="B6" s="96" t="s">
        <v>110</v>
      </c>
      <c r="C6" s="97"/>
      <c r="D6" s="98"/>
      <c r="E6" s="98"/>
      <c r="F6" s="99"/>
      <c r="G6" s="100"/>
      <c r="H6" s="100"/>
      <c r="I6" s="101"/>
      <c r="J6" s="95"/>
    </row>
    <row r="7" spans="1:10" s="102" customFormat="1" x14ac:dyDescent="0.2">
      <c r="A7" s="95"/>
      <c r="B7" s="103" t="s">
        <v>929</v>
      </c>
      <c r="C7" s="104">
        <v>36123</v>
      </c>
      <c r="D7" s="105">
        <v>990</v>
      </c>
      <c r="E7" s="106">
        <v>9640</v>
      </c>
      <c r="F7" s="107">
        <v>1037</v>
      </c>
      <c r="G7" s="108">
        <v>9331</v>
      </c>
      <c r="H7" s="108">
        <v>33648</v>
      </c>
      <c r="I7" s="109">
        <v>42979</v>
      </c>
      <c r="J7" s="95"/>
    </row>
    <row r="8" spans="1:10" s="102" customFormat="1" x14ac:dyDescent="0.2">
      <c r="A8" s="95"/>
      <c r="B8" s="110" t="s">
        <v>930</v>
      </c>
      <c r="C8" s="111">
        <v>14166</v>
      </c>
      <c r="D8" s="112">
        <v>1818</v>
      </c>
      <c r="E8" s="113">
        <v>9047</v>
      </c>
      <c r="F8" s="114">
        <v>1944</v>
      </c>
      <c r="G8" s="115">
        <v>8960</v>
      </c>
      <c r="H8" s="115">
        <v>10410</v>
      </c>
      <c r="I8" s="116">
        <v>19370</v>
      </c>
      <c r="J8" s="95"/>
    </row>
    <row r="9" spans="1:10" s="102" customFormat="1" x14ac:dyDescent="0.2">
      <c r="A9" s="95"/>
      <c r="B9" s="103" t="s">
        <v>111</v>
      </c>
      <c r="C9" s="104">
        <v>5727</v>
      </c>
      <c r="D9" s="105">
        <v>242</v>
      </c>
      <c r="E9" s="106">
        <v>1257</v>
      </c>
      <c r="F9" s="107">
        <v>263</v>
      </c>
      <c r="G9" s="108">
        <v>1318</v>
      </c>
      <c r="H9" s="108">
        <v>6823</v>
      </c>
      <c r="I9" s="109">
        <v>8141</v>
      </c>
      <c r="J9" s="95"/>
    </row>
    <row r="10" spans="1:10" s="102" customFormat="1" x14ac:dyDescent="0.2">
      <c r="A10" s="95"/>
      <c r="B10" s="934" t="s">
        <v>112</v>
      </c>
      <c r="C10" s="87">
        <v>56016</v>
      </c>
      <c r="D10" s="88">
        <v>3050</v>
      </c>
      <c r="E10" s="89">
        <v>19944</v>
      </c>
      <c r="F10" s="90">
        <v>3244</v>
      </c>
      <c r="G10" s="91">
        <v>19609</v>
      </c>
      <c r="H10" s="92">
        <v>50881</v>
      </c>
      <c r="I10" s="93">
        <v>70490</v>
      </c>
      <c r="J10" s="95"/>
    </row>
    <row r="11" spans="1:10" s="102" customFormat="1" ht="24.95" customHeight="1" x14ac:dyDescent="0.3">
      <c r="A11" s="95"/>
      <c r="B11" s="96" t="s">
        <v>10</v>
      </c>
      <c r="C11" s="97"/>
      <c r="D11" s="98"/>
      <c r="E11" s="98"/>
      <c r="F11" s="99"/>
      <c r="G11" s="100"/>
      <c r="H11" s="100"/>
      <c r="I11" s="101"/>
      <c r="J11" s="95"/>
    </row>
    <row r="12" spans="1:10" s="102" customFormat="1" x14ac:dyDescent="0.2">
      <c r="A12" s="95"/>
      <c r="B12" s="103" t="s">
        <v>929</v>
      </c>
      <c r="C12" s="104">
        <v>1405</v>
      </c>
      <c r="D12" s="105">
        <v>55</v>
      </c>
      <c r="E12" s="106">
        <v>493</v>
      </c>
      <c r="F12" s="107">
        <v>55</v>
      </c>
      <c r="G12" s="108">
        <v>475</v>
      </c>
      <c r="H12" s="108">
        <v>1255</v>
      </c>
      <c r="I12" s="109">
        <v>1730</v>
      </c>
      <c r="J12" s="95"/>
    </row>
    <row r="13" spans="1:10" s="102" customFormat="1" x14ac:dyDescent="0.2">
      <c r="A13" s="95"/>
      <c r="B13" s="110" t="s">
        <v>930</v>
      </c>
      <c r="C13" s="111">
        <v>812</v>
      </c>
      <c r="D13" s="112">
        <v>101</v>
      </c>
      <c r="E13" s="113">
        <v>436</v>
      </c>
      <c r="F13" s="114">
        <v>106</v>
      </c>
      <c r="G13" s="115">
        <v>415</v>
      </c>
      <c r="H13" s="115">
        <v>713</v>
      </c>
      <c r="I13" s="116">
        <v>1128</v>
      </c>
      <c r="J13" s="95"/>
    </row>
    <row r="14" spans="1:10" s="102" customFormat="1" x14ac:dyDescent="0.2">
      <c r="A14" s="95"/>
      <c r="B14" s="103" t="s">
        <v>111</v>
      </c>
      <c r="C14" s="104">
        <v>56</v>
      </c>
      <c r="D14" s="105">
        <v>1</v>
      </c>
      <c r="E14" s="106">
        <v>11</v>
      </c>
      <c r="F14" s="107">
        <v>1</v>
      </c>
      <c r="G14" s="108">
        <v>11</v>
      </c>
      <c r="H14" s="108">
        <v>84</v>
      </c>
      <c r="I14" s="109">
        <v>95</v>
      </c>
      <c r="J14" s="95"/>
    </row>
    <row r="15" spans="1:10" s="102" customFormat="1" x14ac:dyDescent="0.2">
      <c r="A15" s="95"/>
      <c r="B15" s="934" t="s">
        <v>113</v>
      </c>
      <c r="C15" s="87">
        <v>2273</v>
      </c>
      <c r="D15" s="88">
        <v>157</v>
      </c>
      <c r="E15" s="89">
        <v>940</v>
      </c>
      <c r="F15" s="90">
        <v>162</v>
      </c>
      <c r="G15" s="91">
        <v>901</v>
      </c>
      <c r="H15" s="92">
        <v>2052</v>
      </c>
      <c r="I15" s="93">
        <v>2953</v>
      </c>
      <c r="J15" s="95"/>
    </row>
    <row r="16" spans="1:10" s="102" customFormat="1" ht="24.95" customHeight="1" x14ac:dyDescent="0.3">
      <c r="A16" s="95"/>
      <c r="B16" s="117" t="s">
        <v>114</v>
      </c>
      <c r="C16" s="1309"/>
      <c r="D16" s="1310"/>
      <c r="E16" s="1310"/>
      <c r="F16" s="1311"/>
      <c r="G16" s="1310"/>
      <c r="H16" s="1310"/>
      <c r="I16" s="1312"/>
      <c r="J16" s="95"/>
    </row>
    <row r="17" spans="1:14" s="102" customFormat="1" x14ac:dyDescent="0.2">
      <c r="A17" s="95"/>
      <c r="B17" s="103" t="s">
        <v>929</v>
      </c>
      <c r="C17" s="1313">
        <v>310</v>
      </c>
      <c r="D17" s="1314">
        <v>22</v>
      </c>
      <c r="E17" s="1315">
        <v>153</v>
      </c>
      <c r="F17" s="1316">
        <v>23</v>
      </c>
      <c r="G17" s="1314">
        <v>155</v>
      </c>
      <c r="H17" s="1314">
        <v>232</v>
      </c>
      <c r="I17" s="1315">
        <v>387</v>
      </c>
      <c r="J17" s="95"/>
    </row>
    <row r="18" spans="1:14" s="102" customFormat="1" x14ac:dyDescent="0.2">
      <c r="A18" s="95"/>
      <c r="B18" s="110" t="s">
        <v>930</v>
      </c>
      <c r="C18" s="1317">
        <v>201</v>
      </c>
      <c r="D18" s="1318">
        <v>51</v>
      </c>
      <c r="E18" s="1041">
        <v>168</v>
      </c>
      <c r="F18" s="1042">
        <v>61</v>
      </c>
      <c r="G18" s="1318">
        <v>172</v>
      </c>
      <c r="H18" s="1318">
        <v>102</v>
      </c>
      <c r="I18" s="1041">
        <v>274</v>
      </c>
      <c r="J18" s="95"/>
    </row>
    <row r="19" spans="1:14" s="102" customFormat="1" x14ac:dyDescent="0.2">
      <c r="A19" s="95"/>
      <c r="B19" s="103" t="s">
        <v>111</v>
      </c>
      <c r="C19" s="1313">
        <v>40</v>
      </c>
      <c r="D19" s="1314">
        <v>4</v>
      </c>
      <c r="E19" s="1315">
        <v>16</v>
      </c>
      <c r="F19" s="1316">
        <v>8</v>
      </c>
      <c r="G19" s="1314">
        <v>21</v>
      </c>
      <c r="H19" s="1314">
        <v>40</v>
      </c>
      <c r="I19" s="1315">
        <v>61</v>
      </c>
      <c r="J19" s="95"/>
    </row>
    <row r="20" spans="1:14" s="933" customFormat="1" x14ac:dyDescent="0.2">
      <c r="A20" s="932"/>
      <c r="B20" s="934" t="s">
        <v>115</v>
      </c>
      <c r="C20" s="1319">
        <v>551</v>
      </c>
      <c r="D20" s="1320">
        <v>77</v>
      </c>
      <c r="E20" s="1321">
        <v>337</v>
      </c>
      <c r="F20" s="1322">
        <v>92</v>
      </c>
      <c r="G20" s="1323">
        <v>348</v>
      </c>
      <c r="H20" s="1320">
        <v>374</v>
      </c>
      <c r="I20" s="1321">
        <v>722</v>
      </c>
      <c r="J20" s="932"/>
    </row>
    <row r="21" spans="1:14" s="102" customFormat="1" ht="24.95" customHeight="1" x14ac:dyDescent="0.3">
      <c r="A21" s="95"/>
      <c r="B21" s="117" t="s">
        <v>116</v>
      </c>
      <c r="C21" s="1309"/>
      <c r="D21" s="1310"/>
      <c r="E21" s="1310"/>
      <c r="F21" s="1311"/>
      <c r="G21" s="1310"/>
      <c r="H21" s="1310"/>
      <c r="I21" s="1312"/>
      <c r="J21" s="95"/>
    </row>
    <row r="22" spans="1:14" s="102" customFormat="1" x14ac:dyDescent="0.2">
      <c r="A22" s="95"/>
      <c r="B22" s="103" t="s">
        <v>929</v>
      </c>
      <c r="C22" s="1313">
        <f t="shared" ref="C22:I23" si="0">C7+C12+C17</f>
        <v>37838</v>
      </c>
      <c r="D22" s="1314">
        <f t="shared" si="0"/>
        <v>1067</v>
      </c>
      <c r="E22" s="1315">
        <f t="shared" si="0"/>
        <v>10286</v>
      </c>
      <c r="F22" s="1316">
        <f t="shared" si="0"/>
        <v>1115</v>
      </c>
      <c r="G22" s="1314">
        <f t="shared" si="0"/>
        <v>9961</v>
      </c>
      <c r="H22" s="1314">
        <f t="shared" si="0"/>
        <v>35135</v>
      </c>
      <c r="I22" s="1315">
        <f t="shared" si="0"/>
        <v>45096</v>
      </c>
      <c r="J22" s="95"/>
    </row>
    <row r="23" spans="1:14" s="102" customFormat="1" x14ac:dyDescent="0.2">
      <c r="A23" s="95"/>
      <c r="B23" s="110" t="s">
        <v>930</v>
      </c>
      <c r="C23" s="1317">
        <f t="shared" si="0"/>
        <v>15179</v>
      </c>
      <c r="D23" s="1318">
        <f t="shared" si="0"/>
        <v>1970</v>
      </c>
      <c r="E23" s="1041">
        <f t="shared" si="0"/>
        <v>9651</v>
      </c>
      <c r="F23" s="1042">
        <f t="shared" si="0"/>
        <v>2111</v>
      </c>
      <c r="G23" s="1318">
        <f t="shared" si="0"/>
        <v>9547</v>
      </c>
      <c r="H23" s="1318">
        <f t="shared" si="0"/>
        <v>11225</v>
      </c>
      <c r="I23" s="1041">
        <f t="shared" si="0"/>
        <v>20772</v>
      </c>
      <c r="J23" s="95"/>
    </row>
    <row r="24" spans="1:14" s="102" customFormat="1" x14ac:dyDescent="0.2">
      <c r="A24" s="95"/>
      <c r="B24" s="103" t="s">
        <v>111</v>
      </c>
      <c r="C24" s="1313">
        <f>C9+C14+C19</f>
        <v>5823</v>
      </c>
      <c r="D24" s="1314">
        <f t="shared" ref="D24:I24" si="1">D9+D14+D19</f>
        <v>247</v>
      </c>
      <c r="E24" s="1315">
        <f t="shared" si="1"/>
        <v>1284</v>
      </c>
      <c r="F24" s="1316">
        <f t="shared" si="1"/>
        <v>272</v>
      </c>
      <c r="G24" s="1314">
        <f t="shared" si="1"/>
        <v>1350</v>
      </c>
      <c r="H24" s="1314">
        <f t="shared" si="1"/>
        <v>6947</v>
      </c>
      <c r="I24" s="1315">
        <f t="shared" si="1"/>
        <v>8297</v>
      </c>
      <c r="J24" s="95"/>
    </row>
    <row r="25" spans="1:14" s="102" customFormat="1" x14ac:dyDescent="0.2">
      <c r="A25" s="95"/>
      <c r="B25" s="934" t="s">
        <v>115</v>
      </c>
      <c r="C25" s="1319">
        <f t="shared" ref="C25:I25" si="2">C10+C15+C20</f>
        <v>58840</v>
      </c>
      <c r="D25" s="1320">
        <f t="shared" si="2"/>
        <v>3284</v>
      </c>
      <c r="E25" s="1321">
        <f t="shared" si="2"/>
        <v>21221</v>
      </c>
      <c r="F25" s="1322">
        <f t="shared" si="2"/>
        <v>3498</v>
      </c>
      <c r="G25" s="1323">
        <f t="shared" si="2"/>
        <v>20858</v>
      </c>
      <c r="H25" s="1320">
        <f t="shared" si="2"/>
        <v>53307</v>
      </c>
      <c r="I25" s="1321">
        <f t="shared" si="2"/>
        <v>74165</v>
      </c>
      <c r="J25" s="95"/>
      <c r="N25" s="125"/>
    </row>
    <row r="26" spans="1:14" s="102" customFormat="1" ht="15" customHeight="1" x14ac:dyDescent="0.2">
      <c r="A26" s="95"/>
      <c r="B26" s="126" t="s">
        <v>117</v>
      </c>
      <c r="C26" s="127"/>
      <c r="D26" s="127"/>
      <c r="E26" s="127"/>
      <c r="F26" s="127"/>
      <c r="G26" s="128"/>
      <c r="H26" s="128"/>
      <c r="I26" s="127"/>
    </row>
  </sheetData>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showGridLines="0" showZeros="0" zoomScaleNormal="100" workbookViewId="0">
      <pane ySplit="6" topLeftCell="A25" activePane="bottomLeft" state="frozen"/>
      <selection activeCell="D66" sqref="D66"/>
      <selection pane="bottomLeft" activeCell="M43" sqref="M43"/>
    </sheetView>
  </sheetViews>
  <sheetFormatPr baseColWidth="10" defaultColWidth="9.140625" defaultRowHeight="12.75" x14ac:dyDescent="0.2"/>
  <cols>
    <col min="1" max="1" width="1.7109375" style="337" customWidth="1"/>
    <col min="2" max="2" width="15.7109375" style="337" customWidth="1"/>
    <col min="3" max="3" width="6.7109375" style="337" customWidth="1"/>
    <col min="4" max="6" width="9.7109375" style="337" customWidth="1"/>
    <col min="7" max="7" width="6.7109375" style="337" customWidth="1"/>
    <col min="8" max="10" width="9.7109375" style="337" customWidth="1"/>
    <col min="11" max="1022" width="10.7109375" style="337" customWidth="1"/>
    <col min="1023" max="1025" width="9.140625" style="337" customWidth="1"/>
    <col min="1026" max="16384" width="9.140625" style="337"/>
  </cols>
  <sheetData>
    <row r="1" spans="1:10" s="102" customFormat="1" ht="20.100000000000001" customHeight="1" x14ac:dyDescent="0.2">
      <c r="B1" s="187" t="s">
        <v>453</v>
      </c>
      <c r="C1" s="217"/>
      <c r="D1" s="585"/>
      <c r="E1" s="585"/>
      <c r="F1" s="585"/>
      <c r="G1" s="585"/>
      <c r="H1" s="585"/>
      <c r="I1" s="585"/>
      <c r="J1" s="585"/>
    </row>
    <row r="2" spans="1:10" s="1543" customFormat="1" ht="20.100000000000001" customHeight="1" x14ac:dyDescent="0.25">
      <c r="B2" s="1118" t="s">
        <v>970</v>
      </c>
      <c r="C2" s="1544"/>
      <c r="D2" s="1545"/>
      <c r="E2" s="1545"/>
      <c r="F2" s="1545"/>
      <c r="G2" s="1545"/>
      <c r="H2" s="1545"/>
      <c r="I2" s="1545"/>
      <c r="J2" s="1545"/>
    </row>
    <row r="3" spans="1:10" s="102" customFormat="1" ht="20.100000000000001" customHeight="1" x14ac:dyDescent="0.2">
      <c r="B3" s="1116" t="s">
        <v>439</v>
      </c>
      <c r="C3" s="275"/>
      <c r="D3" s="585"/>
      <c r="E3" s="585"/>
      <c r="F3" s="585"/>
      <c r="G3" s="585"/>
      <c r="H3" s="585"/>
      <c r="I3" s="585"/>
      <c r="J3" s="585"/>
    </row>
    <row r="4" spans="1:10" s="102" customFormat="1" ht="20.100000000000001" customHeight="1" x14ac:dyDescent="0.2">
      <c r="B4" s="596" t="s">
        <v>49</v>
      </c>
      <c r="C4" s="219"/>
      <c r="D4" s="219"/>
      <c r="E4" s="219"/>
      <c r="F4" s="585"/>
      <c r="G4" s="585"/>
      <c r="H4" s="585"/>
      <c r="I4" s="585"/>
      <c r="J4" s="585"/>
    </row>
    <row r="5" spans="1:10" s="94" customFormat="1" ht="25.5" customHeight="1" x14ac:dyDescent="0.2">
      <c r="B5" s="616" t="s">
        <v>511</v>
      </c>
      <c r="C5" s="2064" t="s">
        <v>970</v>
      </c>
      <c r="D5" s="2064"/>
      <c r="E5" s="2064"/>
      <c r="F5" s="2064"/>
      <c r="G5" s="2063" t="s">
        <v>512</v>
      </c>
      <c r="H5" s="2063"/>
      <c r="I5" s="2063"/>
      <c r="J5" s="2063"/>
    </row>
    <row r="6" spans="1:10" s="94" customFormat="1" ht="50.1" customHeight="1" x14ac:dyDescent="0.2">
      <c r="B6" s="616"/>
      <c r="C6" s="598" t="s">
        <v>106</v>
      </c>
      <c r="D6" s="91" t="s">
        <v>107</v>
      </c>
      <c r="E6" s="92" t="s">
        <v>108</v>
      </c>
      <c r="F6" s="93" t="s">
        <v>109</v>
      </c>
      <c r="G6" s="90" t="s">
        <v>106</v>
      </c>
      <c r="H6" s="91" t="s">
        <v>107</v>
      </c>
      <c r="I6" s="92" t="s">
        <v>108</v>
      </c>
      <c r="J6" s="93" t="s">
        <v>109</v>
      </c>
    </row>
    <row r="7" spans="1:10" ht="5.0999999999999996" customHeight="1" x14ac:dyDescent="0.2">
      <c r="A7" s="94"/>
      <c r="B7" s="617"/>
      <c r="C7" s="617"/>
      <c r="D7" s="94"/>
      <c r="E7" s="94"/>
      <c r="F7" s="94"/>
      <c r="G7" s="617"/>
      <c r="H7" s="94"/>
      <c r="I7" s="94"/>
      <c r="J7" s="94"/>
    </row>
    <row r="8" spans="1:10" ht="12.75" customHeight="1" x14ac:dyDescent="0.2">
      <c r="A8" s="102"/>
      <c r="B8" s="640" t="s">
        <v>461</v>
      </c>
      <c r="C8" s="619">
        <v>0</v>
      </c>
      <c r="D8" s="202">
        <v>2</v>
      </c>
      <c r="E8" s="204">
        <v>14</v>
      </c>
      <c r="F8" s="205">
        <v>16</v>
      </c>
      <c r="G8" s="203">
        <v>0</v>
      </c>
      <c r="H8" s="202">
        <v>0</v>
      </c>
      <c r="I8" s="204">
        <v>0</v>
      </c>
      <c r="J8" s="205">
        <v>0</v>
      </c>
    </row>
    <row r="9" spans="1:10" ht="12.75" customHeight="1" x14ac:dyDescent="0.2">
      <c r="A9" s="102"/>
      <c r="B9" s="641" t="s">
        <v>462</v>
      </c>
      <c r="C9" s="621">
        <v>0</v>
      </c>
      <c r="D9" s="209">
        <v>5</v>
      </c>
      <c r="E9" s="211">
        <v>16</v>
      </c>
      <c r="F9" s="212">
        <v>21</v>
      </c>
      <c r="G9" s="210">
        <v>0</v>
      </c>
      <c r="H9" s="209">
        <v>1</v>
      </c>
      <c r="I9" s="211">
        <v>1</v>
      </c>
      <c r="J9" s="212">
        <v>2</v>
      </c>
    </row>
    <row r="10" spans="1:10" ht="12.75" customHeight="1" x14ac:dyDescent="0.2">
      <c r="A10" s="102"/>
      <c r="B10" s="640" t="s">
        <v>463</v>
      </c>
      <c r="C10" s="619">
        <v>2</v>
      </c>
      <c r="D10" s="202">
        <v>13</v>
      </c>
      <c r="E10" s="204">
        <v>23</v>
      </c>
      <c r="F10" s="205">
        <v>36</v>
      </c>
      <c r="G10" s="203">
        <v>0</v>
      </c>
      <c r="H10" s="202">
        <v>6</v>
      </c>
      <c r="I10" s="204">
        <v>7</v>
      </c>
      <c r="J10" s="205">
        <v>13</v>
      </c>
    </row>
    <row r="11" spans="1:10" ht="12.75" customHeight="1" x14ac:dyDescent="0.2">
      <c r="A11" s="102"/>
      <c r="B11" s="641" t="s">
        <v>69</v>
      </c>
      <c r="C11" s="621">
        <v>1</v>
      </c>
      <c r="D11" s="209">
        <v>21</v>
      </c>
      <c r="E11" s="211">
        <v>49</v>
      </c>
      <c r="F11" s="212">
        <v>70</v>
      </c>
      <c r="G11" s="210">
        <v>1</v>
      </c>
      <c r="H11" s="209">
        <v>12</v>
      </c>
      <c r="I11" s="211">
        <v>28</v>
      </c>
      <c r="J11" s="212">
        <v>40</v>
      </c>
    </row>
    <row r="12" spans="1:10" ht="12.75" customHeight="1" x14ac:dyDescent="0.2">
      <c r="A12" s="102"/>
      <c r="B12" s="640" t="s">
        <v>464</v>
      </c>
      <c r="C12" s="619">
        <v>3</v>
      </c>
      <c r="D12" s="202">
        <v>21</v>
      </c>
      <c r="E12" s="204">
        <v>37</v>
      </c>
      <c r="F12" s="205">
        <v>58</v>
      </c>
      <c r="G12" s="203">
        <v>3</v>
      </c>
      <c r="H12" s="202">
        <v>17</v>
      </c>
      <c r="I12" s="204">
        <v>25</v>
      </c>
      <c r="J12" s="205">
        <v>42</v>
      </c>
    </row>
    <row r="13" spans="1:10" ht="12.75" customHeight="1" x14ac:dyDescent="0.2">
      <c r="A13" s="102"/>
      <c r="B13" s="641" t="s">
        <v>465</v>
      </c>
      <c r="C13" s="621">
        <v>5</v>
      </c>
      <c r="D13" s="209">
        <v>39</v>
      </c>
      <c r="E13" s="211">
        <v>89</v>
      </c>
      <c r="F13" s="212">
        <v>128</v>
      </c>
      <c r="G13" s="210">
        <v>5</v>
      </c>
      <c r="H13" s="209">
        <v>28</v>
      </c>
      <c r="I13" s="211">
        <v>57</v>
      </c>
      <c r="J13" s="212">
        <v>85</v>
      </c>
    </row>
    <row r="14" spans="1:10" ht="12.75" customHeight="1" x14ac:dyDescent="0.2">
      <c r="A14" s="102"/>
      <c r="B14" s="640" t="s">
        <v>466</v>
      </c>
      <c r="C14" s="619">
        <v>2</v>
      </c>
      <c r="D14" s="202">
        <v>25</v>
      </c>
      <c r="E14" s="204">
        <v>72</v>
      </c>
      <c r="F14" s="205">
        <v>97</v>
      </c>
      <c r="G14" s="203">
        <v>1</v>
      </c>
      <c r="H14" s="202">
        <v>19</v>
      </c>
      <c r="I14" s="204">
        <v>57</v>
      </c>
      <c r="J14" s="205">
        <v>76</v>
      </c>
    </row>
    <row r="15" spans="1:10" ht="12.75" customHeight="1" x14ac:dyDescent="0.2">
      <c r="A15" s="102"/>
      <c r="B15" s="641" t="s">
        <v>467</v>
      </c>
      <c r="C15" s="621">
        <v>4</v>
      </c>
      <c r="D15" s="209">
        <v>20</v>
      </c>
      <c r="E15" s="211">
        <v>69</v>
      </c>
      <c r="F15" s="212">
        <v>89</v>
      </c>
      <c r="G15" s="210">
        <v>3</v>
      </c>
      <c r="H15" s="209">
        <v>20</v>
      </c>
      <c r="I15" s="211">
        <v>55</v>
      </c>
      <c r="J15" s="212">
        <v>75</v>
      </c>
    </row>
    <row r="16" spans="1:10" ht="12.75" customHeight="1" x14ac:dyDescent="0.2">
      <c r="A16" s="102"/>
      <c r="B16" s="640" t="s">
        <v>468</v>
      </c>
      <c r="C16" s="619">
        <v>3</v>
      </c>
      <c r="D16" s="202">
        <v>23</v>
      </c>
      <c r="E16" s="204">
        <v>48</v>
      </c>
      <c r="F16" s="205">
        <v>71</v>
      </c>
      <c r="G16" s="203">
        <v>3</v>
      </c>
      <c r="H16" s="202">
        <v>20</v>
      </c>
      <c r="I16" s="204">
        <v>32</v>
      </c>
      <c r="J16" s="205">
        <v>52</v>
      </c>
    </row>
    <row r="17" spans="1:10" ht="12.75" customHeight="1" x14ac:dyDescent="0.2">
      <c r="A17" s="102"/>
      <c r="B17" s="641" t="s">
        <v>469</v>
      </c>
      <c r="C17" s="621">
        <v>2</v>
      </c>
      <c r="D17" s="209">
        <v>18</v>
      </c>
      <c r="E17" s="211">
        <v>57</v>
      </c>
      <c r="F17" s="212">
        <v>75</v>
      </c>
      <c r="G17" s="210">
        <v>2</v>
      </c>
      <c r="H17" s="209">
        <v>15</v>
      </c>
      <c r="I17" s="211">
        <v>44</v>
      </c>
      <c r="J17" s="212">
        <v>59</v>
      </c>
    </row>
    <row r="18" spans="1:10" ht="12.75" customHeight="1" x14ac:dyDescent="0.2">
      <c r="A18" s="102"/>
      <c r="B18" s="640" t="s">
        <v>470</v>
      </c>
      <c r="C18" s="619">
        <v>2</v>
      </c>
      <c r="D18" s="202">
        <v>20</v>
      </c>
      <c r="E18" s="204">
        <v>65</v>
      </c>
      <c r="F18" s="205">
        <v>85</v>
      </c>
      <c r="G18" s="203">
        <v>2</v>
      </c>
      <c r="H18" s="202">
        <v>16</v>
      </c>
      <c r="I18" s="204">
        <v>54</v>
      </c>
      <c r="J18" s="205">
        <v>70</v>
      </c>
    </row>
    <row r="19" spans="1:10" ht="12.75" customHeight="1" x14ac:dyDescent="0.2">
      <c r="A19" s="102"/>
      <c r="B19" s="641" t="s">
        <v>471</v>
      </c>
      <c r="C19" s="621">
        <v>7</v>
      </c>
      <c r="D19" s="209">
        <v>30</v>
      </c>
      <c r="E19" s="211">
        <v>48</v>
      </c>
      <c r="F19" s="212">
        <v>78</v>
      </c>
      <c r="G19" s="210">
        <v>7</v>
      </c>
      <c r="H19" s="209">
        <v>24</v>
      </c>
      <c r="I19" s="211">
        <v>32</v>
      </c>
      <c r="J19" s="212">
        <v>56</v>
      </c>
    </row>
    <row r="20" spans="1:10" ht="12.75" customHeight="1" x14ac:dyDescent="0.2">
      <c r="A20" s="102"/>
      <c r="B20" s="640" t="s">
        <v>472</v>
      </c>
      <c r="C20" s="619">
        <v>6</v>
      </c>
      <c r="D20" s="202">
        <v>17</v>
      </c>
      <c r="E20" s="204">
        <v>37</v>
      </c>
      <c r="F20" s="205">
        <v>54</v>
      </c>
      <c r="G20" s="203">
        <v>5</v>
      </c>
      <c r="H20" s="202">
        <v>16</v>
      </c>
      <c r="I20" s="204">
        <v>26</v>
      </c>
      <c r="J20" s="205">
        <v>42</v>
      </c>
    </row>
    <row r="21" spans="1:10" ht="12.75" customHeight="1" x14ac:dyDescent="0.2">
      <c r="A21" s="102"/>
      <c r="B21" s="641" t="s">
        <v>473</v>
      </c>
      <c r="C21" s="621">
        <v>4</v>
      </c>
      <c r="D21" s="209">
        <v>19</v>
      </c>
      <c r="E21" s="211">
        <v>24</v>
      </c>
      <c r="F21" s="212">
        <v>43</v>
      </c>
      <c r="G21" s="210">
        <v>4</v>
      </c>
      <c r="H21" s="209">
        <v>19</v>
      </c>
      <c r="I21" s="211">
        <v>15</v>
      </c>
      <c r="J21" s="212">
        <v>34</v>
      </c>
    </row>
    <row r="22" spans="1:10" ht="12.75" customHeight="1" x14ac:dyDescent="0.2">
      <c r="A22" s="102"/>
      <c r="B22" s="640" t="s">
        <v>474</v>
      </c>
      <c r="C22" s="619">
        <v>7</v>
      </c>
      <c r="D22" s="202">
        <v>10</v>
      </c>
      <c r="E22" s="204">
        <v>22</v>
      </c>
      <c r="F22" s="205">
        <v>32</v>
      </c>
      <c r="G22" s="203">
        <v>6</v>
      </c>
      <c r="H22" s="202">
        <v>9</v>
      </c>
      <c r="I22" s="204">
        <v>15</v>
      </c>
      <c r="J22" s="205">
        <v>24</v>
      </c>
    </row>
    <row r="23" spans="1:10" ht="12.75" customHeight="1" x14ac:dyDescent="0.2">
      <c r="A23" s="102"/>
      <c r="B23" s="641" t="s">
        <v>475</v>
      </c>
      <c r="C23" s="621">
        <v>1</v>
      </c>
      <c r="D23" s="209">
        <v>13</v>
      </c>
      <c r="E23" s="211">
        <v>15</v>
      </c>
      <c r="F23" s="212">
        <v>28</v>
      </c>
      <c r="G23" s="210">
        <v>1</v>
      </c>
      <c r="H23" s="209">
        <v>9</v>
      </c>
      <c r="I23" s="211">
        <v>7</v>
      </c>
      <c r="J23" s="212">
        <v>16</v>
      </c>
    </row>
    <row r="24" spans="1:10" ht="12.75" customHeight="1" x14ac:dyDescent="0.2">
      <c r="A24" s="102"/>
      <c r="B24" s="640" t="s">
        <v>476</v>
      </c>
      <c r="C24" s="619">
        <v>4</v>
      </c>
      <c r="D24" s="202">
        <v>7</v>
      </c>
      <c r="E24" s="204">
        <v>12</v>
      </c>
      <c r="F24" s="205">
        <v>19</v>
      </c>
      <c r="G24" s="203">
        <v>3</v>
      </c>
      <c r="H24" s="202">
        <v>5</v>
      </c>
      <c r="I24" s="204">
        <v>7</v>
      </c>
      <c r="J24" s="205">
        <v>12</v>
      </c>
    </row>
    <row r="25" spans="1:10" ht="12.75" customHeight="1" x14ac:dyDescent="0.2">
      <c r="A25" s="102"/>
      <c r="B25" s="641" t="s">
        <v>477</v>
      </c>
      <c r="C25" s="621">
        <v>1</v>
      </c>
      <c r="D25" s="209">
        <v>7</v>
      </c>
      <c r="E25" s="211">
        <v>6</v>
      </c>
      <c r="F25" s="212">
        <v>13</v>
      </c>
      <c r="G25" s="210">
        <v>1</v>
      </c>
      <c r="H25" s="209">
        <v>6</v>
      </c>
      <c r="I25" s="211">
        <v>6</v>
      </c>
      <c r="J25" s="212">
        <v>12</v>
      </c>
    </row>
    <row r="26" spans="1:10" ht="12.75" customHeight="1" x14ac:dyDescent="0.2">
      <c r="A26" s="102"/>
      <c r="B26" s="640" t="s">
        <v>478</v>
      </c>
      <c r="C26" s="619">
        <v>1</v>
      </c>
      <c r="D26" s="202">
        <v>6</v>
      </c>
      <c r="E26" s="204">
        <v>3</v>
      </c>
      <c r="F26" s="205">
        <v>9</v>
      </c>
      <c r="G26" s="203">
        <v>1</v>
      </c>
      <c r="H26" s="202">
        <v>5</v>
      </c>
      <c r="I26" s="204">
        <v>2</v>
      </c>
      <c r="J26" s="205">
        <v>7</v>
      </c>
    </row>
    <row r="27" spans="1:10" ht="12.75" customHeight="1" x14ac:dyDescent="0.2">
      <c r="A27" s="102"/>
      <c r="B27" s="641" t="s">
        <v>479</v>
      </c>
      <c r="C27" s="621">
        <v>0</v>
      </c>
      <c r="D27" s="209">
        <v>1</v>
      </c>
      <c r="E27" s="211">
        <v>0</v>
      </c>
      <c r="F27" s="212">
        <v>1</v>
      </c>
      <c r="G27" s="210">
        <v>0</v>
      </c>
      <c r="H27" s="209">
        <v>1</v>
      </c>
      <c r="I27" s="211">
        <v>0</v>
      </c>
      <c r="J27" s="212">
        <v>1</v>
      </c>
    </row>
    <row r="28" spans="1:10" ht="12.75" customHeight="1" x14ac:dyDescent="0.2">
      <c r="A28" s="102"/>
      <c r="B28" s="640" t="s">
        <v>480</v>
      </c>
      <c r="C28" s="619"/>
      <c r="D28" s="202"/>
      <c r="E28" s="204"/>
      <c r="F28" s="205"/>
      <c r="G28" s="203"/>
      <c r="H28" s="202"/>
      <c r="I28" s="204"/>
      <c r="J28" s="205"/>
    </row>
    <row r="29" spans="1:10" ht="12.75" customHeight="1" x14ac:dyDescent="0.2">
      <c r="A29" s="102"/>
      <c r="B29" s="641" t="s">
        <v>460</v>
      </c>
      <c r="C29" s="621">
        <v>0</v>
      </c>
      <c r="D29" s="209">
        <v>0</v>
      </c>
      <c r="E29" s="211">
        <v>2</v>
      </c>
      <c r="F29" s="212">
        <v>2</v>
      </c>
      <c r="G29" s="210">
        <v>0</v>
      </c>
      <c r="H29" s="209">
        <v>0</v>
      </c>
      <c r="I29" s="211">
        <v>1</v>
      </c>
      <c r="J29" s="212">
        <v>1</v>
      </c>
    </row>
    <row r="30" spans="1:10" ht="12.75" customHeight="1" x14ac:dyDescent="0.2">
      <c r="A30" s="102"/>
      <c r="B30" s="1542" t="s">
        <v>115</v>
      </c>
      <c r="C30" s="625">
        <f t="shared" ref="C30:J30" si="0">SUM(C8:C29)</f>
        <v>55</v>
      </c>
      <c r="D30" s="646">
        <f t="shared" si="0"/>
        <v>317</v>
      </c>
      <c r="E30" s="647">
        <f t="shared" si="0"/>
        <v>708</v>
      </c>
      <c r="F30" s="648">
        <f t="shared" si="0"/>
        <v>1025</v>
      </c>
      <c r="G30" s="649">
        <f t="shared" si="0"/>
        <v>48</v>
      </c>
      <c r="H30" s="646">
        <f t="shared" si="0"/>
        <v>248</v>
      </c>
      <c r="I30" s="647">
        <f t="shared" si="0"/>
        <v>471</v>
      </c>
      <c r="J30" s="648">
        <f t="shared" si="0"/>
        <v>719</v>
      </c>
    </row>
    <row r="31" spans="1:10" s="1548" customFormat="1" ht="24.95" customHeight="1" x14ac:dyDescent="0.25">
      <c r="A31" s="1541"/>
      <c r="B31" s="645" t="s">
        <v>481</v>
      </c>
      <c r="C31" s="1549"/>
      <c r="D31" s="1546"/>
      <c r="E31" s="1546"/>
      <c r="F31" s="1546"/>
      <c r="G31" s="1547"/>
      <c r="H31" s="1546"/>
      <c r="I31" s="1546"/>
      <c r="J31" s="1546"/>
    </row>
    <row r="32" spans="1:10" ht="12.75" customHeight="1" x14ac:dyDescent="0.2">
      <c r="A32" s="102"/>
      <c r="B32" s="640" t="s">
        <v>513</v>
      </c>
      <c r="C32" s="205">
        <v>0</v>
      </c>
      <c r="D32" s="202">
        <v>0</v>
      </c>
      <c r="E32" s="634">
        <v>5</v>
      </c>
      <c r="F32" s="205">
        <v>5</v>
      </c>
      <c r="G32" s="203">
        <v>0</v>
      </c>
      <c r="H32" s="612">
        <v>0</v>
      </c>
      <c r="I32" s="204">
        <v>0</v>
      </c>
      <c r="J32" s="205">
        <v>0</v>
      </c>
    </row>
    <row r="33" spans="1:10" ht="12.75" customHeight="1" x14ac:dyDescent="0.2">
      <c r="A33" s="102"/>
      <c r="B33" s="641" t="s">
        <v>514</v>
      </c>
      <c r="C33" s="212">
        <v>0</v>
      </c>
      <c r="D33" s="209">
        <v>0</v>
      </c>
      <c r="E33" s="635">
        <v>2</v>
      </c>
      <c r="F33" s="212">
        <v>2</v>
      </c>
      <c r="G33" s="210">
        <v>0</v>
      </c>
      <c r="H33" s="615">
        <v>0</v>
      </c>
      <c r="I33" s="211">
        <v>0</v>
      </c>
      <c r="J33" s="212">
        <v>0</v>
      </c>
    </row>
    <row r="34" spans="1:10" ht="12.75" customHeight="1" x14ac:dyDescent="0.2">
      <c r="A34" s="102"/>
      <c r="B34" s="640" t="s">
        <v>483</v>
      </c>
      <c r="C34" s="205">
        <v>0</v>
      </c>
      <c r="D34" s="202">
        <v>1</v>
      </c>
      <c r="E34" s="634">
        <v>4</v>
      </c>
      <c r="F34" s="205">
        <v>5</v>
      </c>
      <c r="G34" s="203">
        <v>0</v>
      </c>
      <c r="H34" s="612">
        <v>0</v>
      </c>
      <c r="I34" s="204">
        <v>0</v>
      </c>
      <c r="J34" s="205">
        <v>0</v>
      </c>
    </row>
    <row r="35" spans="1:10" ht="12.75" customHeight="1" x14ac:dyDescent="0.2">
      <c r="A35" s="102"/>
      <c r="B35" s="641" t="s">
        <v>484</v>
      </c>
      <c r="C35" s="212">
        <v>0</v>
      </c>
      <c r="D35" s="209">
        <v>1</v>
      </c>
      <c r="E35" s="635">
        <v>2</v>
      </c>
      <c r="F35" s="212">
        <v>3</v>
      </c>
      <c r="G35" s="210">
        <v>0</v>
      </c>
      <c r="H35" s="615">
        <v>0</v>
      </c>
      <c r="I35" s="211">
        <v>0</v>
      </c>
      <c r="J35" s="212">
        <v>0</v>
      </c>
    </row>
    <row r="36" spans="1:10" ht="12.75" customHeight="1" x14ac:dyDescent="0.2">
      <c r="A36" s="102"/>
      <c r="B36" s="640" t="s">
        <v>485</v>
      </c>
      <c r="C36" s="205">
        <v>0</v>
      </c>
      <c r="D36" s="202">
        <v>0</v>
      </c>
      <c r="E36" s="634">
        <v>1</v>
      </c>
      <c r="F36" s="205">
        <v>1</v>
      </c>
      <c r="G36" s="203">
        <v>0</v>
      </c>
      <c r="H36" s="612">
        <v>0</v>
      </c>
      <c r="I36" s="204">
        <v>0</v>
      </c>
      <c r="J36" s="205">
        <v>0</v>
      </c>
    </row>
    <row r="37" spans="1:10" ht="12.75" customHeight="1" x14ac:dyDescent="0.2">
      <c r="A37" s="102"/>
      <c r="B37" s="641" t="s">
        <v>486</v>
      </c>
      <c r="C37" s="212">
        <v>0</v>
      </c>
      <c r="D37" s="209">
        <v>1</v>
      </c>
      <c r="E37" s="635">
        <v>3</v>
      </c>
      <c r="F37" s="212">
        <v>4</v>
      </c>
      <c r="G37" s="210">
        <v>0</v>
      </c>
      <c r="H37" s="615">
        <v>0</v>
      </c>
      <c r="I37" s="211">
        <v>0</v>
      </c>
      <c r="J37" s="212">
        <v>0</v>
      </c>
    </row>
    <row r="38" spans="1:10" ht="12.75" customHeight="1" x14ac:dyDescent="0.2">
      <c r="A38" s="102"/>
      <c r="B38" s="640" t="s">
        <v>487</v>
      </c>
      <c r="C38" s="205">
        <v>0</v>
      </c>
      <c r="D38" s="202">
        <v>3</v>
      </c>
      <c r="E38" s="634">
        <v>3</v>
      </c>
      <c r="F38" s="205">
        <v>6</v>
      </c>
      <c r="G38" s="203">
        <v>0</v>
      </c>
      <c r="H38" s="612">
        <v>1</v>
      </c>
      <c r="I38" s="204">
        <v>0</v>
      </c>
      <c r="J38" s="205">
        <v>1</v>
      </c>
    </row>
    <row r="39" spans="1:10" ht="12.75" customHeight="1" x14ac:dyDescent="0.2">
      <c r="A39" s="102"/>
      <c r="B39" s="641" t="s">
        <v>488</v>
      </c>
      <c r="C39" s="212">
        <v>0</v>
      </c>
      <c r="D39" s="209">
        <v>1</v>
      </c>
      <c r="E39" s="635">
        <v>3</v>
      </c>
      <c r="F39" s="212">
        <v>4</v>
      </c>
      <c r="G39" s="210">
        <v>0</v>
      </c>
      <c r="H39" s="615">
        <v>0</v>
      </c>
      <c r="I39" s="211">
        <v>0</v>
      </c>
      <c r="J39" s="212">
        <v>0</v>
      </c>
    </row>
    <row r="40" spans="1:10" ht="12.75" customHeight="1" x14ac:dyDescent="0.2">
      <c r="A40" s="102"/>
      <c r="B40" s="640" t="s">
        <v>489</v>
      </c>
      <c r="C40" s="205">
        <v>0</v>
      </c>
      <c r="D40" s="202">
        <v>0</v>
      </c>
      <c r="E40" s="634">
        <v>3</v>
      </c>
      <c r="F40" s="205">
        <v>3</v>
      </c>
      <c r="G40" s="203">
        <v>0</v>
      </c>
      <c r="H40" s="612">
        <v>0</v>
      </c>
      <c r="I40" s="204">
        <v>1</v>
      </c>
      <c r="J40" s="205">
        <v>1</v>
      </c>
    </row>
    <row r="41" spans="1:10" ht="12.75" customHeight="1" x14ac:dyDescent="0.2">
      <c r="A41" s="102"/>
      <c r="B41" s="641" t="s">
        <v>490</v>
      </c>
      <c r="C41" s="212">
        <v>0</v>
      </c>
      <c r="D41" s="209">
        <v>0</v>
      </c>
      <c r="E41" s="635">
        <v>4</v>
      </c>
      <c r="F41" s="212">
        <v>4</v>
      </c>
      <c r="G41" s="210">
        <v>0</v>
      </c>
      <c r="H41" s="615">
        <v>0</v>
      </c>
      <c r="I41" s="211">
        <v>0</v>
      </c>
      <c r="J41" s="212">
        <v>0</v>
      </c>
    </row>
    <row r="42" spans="1:10" ht="12.75" customHeight="1" x14ac:dyDescent="0.2">
      <c r="A42" s="102"/>
      <c r="B42" s="640" t="s">
        <v>491</v>
      </c>
      <c r="C42" s="205">
        <v>1</v>
      </c>
      <c r="D42" s="202">
        <v>1</v>
      </c>
      <c r="E42" s="634">
        <v>3</v>
      </c>
      <c r="F42" s="205">
        <v>4</v>
      </c>
      <c r="G42" s="203">
        <v>0</v>
      </c>
      <c r="H42" s="612">
        <v>1</v>
      </c>
      <c r="I42" s="204">
        <v>0</v>
      </c>
      <c r="J42" s="205">
        <v>1</v>
      </c>
    </row>
    <row r="43" spans="1:10" ht="12.75" customHeight="1" x14ac:dyDescent="0.2">
      <c r="A43" s="102"/>
      <c r="B43" s="641" t="s">
        <v>492</v>
      </c>
      <c r="C43" s="212">
        <v>0</v>
      </c>
      <c r="D43" s="209">
        <v>2</v>
      </c>
      <c r="E43" s="635">
        <v>3</v>
      </c>
      <c r="F43" s="212">
        <v>5</v>
      </c>
      <c r="G43" s="210">
        <v>0</v>
      </c>
      <c r="H43" s="615">
        <v>0</v>
      </c>
      <c r="I43" s="211">
        <v>0</v>
      </c>
      <c r="J43" s="212">
        <v>0</v>
      </c>
    </row>
    <row r="44" spans="1:10" ht="12.75" customHeight="1" x14ac:dyDescent="0.2">
      <c r="A44" s="102"/>
      <c r="B44" s="640" t="s">
        <v>493</v>
      </c>
      <c r="C44" s="205">
        <v>1</v>
      </c>
      <c r="D44" s="202">
        <v>1</v>
      </c>
      <c r="E44" s="634">
        <v>4</v>
      </c>
      <c r="F44" s="205">
        <v>5</v>
      </c>
      <c r="G44" s="203">
        <v>0</v>
      </c>
      <c r="H44" s="612">
        <v>0</v>
      </c>
      <c r="I44" s="204">
        <v>0</v>
      </c>
      <c r="J44" s="205">
        <v>0</v>
      </c>
    </row>
    <row r="45" spans="1:10" ht="12.75" customHeight="1" x14ac:dyDescent="0.2">
      <c r="A45" s="102"/>
      <c r="B45" s="641" t="s">
        <v>494</v>
      </c>
      <c r="C45" s="212">
        <v>0</v>
      </c>
      <c r="D45" s="209">
        <v>5</v>
      </c>
      <c r="E45" s="635">
        <v>5</v>
      </c>
      <c r="F45" s="212">
        <v>10</v>
      </c>
      <c r="G45" s="210">
        <v>0</v>
      </c>
      <c r="H45" s="615">
        <v>3</v>
      </c>
      <c r="I45" s="211">
        <v>1</v>
      </c>
      <c r="J45" s="212">
        <v>4</v>
      </c>
    </row>
    <row r="46" spans="1:10" ht="12.75" customHeight="1" x14ac:dyDescent="0.2">
      <c r="A46" s="102"/>
      <c r="B46" s="640" t="s">
        <v>495</v>
      </c>
      <c r="C46" s="205">
        <v>0</v>
      </c>
      <c r="D46" s="202">
        <v>4</v>
      </c>
      <c r="E46" s="634">
        <v>8</v>
      </c>
      <c r="F46" s="205">
        <v>12</v>
      </c>
      <c r="G46" s="203">
        <v>0</v>
      </c>
      <c r="H46" s="612">
        <v>2</v>
      </c>
      <c r="I46" s="204">
        <v>6</v>
      </c>
      <c r="J46" s="205">
        <v>8</v>
      </c>
    </row>
    <row r="47" spans="1:10" ht="12.75" customHeight="1" x14ac:dyDescent="0.2">
      <c r="A47" s="102"/>
      <c r="B47" s="641" t="s">
        <v>496</v>
      </c>
      <c r="C47" s="212">
        <v>0</v>
      </c>
      <c r="D47" s="209">
        <v>2</v>
      </c>
      <c r="E47" s="635">
        <v>13</v>
      </c>
      <c r="F47" s="212">
        <v>15</v>
      </c>
      <c r="G47" s="210">
        <v>0</v>
      </c>
      <c r="H47" s="615">
        <v>0</v>
      </c>
      <c r="I47" s="211">
        <v>5</v>
      </c>
      <c r="J47" s="212">
        <v>5</v>
      </c>
    </row>
    <row r="48" spans="1:10" ht="12.75" customHeight="1" x14ac:dyDescent="0.2">
      <c r="A48" s="102"/>
      <c r="B48" s="640" t="s">
        <v>497</v>
      </c>
      <c r="C48" s="205">
        <v>0</v>
      </c>
      <c r="D48" s="202">
        <v>11</v>
      </c>
      <c r="E48" s="634">
        <v>21</v>
      </c>
      <c r="F48" s="205">
        <v>32</v>
      </c>
      <c r="G48" s="203">
        <v>0</v>
      </c>
      <c r="H48" s="612">
        <v>6</v>
      </c>
      <c r="I48" s="204">
        <v>15</v>
      </c>
      <c r="J48" s="205">
        <v>21</v>
      </c>
    </row>
    <row r="49" spans="1:10" ht="12.75" customHeight="1" x14ac:dyDescent="0.2">
      <c r="A49" s="102"/>
      <c r="B49" s="641" t="s">
        <v>498</v>
      </c>
      <c r="C49" s="212">
        <v>1</v>
      </c>
      <c r="D49" s="209">
        <v>8</v>
      </c>
      <c r="E49" s="635">
        <v>15</v>
      </c>
      <c r="F49" s="212">
        <v>23</v>
      </c>
      <c r="G49" s="210">
        <v>1</v>
      </c>
      <c r="H49" s="615">
        <v>6</v>
      </c>
      <c r="I49" s="211">
        <v>8</v>
      </c>
      <c r="J49" s="212">
        <v>14</v>
      </c>
    </row>
    <row r="50" spans="1:10" ht="12.75" customHeight="1" x14ac:dyDescent="0.2">
      <c r="A50" s="102"/>
      <c r="B50" s="640" t="s">
        <v>499</v>
      </c>
      <c r="C50" s="205">
        <v>3</v>
      </c>
      <c r="D50" s="202">
        <v>14</v>
      </c>
      <c r="E50" s="634">
        <v>17</v>
      </c>
      <c r="F50" s="205">
        <v>31</v>
      </c>
      <c r="G50" s="203">
        <v>3</v>
      </c>
      <c r="H50" s="612">
        <v>11</v>
      </c>
      <c r="I50" s="204">
        <v>10</v>
      </c>
      <c r="J50" s="205">
        <v>21</v>
      </c>
    </row>
    <row r="51" spans="1:10" ht="12.75" customHeight="1" x14ac:dyDescent="0.2">
      <c r="A51" s="102"/>
      <c r="B51" s="641" t="s">
        <v>500</v>
      </c>
      <c r="C51" s="212">
        <v>0</v>
      </c>
      <c r="D51" s="209">
        <v>7</v>
      </c>
      <c r="E51" s="635">
        <v>20</v>
      </c>
      <c r="F51" s="212">
        <v>27</v>
      </c>
      <c r="G51" s="210">
        <v>0</v>
      </c>
      <c r="H51" s="615">
        <v>6</v>
      </c>
      <c r="I51" s="211">
        <v>15</v>
      </c>
      <c r="J51" s="212">
        <v>21</v>
      </c>
    </row>
    <row r="52" spans="1:10" ht="12.75" customHeight="1" x14ac:dyDescent="0.2">
      <c r="A52" s="102"/>
      <c r="B52" s="640" t="s">
        <v>501</v>
      </c>
      <c r="C52" s="205">
        <v>0</v>
      </c>
      <c r="D52" s="202">
        <v>12</v>
      </c>
      <c r="E52" s="634">
        <v>18</v>
      </c>
      <c r="F52" s="205">
        <v>30</v>
      </c>
      <c r="G52" s="203">
        <v>0</v>
      </c>
      <c r="H52" s="612">
        <v>7</v>
      </c>
      <c r="I52" s="204">
        <v>12</v>
      </c>
      <c r="J52" s="205">
        <v>19</v>
      </c>
    </row>
    <row r="53" spans="1:10" ht="12.75" customHeight="1" x14ac:dyDescent="0.2">
      <c r="A53" s="102"/>
      <c r="B53" s="641" t="s">
        <v>502</v>
      </c>
      <c r="C53" s="212">
        <v>2</v>
      </c>
      <c r="D53" s="209">
        <v>12</v>
      </c>
      <c r="E53" s="635">
        <v>21</v>
      </c>
      <c r="F53" s="212">
        <v>33</v>
      </c>
      <c r="G53" s="210">
        <v>2</v>
      </c>
      <c r="H53" s="615">
        <v>8</v>
      </c>
      <c r="I53" s="211">
        <v>13</v>
      </c>
      <c r="J53" s="212">
        <v>21</v>
      </c>
    </row>
    <row r="54" spans="1:10" ht="12.75" customHeight="1" x14ac:dyDescent="0.2">
      <c r="A54" s="102"/>
      <c r="B54" s="640" t="s">
        <v>503</v>
      </c>
      <c r="C54" s="205">
        <v>2</v>
      </c>
      <c r="D54" s="202">
        <v>6</v>
      </c>
      <c r="E54" s="634">
        <v>24</v>
      </c>
      <c r="F54" s="205">
        <v>30</v>
      </c>
      <c r="G54" s="203">
        <v>2</v>
      </c>
      <c r="H54" s="612">
        <v>6</v>
      </c>
      <c r="I54" s="204">
        <v>13</v>
      </c>
      <c r="J54" s="205">
        <v>19</v>
      </c>
    </row>
    <row r="55" spans="1:10" ht="12.75" customHeight="1" x14ac:dyDescent="0.2">
      <c r="A55" s="102"/>
      <c r="B55" s="641" t="s">
        <v>504</v>
      </c>
      <c r="C55" s="212">
        <v>0</v>
      </c>
      <c r="D55" s="209">
        <v>5</v>
      </c>
      <c r="E55" s="635">
        <v>14</v>
      </c>
      <c r="F55" s="212">
        <v>19</v>
      </c>
      <c r="G55" s="210">
        <v>0</v>
      </c>
      <c r="H55" s="615">
        <v>4</v>
      </c>
      <c r="I55" s="211">
        <v>10</v>
      </c>
      <c r="J55" s="212">
        <v>14</v>
      </c>
    </row>
    <row r="56" spans="1:10" ht="12.75" customHeight="1" x14ac:dyDescent="0.2">
      <c r="A56" s="102"/>
      <c r="B56" s="640" t="s">
        <v>505</v>
      </c>
      <c r="C56" s="205">
        <v>1</v>
      </c>
      <c r="D56" s="202">
        <v>4</v>
      </c>
      <c r="E56" s="634">
        <v>12</v>
      </c>
      <c r="F56" s="205">
        <v>16</v>
      </c>
      <c r="G56" s="203">
        <v>1</v>
      </c>
      <c r="H56" s="612">
        <v>3</v>
      </c>
      <c r="I56" s="204">
        <v>9</v>
      </c>
      <c r="J56" s="205">
        <v>12</v>
      </c>
    </row>
    <row r="57" spans="1:10" ht="12.75" customHeight="1" x14ac:dyDescent="0.2">
      <c r="A57" s="102"/>
      <c r="B57" s="641" t="s">
        <v>506</v>
      </c>
      <c r="C57" s="212">
        <v>0</v>
      </c>
      <c r="D57" s="209">
        <v>7</v>
      </c>
      <c r="E57" s="635">
        <v>17</v>
      </c>
      <c r="F57" s="212">
        <v>24</v>
      </c>
      <c r="G57" s="210">
        <v>0</v>
      </c>
      <c r="H57" s="615">
        <v>6</v>
      </c>
      <c r="I57" s="211">
        <v>16</v>
      </c>
      <c r="J57" s="212">
        <v>22</v>
      </c>
    </row>
    <row r="58" spans="1:10" ht="12.75" customHeight="1" x14ac:dyDescent="0.2">
      <c r="A58" s="102"/>
      <c r="B58" s="640" t="s">
        <v>507</v>
      </c>
      <c r="C58" s="205">
        <v>1</v>
      </c>
      <c r="D58" s="202">
        <v>4</v>
      </c>
      <c r="E58" s="634">
        <v>10</v>
      </c>
      <c r="F58" s="205">
        <v>14</v>
      </c>
      <c r="G58" s="203">
        <v>1</v>
      </c>
      <c r="H58" s="612">
        <v>4</v>
      </c>
      <c r="I58" s="204">
        <v>8</v>
      </c>
      <c r="J58" s="205">
        <v>12</v>
      </c>
    </row>
    <row r="59" spans="1:10" ht="12.75" customHeight="1" x14ac:dyDescent="0.2">
      <c r="A59" s="102"/>
      <c r="B59" s="641" t="s">
        <v>508</v>
      </c>
      <c r="C59" s="212">
        <v>0</v>
      </c>
      <c r="D59" s="209">
        <v>5</v>
      </c>
      <c r="E59" s="635">
        <v>12</v>
      </c>
      <c r="F59" s="212">
        <v>17</v>
      </c>
      <c r="G59" s="210">
        <v>0</v>
      </c>
      <c r="H59" s="615">
        <v>3</v>
      </c>
      <c r="I59" s="211">
        <v>8</v>
      </c>
      <c r="J59" s="212">
        <v>11</v>
      </c>
    </row>
    <row r="60" spans="1:10" ht="12.75" customHeight="1" x14ac:dyDescent="0.2">
      <c r="A60" s="102"/>
      <c r="B60" s="640" t="s">
        <v>509</v>
      </c>
      <c r="C60" s="205">
        <v>0</v>
      </c>
      <c r="D60" s="202">
        <v>5</v>
      </c>
      <c r="E60" s="634">
        <v>15</v>
      </c>
      <c r="F60" s="205">
        <v>20</v>
      </c>
      <c r="G60" s="203">
        <v>0</v>
      </c>
      <c r="H60" s="612">
        <v>2</v>
      </c>
      <c r="I60" s="204">
        <v>11</v>
      </c>
      <c r="J60" s="205">
        <v>13</v>
      </c>
    </row>
    <row r="61" spans="1:10" ht="12.75" customHeight="1" x14ac:dyDescent="0.2">
      <c r="B61" s="641" t="s">
        <v>510</v>
      </c>
      <c r="C61" s="212">
        <v>1</v>
      </c>
      <c r="D61" s="209">
        <v>4</v>
      </c>
      <c r="E61" s="635">
        <v>18</v>
      </c>
      <c r="F61" s="212">
        <v>22</v>
      </c>
      <c r="G61" s="210">
        <v>0</v>
      </c>
      <c r="H61" s="615">
        <v>4</v>
      </c>
      <c r="I61" s="211">
        <v>14</v>
      </c>
      <c r="J61" s="212">
        <v>18</v>
      </c>
    </row>
    <row r="62" spans="1:10" s="95" customFormat="1" ht="15" customHeight="1" x14ac:dyDescent="0.2">
      <c r="B62" s="126" t="s">
        <v>117</v>
      </c>
      <c r="C62" s="1550"/>
      <c r="D62" s="1550"/>
      <c r="E62" s="1551"/>
      <c r="F62" s="1550"/>
      <c r="G62" s="1552"/>
    </row>
  </sheetData>
  <mergeCells count="2">
    <mergeCell ref="C5:F5"/>
    <mergeCell ref="G5:J5"/>
  </mergeCells>
  <printOptions horizontalCentered="1"/>
  <pageMargins left="0.47244094488188981" right="0.47244094488188981" top="0.59055118110236227" bottom="0.39370078740157483" header="0.51181102362204722" footer="0.31496062992125984"/>
  <pageSetup paperSize="9" scale="89" firstPageNumber="0" orientation="portrait" r:id="rId1"/>
  <headerFooter>
    <oddFooter>&amp;C&amp;F&amp;R&amp;A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showZeros="0" zoomScaleNormal="100" workbookViewId="0">
      <pane ySplit="6" topLeftCell="A34" activePane="bottomLeft" state="frozen"/>
      <selection activeCell="D66" sqref="D66"/>
      <selection pane="bottomLeft" activeCell="K62" sqref="K62"/>
    </sheetView>
  </sheetViews>
  <sheetFormatPr baseColWidth="10" defaultColWidth="9.140625" defaultRowHeight="12.75" x14ac:dyDescent="0.2"/>
  <cols>
    <col min="1" max="1" width="1.7109375" style="337" customWidth="1"/>
    <col min="2" max="2" width="15.7109375" style="337" customWidth="1"/>
    <col min="3" max="3" width="6.7109375" style="337" customWidth="1"/>
    <col min="4" max="6" width="9.7109375" style="337" customWidth="1"/>
    <col min="7" max="7" width="6.7109375" style="337" customWidth="1"/>
    <col min="8" max="10" width="9.7109375" style="337" customWidth="1"/>
    <col min="11" max="1022" width="10.7109375" style="337" customWidth="1"/>
    <col min="1023" max="1025" width="9.140625" style="337" customWidth="1"/>
    <col min="1026" max="16384" width="9.140625" style="337"/>
  </cols>
  <sheetData>
    <row r="1" spans="1:10" s="102" customFormat="1" ht="20.100000000000001" customHeight="1" x14ac:dyDescent="0.2">
      <c r="B1" s="187" t="s">
        <v>453</v>
      </c>
      <c r="C1" s="217"/>
      <c r="D1" s="585"/>
      <c r="E1" s="585"/>
      <c r="F1" s="585"/>
      <c r="G1" s="585"/>
      <c r="H1" s="585"/>
      <c r="I1" s="585"/>
      <c r="J1" s="585"/>
    </row>
    <row r="2" spans="1:10" s="1543" customFormat="1" ht="20.100000000000001" customHeight="1" x14ac:dyDescent="0.25">
      <c r="B2" s="1118" t="s">
        <v>451</v>
      </c>
      <c r="C2" s="1544"/>
      <c r="D2" s="1545"/>
      <c r="E2" s="1545"/>
      <c r="F2" s="1545"/>
      <c r="G2" s="1545"/>
      <c r="H2" s="1545"/>
      <c r="I2" s="1545"/>
      <c r="J2" s="1545"/>
    </row>
    <row r="3" spans="1:10" s="102" customFormat="1" ht="20.100000000000001" customHeight="1" x14ac:dyDescent="0.2">
      <c r="B3" s="1116" t="s">
        <v>439</v>
      </c>
      <c r="C3" s="275"/>
      <c r="D3" s="585"/>
      <c r="E3" s="585"/>
      <c r="F3" s="585"/>
      <c r="G3" s="585"/>
      <c r="H3" s="585"/>
      <c r="I3" s="585"/>
      <c r="J3" s="585"/>
    </row>
    <row r="4" spans="1:10" s="102" customFormat="1" ht="20.100000000000001" customHeight="1" x14ac:dyDescent="0.2">
      <c r="B4" s="596" t="s">
        <v>49</v>
      </c>
      <c r="C4" s="219"/>
      <c r="D4" s="219"/>
      <c r="E4" s="219"/>
      <c r="F4" s="585"/>
      <c r="G4" s="585"/>
      <c r="H4" s="585"/>
      <c r="I4" s="585"/>
      <c r="J4" s="585"/>
    </row>
    <row r="5" spans="1:10" s="94" customFormat="1" ht="25.5" customHeight="1" x14ac:dyDescent="0.2">
      <c r="B5" s="616" t="s">
        <v>511</v>
      </c>
      <c r="C5" s="2064" t="s">
        <v>80</v>
      </c>
      <c r="D5" s="2064"/>
      <c r="E5" s="2064"/>
      <c r="F5" s="2064"/>
      <c r="G5" s="2063" t="s">
        <v>512</v>
      </c>
      <c r="H5" s="2063"/>
      <c r="I5" s="2063"/>
      <c r="J5" s="2063"/>
    </row>
    <row r="6" spans="1:10" s="94" customFormat="1" ht="50.1" customHeight="1" x14ac:dyDescent="0.2">
      <c r="B6" s="616"/>
      <c r="C6" s="598" t="s">
        <v>106</v>
      </c>
      <c r="D6" s="91" t="s">
        <v>107</v>
      </c>
      <c r="E6" s="92" t="s">
        <v>108</v>
      </c>
      <c r="F6" s="93" t="s">
        <v>109</v>
      </c>
      <c r="G6" s="90" t="s">
        <v>106</v>
      </c>
      <c r="H6" s="91" t="s">
        <v>107</v>
      </c>
      <c r="I6" s="92" t="s">
        <v>108</v>
      </c>
      <c r="J6" s="93" t="s">
        <v>109</v>
      </c>
    </row>
    <row r="7" spans="1:10" ht="5.0999999999999996" customHeight="1" x14ac:dyDescent="0.2">
      <c r="A7" s="94"/>
      <c r="B7" s="617"/>
      <c r="C7" s="617"/>
      <c r="D7" s="94"/>
      <c r="E7" s="94"/>
      <c r="F7" s="94"/>
      <c r="G7" s="639"/>
      <c r="H7" s="94"/>
      <c r="I7" s="94"/>
      <c r="J7" s="94"/>
    </row>
    <row r="8" spans="1:10" ht="12.75" customHeight="1" x14ac:dyDescent="0.2">
      <c r="A8" s="102"/>
      <c r="B8" s="640" t="s">
        <v>461</v>
      </c>
      <c r="C8" s="619">
        <v>19</v>
      </c>
      <c r="D8" s="202">
        <v>101</v>
      </c>
      <c r="E8" s="204">
        <v>528</v>
      </c>
      <c r="F8" s="205">
        <v>629</v>
      </c>
      <c r="G8" s="203">
        <v>1</v>
      </c>
      <c r="H8" s="202">
        <v>1</v>
      </c>
      <c r="I8" s="204">
        <v>7</v>
      </c>
      <c r="J8" s="205">
        <v>8</v>
      </c>
    </row>
    <row r="9" spans="1:10" ht="12.75" customHeight="1" x14ac:dyDescent="0.2">
      <c r="A9" s="102"/>
      <c r="B9" s="641" t="s">
        <v>462</v>
      </c>
      <c r="C9" s="621">
        <v>11</v>
      </c>
      <c r="D9" s="209">
        <v>186</v>
      </c>
      <c r="E9" s="211">
        <v>723</v>
      </c>
      <c r="F9" s="212">
        <v>909</v>
      </c>
      <c r="G9" s="210">
        <v>0</v>
      </c>
      <c r="H9" s="209">
        <v>20</v>
      </c>
      <c r="I9" s="211">
        <v>41</v>
      </c>
      <c r="J9" s="212">
        <v>61</v>
      </c>
    </row>
    <row r="10" spans="1:10" ht="12.75" customHeight="1" x14ac:dyDescent="0.2">
      <c r="A10" s="102"/>
      <c r="B10" s="640" t="s">
        <v>463</v>
      </c>
      <c r="C10" s="619">
        <v>12</v>
      </c>
      <c r="D10" s="202">
        <v>380</v>
      </c>
      <c r="E10" s="204">
        <v>1164</v>
      </c>
      <c r="F10" s="205">
        <v>1544</v>
      </c>
      <c r="G10" s="203">
        <v>5</v>
      </c>
      <c r="H10" s="202">
        <v>172</v>
      </c>
      <c r="I10" s="204">
        <v>326</v>
      </c>
      <c r="J10" s="205">
        <v>498</v>
      </c>
    </row>
    <row r="11" spans="1:10" ht="12.75" customHeight="1" x14ac:dyDescent="0.2">
      <c r="A11" s="102"/>
      <c r="B11" s="641" t="s">
        <v>69</v>
      </c>
      <c r="C11" s="621">
        <v>69</v>
      </c>
      <c r="D11" s="209">
        <v>1019</v>
      </c>
      <c r="E11" s="211">
        <v>1862</v>
      </c>
      <c r="F11" s="212">
        <v>2881</v>
      </c>
      <c r="G11" s="210">
        <v>42</v>
      </c>
      <c r="H11" s="209">
        <v>760</v>
      </c>
      <c r="I11" s="211">
        <v>1148</v>
      </c>
      <c r="J11" s="212">
        <v>1908</v>
      </c>
    </row>
    <row r="12" spans="1:10" ht="12.75" customHeight="1" x14ac:dyDescent="0.2">
      <c r="A12" s="102"/>
      <c r="B12" s="640" t="s">
        <v>464</v>
      </c>
      <c r="C12" s="619">
        <v>149</v>
      </c>
      <c r="D12" s="202">
        <v>819</v>
      </c>
      <c r="E12" s="204">
        <v>1927</v>
      </c>
      <c r="F12" s="205">
        <v>2746</v>
      </c>
      <c r="G12" s="203">
        <v>106</v>
      </c>
      <c r="H12" s="202">
        <v>591</v>
      </c>
      <c r="I12" s="204">
        <v>1329</v>
      </c>
      <c r="J12" s="205">
        <v>1920</v>
      </c>
    </row>
    <row r="13" spans="1:10" ht="12.75" customHeight="1" x14ac:dyDescent="0.2">
      <c r="A13" s="102"/>
      <c r="B13" s="641" t="s">
        <v>465</v>
      </c>
      <c r="C13" s="621">
        <v>298</v>
      </c>
      <c r="D13" s="209">
        <v>1881</v>
      </c>
      <c r="E13" s="211">
        <v>4504</v>
      </c>
      <c r="F13" s="212">
        <v>6385</v>
      </c>
      <c r="G13" s="210">
        <v>241</v>
      </c>
      <c r="H13" s="209">
        <v>1462</v>
      </c>
      <c r="I13" s="211">
        <v>3458</v>
      </c>
      <c r="J13" s="212">
        <v>4920</v>
      </c>
    </row>
    <row r="14" spans="1:10" ht="12.75" customHeight="1" x14ac:dyDescent="0.2">
      <c r="A14" s="102"/>
      <c r="B14" s="640" t="s">
        <v>466</v>
      </c>
      <c r="C14" s="619">
        <v>246</v>
      </c>
      <c r="D14" s="202">
        <v>1364</v>
      </c>
      <c r="E14" s="204">
        <v>3803</v>
      </c>
      <c r="F14" s="205">
        <v>5167</v>
      </c>
      <c r="G14" s="203">
        <v>207</v>
      </c>
      <c r="H14" s="202">
        <v>1127</v>
      </c>
      <c r="I14" s="204">
        <v>3125</v>
      </c>
      <c r="J14" s="205">
        <v>4252</v>
      </c>
    </row>
    <row r="15" spans="1:10" ht="12.75" customHeight="1" x14ac:dyDescent="0.2">
      <c r="A15" s="102"/>
      <c r="B15" s="641" t="s">
        <v>467</v>
      </c>
      <c r="C15" s="621">
        <v>204</v>
      </c>
      <c r="D15" s="209">
        <v>1149</v>
      </c>
      <c r="E15" s="211">
        <v>3212</v>
      </c>
      <c r="F15" s="212">
        <v>4361</v>
      </c>
      <c r="G15" s="210">
        <v>172</v>
      </c>
      <c r="H15" s="209">
        <v>972</v>
      </c>
      <c r="I15" s="211">
        <v>2699</v>
      </c>
      <c r="J15" s="212">
        <v>3671</v>
      </c>
    </row>
    <row r="16" spans="1:10" ht="12.75" customHeight="1" x14ac:dyDescent="0.2">
      <c r="A16" s="102"/>
      <c r="B16" s="640" t="s">
        <v>468</v>
      </c>
      <c r="C16" s="619">
        <v>171</v>
      </c>
      <c r="D16" s="202">
        <v>994</v>
      </c>
      <c r="E16" s="204">
        <v>2657</v>
      </c>
      <c r="F16" s="205">
        <v>3651</v>
      </c>
      <c r="G16" s="203">
        <v>138</v>
      </c>
      <c r="H16" s="202">
        <v>832</v>
      </c>
      <c r="I16" s="204">
        <v>2212</v>
      </c>
      <c r="J16" s="205">
        <v>3044</v>
      </c>
    </row>
    <row r="17" spans="1:10" ht="12.75" customHeight="1" x14ac:dyDescent="0.2">
      <c r="A17" s="102"/>
      <c r="B17" s="641" t="s">
        <v>469</v>
      </c>
      <c r="C17" s="621">
        <v>141</v>
      </c>
      <c r="D17" s="209">
        <v>794</v>
      </c>
      <c r="E17" s="211">
        <v>2323</v>
      </c>
      <c r="F17" s="212">
        <v>3117</v>
      </c>
      <c r="G17" s="210">
        <v>124</v>
      </c>
      <c r="H17" s="209">
        <v>679</v>
      </c>
      <c r="I17" s="211">
        <v>1959</v>
      </c>
      <c r="J17" s="212">
        <v>2638</v>
      </c>
    </row>
    <row r="18" spans="1:10" ht="12.75" customHeight="1" x14ac:dyDescent="0.2">
      <c r="A18" s="102"/>
      <c r="B18" s="640" t="s">
        <v>470</v>
      </c>
      <c r="C18" s="619">
        <v>152</v>
      </c>
      <c r="D18" s="202">
        <v>969</v>
      </c>
      <c r="E18" s="204">
        <v>2244</v>
      </c>
      <c r="F18" s="205">
        <v>3213</v>
      </c>
      <c r="G18" s="203">
        <v>132</v>
      </c>
      <c r="H18" s="202">
        <v>839</v>
      </c>
      <c r="I18" s="204">
        <v>1913</v>
      </c>
      <c r="J18" s="205">
        <v>2752</v>
      </c>
    </row>
    <row r="19" spans="1:10" ht="12.75" customHeight="1" x14ac:dyDescent="0.2">
      <c r="A19" s="102"/>
      <c r="B19" s="641" t="s">
        <v>471</v>
      </c>
      <c r="C19" s="621">
        <v>155</v>
      </c>
      <c r="D19" s="209">
        <v>905</v>
      </c>
      <c r="E19" s="211">
        <v>1958</v>
      </c>
      <c r="F19" s="212">
        <v>2863</v>
      </c>
      <c r="G19" s="210">
        <v>126</v>
      </c>
      <c r="H19" s="209">
        <v>801</v>
      </c>
      <c r="I19" s="211">
        <v>1626</v>
      </c>
      <c r="J19" s="212">
        <v>2427</v>
      </c>
    </row>
    <row r="20" spans="1:10" ht="12.75" customHeight="1" x14ac:dyDescent="0.2">
      <c r="A20" s="102"/>
      <c r="B20" s="640" t="s">
        <v>472</v>
      </c>
      <c r="C20" s="619">
        <v>179</v>
      </c>
      <c r="D20" s="202">
        <v>792</v>
      </c>
      <c r="E20" s="204">
        <v>1595</v>
      </c>
      <c r="F20" s="205">
        <v>2387</v>
      </c>
      <c r="G20" s="203">
        <v>152</v>
      </c>
      <c r="H20" s="202">
        <v>661</v>
      </c>
      <c r="I20" s="204">
        <v>1324</v>
      </c>
      <c r="J20" s="205">
        <v>1985</v>
      </c>
    </row>
    <row r="21" spans="1:10" ht="12.75" customHeight="1" x14ac:dyDescent="0.2">
      <c r="A21" s="102"/>
      <c r="B21" s="641" t="s">
        <v>473</v>
      </c>
      <c r="C21" s="621">
        <v>145</v>
      </c>
      <c r="D21" s="209">
        <v>643</v>
      </c>
      <c r="E21" s="211">
        <v>1050</v>
      </c>
      <c r="F21" s="212">
        <v>1693</v>
      </c>
      <c r="G21" s="210">
        <v>130</v>
      </c>
      <c r="H21" s="209">
        <v>530</v>
      </c>
      <c r="I21" s="211">
        <v>828</v>
      </c>
      <c r="J21" s="212">
        <v>1358</v>
      </c>
    </row>
    <row r="22" spans="1:10" ht="12.75" customHeight="1" x14ac:dyDescent="0.2">
      <c r="A22" s="102"/>
      <c r="B22" s="640" t="s">
        <v>474</v>
      </c>
      <c r="C22" s="619">
        <v>110</v>
      </c>
      <c r="D22" s="202">
        <v>513</v>
      </c>
      <c r="E22" s="204">
        <v>725</v>
      </c>
      <c r="F22" s="205">
        <v>1238</v>
      </c>
      <c r="G22" s="203">
        <v>86</v>
      </c>
      <c r="H22" s="202">
        <v>396</v>
      </c>
      <c r="I22" s="204">
        <v>539</v>
      </c>
      <c r="J22" s="205">
        <v>935</v>
      </c>
    </row>
    <row r="23" spans="1:10" ht="12.75" customHeight="1" x14ac:dyDescent="0.2">
      <c r="A23" s="102"/>
      <c r="B23" s="641" t="s">
        <v>475</v>
      </c>
      <c r="C23" s="621">
        <v>113</v>
      </c>
      <c r="D23" s="209">
        <v>434</v>
      </c>
      <c r="E23" s="211">
        <v>552</v>
      </c>
      <c r="F23" s="212">
        <v>986</v>
      </c>
      <c r="G23" s="210">
        <v>95</v>
      </c>
      <c r="H23" s="209">
        <v>328</v>
      </c>
      <c r="I23" s="211">
        <v>379</v>
      </c>
      <c r="J23" s="212">
        <v>707</v>
      </c>
    </row>
    <row r="24" spans="1:10" ht="12.75" customHeight="1" x14ac:dyDescent="0.2">
      <c r="A24" s="102"/>
      <c r="B24" s="640" t="s">
        <v>476</v>
      </c>
      <c r="C24" s="619">
        <v>101</v>
      </c>
      <c r="D24" s="202">
        <v>305</v>
      </c>
      <c r="E24" s="204">
        <v>389</v>
      </c>
      <c r="F24" s="205">
        <v>694</v>
      </c>
      <c r="G24" s="203">
        <v>76</v>
      </c>
      <c r="H24" s="202">
        <v>209</v>
      </c>
      <c r="I24" s="204">
        <v>246</v>
      </c>
      <c r="J24" s="205">
        <v>455</v>
      </c>
    </row>
    <row r="25" spans="1:10" ht="12.75" customHeight="1" x14ac:dyDescent="0.2">
      <c r="A25" s="102"/>
      <c r="B25" s="641" t="s">
        <v>477</v>
      </c>
      <c r="C25" s="621">
        <v>98</v>
      </c>
      <c r="D25" s="209">
        <v>237</v>
      </c>
      <c r="E25" s="211">
        <v>287</v>
      </c>
      <c r="F25" s="212">
        <v>524</v>
      </c>
      <c r="G25" s="210">
        <v>65</v>
      </c>
      <c r="H25" s="209">
        <v>161</v>
      </c>
      <c r="I25" s="211">
        <v>176</v>
      </c>
      <c r="J25" s="212">
        <v>337</v>
      </c>
    </row>
    <row r="26" spans="1:10" ht="12.75" customHeight="1" x14ac:dyDescent="0.2">
      <c r="A26" s="102"/>
      <c r="B26" s="640" t="s">
        <v>478</v>
      </c>
      <c r="C26" s="619">
        <v>90</v>
      </c>
      <c r="D26" s="202">
        <v>147</v>
      </c>
      <c r="E26" s="204">
        <v>175</v>
      </c>
      <c r="F26" s="205">
        <v>322</v>
      </c>
      <c r="G26" s="203">
        <v>62</v>
      </c>
      <c r="H26" s="202">
        <v>82</v>
      </c>
      <c r="I26" s="204">
        <v>90</v>
      </c>
      <c r="J26" s="205">
        <v>172</v>
      </c>
    </row>
    <row r="27" spans="1:10" ht="12.75" customHeight="1" x14ac:dyDescent="0.2">
      <c r="A27" s="102"/>
      <c r="B27" s="641" t="s">
        <v>479</v>
      </c>
      <c r="C27" s="621">
        <v>42</v>
      </c>
      <c r="D27" s="209">
        <v>51</v>
      </c>
      <c r="E27" s="211">
        <v>66</v>
      </c>
      <c r="F27" s="212">
        <v>117</v>
      </c>
      <c r="G27" s="210">
        <v>24</v>
      </c>
      <c r="H27" s="209">
        <v>24</v>
      </c>
      <c r="I27" s="211">
        <v>29</v>
      </c>
      <c r="J27" s="212">
        <v>53</v>
      </c>
    </row>
    <row r="28" spans="1:10" ht="12.75" customHeight="1" x14ac:dyDescent="0.2">
      <c r="A28" s="102"/>
      <c r="B28" s="640" t="s">
        <v>480</v>
      </c>
      <c r="C28" s="619">
        <v>4</v>
      </c>
      <c r="D28" s="202">
        <v>6</v>
      </c>
      <c r="E28" s="204">
        <v>14</v>
      </c>
      <c r="F28" s="205">
        <v>20</v>
      </c>
      <c r="G28" s="203">
        <v>3</v>
      </c>
      <c r="H28" s="202">
        <v>3</v>
      </c>
      <c r="I28" s="204">
        <v>4</v>
      </c>
      <c r="J28" s="205">
        <v>7</v>
      </c>
    </row>
    <row r="29" spans="1:10" ht="12.75" customHeight="1" x14ac:dyDescent="0.2">
      <c r="A29" s="102"/>
      <c r="B29" s="961" t="s">
        <v>460</v>
      </c>
      <c r="C29" s="962">
        <v>0</v>
      </c>
      <c r="D29" s="963">
        <v>8</v>
      </c>
      <c r="E29" s="964">
        <v>30</v>
      </c>
      <c r="F29" s="965">
        <v>38</v>
      </c>
      <c r="G29" s="966">
        <v>0</v>
      </c>
      <c r="H29" s="963">
        <v>3</v>
      </c>
      <c r="I29" s="964">
        <v>22</v>
      </c>
      <c r="J29" s="965">
        <v>25</v>
      </c>
    </row>
    <row r="30" spans="1:10" ht="12.75" customHeight="1" x14ac:dyDescent="0.2">
      <c r="A30" s="102"/>
      <c r="B30" s="643" t="s">
        <v>115</v>
      </c>
      <c r="C30" s="625">
        <f t="shared" ref="C30:J30" si="0">SUM(C8:C29)</f>
        <v>2509</v>
      </c>
      <c r="D30" s="626">
        <f t="shared" si="0"/>
        <v>13697</v>
      </c>
      <c r="E30" s="627">
        <f t="shared" si="0"/>
        <v>31788</v>
      </c>
      <c r="F30" s="93">
        <f t="shared" si="0"/>
        <v>45485</v>
      </c>
      <c r="G30" s="90">
        <f t="shared" si="0"/>
        <v>1987</v>
      </c>
      <c r="H30" s="626">
        <f t="shared" si="0"/>
        <v>10653</v>
      </c>
      <c r="I30" s="627">
        <f t="shared" si="0"/>
        <v>23480</v>
      </c>
      <c r="J30" s="630">
        <f t="shared" si="0"/>
        <v>34133</v>
      </c>
    </row>
    <row r="31" spans="1:10" s="1548" customFormat="1" ht="24.95" customHeight="1" x14ac:dyDescent="0.25">
      <c r="A31" s="1541"/>
      <c r="B31" s="645" t="s">
        <v>481</v>
      </c>
      <c r="C31" s="1549"/>
      <c r="D31" s="1546"/>
      <c r="E31" s="1546"/>
      <c r="F31" s="1546"/>
      <c r="G31" s="1547"/>
      <c r="H31" s="1546"/>
      <c r="I31" s="1546"/>
      <c r="J31" s="1546"/>
    </row>
    <row r="32" spans="1:10" ht="12.75" customHeight="1" x14ac:dyDescent="0.2">
      <c r="A32" s="102"/>
      <c r="B32" s="640" t="s">
        <v>513</v>
      </c>
      <c r="C32" s="205">
        <v>8</v>
      </c>
      <c r="D32" s="202">
        <v>15</v>
      </c>
      <c r="E32" s="634">
        <v>96</v>
      </c>
      <c r="F32" s="205">
        <v>111</v>
      </c>
      <c r="G32" s="203">
        <v>0</v>
      </c>
      <c r="H32" s="612">
        <v>1</v>
      </c>
      <c r="I32" s="204">
        <v>0</v>
      </c>
      <c r="J32" s="205">
        <v>1</v>
      </c>
    </row>
    <row r="33" spans="1:10" ht="12.75" customHeight="1" x14ac:dyDescent="0.2">
      <c r="A33" s="102"/>
      <c r="B33" s="641" t="s">
        <v>514</v>
      </c>
      <c r="C33" s="212">
        <v>3</v>
      </c>
      <c r="D33" s="209">
        <v>15</v>
      </c>
      <c r="E33" s="635">
        <v>98</v>
      </c>
      <c r="F33" s="212">
        <v>113</v>
      </c>
      <c r="G33" s="210">
        <v>0</v>
      </c>
      <c r="H33" s="615">
        <v>0</v>
      </c>
      <c r="I33" s="211">
        <v>0</v>
      </c>
      <c r="J33" s="212">
        <v>0</v>
      </c>
    </row>
    <row r="34" spans="1:10" ht="12.75" customHeight="1" x14ac:dyDescent="0.2">
      <c r="A34" s="102"/>
      <c r="B34" s="640" t="s">
        <v>483</v>
      </c>
      <c r="C34" s="205">
        <v>4</v>
      </c>
      <c r="D34" s="202">
        <v>12</v>
      </c>
      <c r="E34" s="634">
        <v>91</v>
      </c>
      <c r="F34" s="205">
        <v>103</v>
      </c>
      <c r="G34" s="203">
        <v>0</v>
      </c>
      <c r="H34" s="612">
        <v>0</v>
      </c>
      <c r="I34" s="204">
        <v>0</v>
      </c>
      <c r="J34" s="205">
        <v>0</v>
      </c>
    </row>
    <row r="35" spans="1:10" ht="12.75" customHeight="1" x14ac:dyDescent="0.2">
      <c r="A35" s="102"/>
      <c r="B35" s="641" t="s">
        <v>484</v>
      </c>
      <c r="C35" s="212">
        <v>1</v>
      </c>
      <c r="D35" s="209">
        <v>36</v>
      </c>
      <c r="E35" s="635">
        <v>116</v>
      </c>
      <c r="F35" s="212">
        <v>152</v>
      </c>
      <c r="G35" s="210">
        <v>0</v>
      </c>
      <c r="H35" s="615">
        <v>0</v>
      </c>
      <c r="I35" s="211">
        <v>1</v>
      </c>
      <c r="J35" s="212">
        <v>1</v>
      </c>
    </row>
    <row r="36" spans="1:10" ht="12.75" customHeight="1" x14ac:dyDescent="0.2">
      <c r="A36" s="102"/>
      <c r="B36" s="640" t="s">
        <v>485</v>
      </c>
      <c r="C36" s="205">
        <v>3</v>
      </c>
      <c r="D36" s="202">
        <v>23</v>
      </c>
      <c r="E36" s="634">
        <v>127</v>
      </c>
      <c r="F36" s="205">
        <v>150</v>
      </c>
      <c r="G36" s="203">
        <v>1</v>
      </c>
      <c r="H36" s="612">
        <v>0</v>
      </c>
      <c r="I36" s="204">
        <v>6</v>
      </c>
      <c r="J36" s="205">
        <v>6</v>
      </c>
    </row>
    <row r="37" spans="1:10" ht="12.75" customHeight="1" x14ac:dyDescent="0.2">
      <c r="A37" s="102"/>
      <c r="B37" s="641" t="s">
        <v>486</v>
      </c>
      <c r="C37" s="212">
        <v>2</v>
      </c>
      <c r="D37" s="209">
        <v>40</v>
      </c>
      <c r="E37" s="635">
        <v>145</v>
      </c>
      <c r="F37" s="212">
        <v>185</v>
      </c>
      <c r="G37" s="210">
        <v>0</v>
      </c>
      <c r="H37" s="615">
        <v>1</v>
      </c>
      <c r="I37" s="211">
        <v>3</v>
      </c>
      <c r="J37" s="212">
        <v>4</v>
      </c>
    </row>
    <row r="38" spans="1:10" ht="12.75" customHeight="1" x14ac:dyDescent="0.2">
      <c r="A38" s="102"/>
      <c r="B38" s="640" t="s">
        <v>487</v>
      </c>
      <c r="C38" s="205">
        <v>1</v>
      </c>
      <c r="D38" s="202">
        <v>36</v>
      </c>
      <c r="E38" s="634">
        <v>136</v>
      </c>
      <c r="F38" s="205">
        <v>172</v>
      </c>
      <c r="G38" s="203">
        <v>0</v>
      </c>
      <c r="H38" s="612">
        <v>2</v>
      </c>
      <c r="I38" s="204">
        <v>6</v>
      </c>
      <c r="J38" s="205">
        <v>8</v>
      </c>
    </row>
    <row r="39" spans="1:10" ht="12.75" customHeight="1" x14ac:dyDescent="0.2">
      <c r="A39" s="102"/>
      <c r="B39" s="641" t="s">
        <v>488</v>
      </c>
      <c r="C39" s="212">
        <v>1</v>
      </c>
      <c r="D39" s="209">
        <v>46</v>
      </c>
      <c r="E39" s="635">
        <v>122</v>
      </c>
      <c r="F39" s="212">
        <v>168</v>
      </c>
      <c r="G39" s="210">
        <v>0</v>
      </c>
      <c r="H39" s="615">
        <v>7</v>
      </c>
      <c r="I39" s="211">
        <v>5</v>
      </c>
      <c r="J39" s="212">
        <v>12</v>
      </c>
    </row>
    <row r="40" spans="1:10" ht="12.75" customHeight="1" x14ac:dyDescent="0.2">
      <c r="A40" s="102"/>
      <c r="B40" s="640" t="s">
        <v>489</v>
      </c>
      <c r="C40" s="205">
        <v>4</v>
      </c>
      <c r="D40" s="202">
        <v>28</v>
      </c>
      <c r="E40" s="634">
        <v>163</v>
      </c>
      <c r="F40" s="205">
        <v>191</v>
      </c>
      <c r="G40" s="203">
        <v>0</v>
      </c>
      <c r="H40" s="612">
        <v>4</v>
      </c>
      <c r="I40" s="204">
        <v>12</v>
      </c>
      <c r="J40" s="205">
        <v>16</v>
      </c>
    </row>
    <row r="41" spans="1:10" ht="12.75" customHeight="1" x14ac:dyDescent="0.2">
      <c r="A41" s="102"/>
      <c r="B41" s="641" t="s">
        <v>490</v>
      </c>
      <c r="C41" s="212">
        <v>3</v>
      </c>
      <c r="D41" s="209">
        <v>36</v>
      </c>
      <c r="E41" s="635">
        <v>157</v>
      </c>
      <c r="F41" s="212">
        <v>193</v>
      </c>
      <c r="G41" s="210">
        <v>0</v>
      </c>
      <c r="H41" s="615">
        <v>6</v>
      </c>
      <c r="I41" s="211">
        <v>15</v>
      </c>
      <c r="J41" s="212">
        <v>21</v>
      </c>
    </row>
    <row r="42" spans="1:10" ht="12.75" customHeight="1" x14ac:dyDescent="0.2">
      <c r="A42" s="102"/>
      <c r="B42" s="640" t="s">
        <v>491</v>
      </c>
      <c r="C42" s="205">
        <v>2</v>
      </c>
      <c r="D42" s="202">
        <v>42</v>
      </c>
      <c r="E42" s="634">
        <v>178</v>
      </c>
      <c r="F42" s="205">
        <v>220</v>
      </c>
      <c r="G42" s="203">
        <v>0</v>
      </c>
      <c r="H42" s="612">
        <v>10</v>
      </c>
      <c r="I42" s="204">
        <v>30</v>
      </c>
      <c r="J42" s="205">
        <v>40</v>
      </c>
    </row>
    <row r="43" spans="1:10" ht="12.75" customHeight="1" x14ac:dyDescent="0.2">
      <c r="A43" s="102"/>
      <c r="B43" s="641" t="s">
        <v>492</v>
      </c>
      <c r="C43" s="212">
        <v>0</v>
      </c>
      <c r="D43" s="209">
        <v>52</v>
      </c>
      <c r="E43" s="635">
        <v>234</v>
      </c>
      <c r="F43" s="212">
        <v>286</v>
      </c>
      <c r="G43" s="210">
        <v>0</v>
      </c>
      <c r="H43" s="615">
        <v>8</v>
      </c>
      <c r="I43" s="211">
        <v>42</v>
      </c>
      <c r="J43" s="212">
        <v>50</v>
      </c>
    </row>
    <row r="44" spans="1:10" ht="12.75" customHeight="1" x14ac:dyDescent="0.2">
      <c r="A44" s="102"/>
      <c r="B44" s="640" t="s">
        <v>493</v>
      </c>
      <c r="C44" s="205">
        <v>3</v>
      </c>
      <c r="D44" s="202">
        <v>63</v>
      </c>
      <c r="E44" s="634">
        <v>216</v>
      </c>
      <c r="F44" s="205">
        <v>279</v>
      </c>
      <c r="G44" s="203">
        <v>1</v>
      </c>
      <c r="H44" s="612">
        <v>24</v>
      </c>
      <c r="I44" s="204">
        <v>54</v>
      </c>
      <c r="J44" s="205">
        <v>78</v>
      </c>
    </row>
    <row r="45" spans="1:10" ht="12.75" customHeight="1" x14ac:dyDescent="0.2">
      <c r="A45" s="102"/>
      <c r="B45" s="641" t="s">
        <v>494</v>
      </c>
      <c r="C45" s="212">
        <v>3</v>
      </c>
      <c r="D45" s="209">
        <v>72</v>
      </c>
      <c r="E45" s="635">
        <v>217</v>
      </c>
      <c r="F45" s="212">
        <v>289</v>
      </c>
      <c r="G45" s="210">
        <v>1</v>
      </c>
      <c r="H45" s="615">
        <v>27</v>
      </c>
      <c r="I45" s="211">
        <v>53</v>
      </c>
      <c r="J45" s="212">
        <v>80</v>
      </c>
    </row>
    <row r="46" spans="1:10" ht="12.75" customHeight="1" x14ac:dyDescent="0.2">
      <c r="A46" s="102"/>
      <c r="B46" s="640" t="s">
        <v>495</v>
      </c>
      <c r="C46" s="205">
        <v>4</v>
      </c>
      <c r="D46" s="202">
        <v>151</v>
      </c>
      <c r="E46" s="634">
        <v>319</v>
      </c>
      <c r="F46" s="205">
        <v>470</v>
      </c>
      <c r="G46" s="203">
        <v>3</v>
      </c>
      <c r="H46" s="612">
        <v>103</v>
      </c>
      <c r="I46" s="204">
        <v>147</v>
      </c>
      <c r="J46" s="205">
        <v>250</v>
      </c>
    </row>
    <row r="47" spans="1:10" ht="12.75" customHeight="1" x14ac:dyDescent="0.2">
      <c r="A47" s="102"/>
      <c r="B47" s="641" t="s">
        <v>496</v>
      </c>
      <c r="C47" s="212">
        <v>11</v>
      </c>
      <c r="D47" s="209">
        <v>257</v>
      </c>
      <c r="E47" s="635">
        <v>468</v>
      </c>
      <c r="F47" s="212">
        <v>725</v>
      </c>
      <c r="G47" s="210">
        <v>5</v>
      </c>
      <c r="H47" s="615">
        <v>191</v>
      </c>
      <c r="I47" s="211">
        <v>262</v>
      </c>
      <c r="J47" s="212">
        <v>453</v>
      </c>
    </row>
    <row r="48" spans="1:10" ht="12.75" customHeight="1" x14ac:dyDescent="0.2">
      <c r="A48" s="102"/>
      <c r="B48" s="640" t="s">
        <v>497</v>
      </c>
      <c r="C48" s="205">
        <v>28</v>
      </c>
      <c r="D48" s="202">
        <v>355</v>
      </c>
      <c r="E48" s="634">
        <v>652</v>
      </c>
      <c r="F48" s="205">
        <v>1007</v>
      </c>
      <c r="G48" s="203">
        <v>18</v>
      </c>
      <c r="H48" s="612">
        <v>271</v>
      </c>
      <c r="I48" s="204">
        <v>430</v>
      </c>
      <c r="J48" s="205">
        <v>701</v>
      </c>
    </row>
    <row r="49" spans="1:10" ht="12.75" customHeight="1" x14ac:dyDescent="0.2">
      <c r="A49" s="102"/>
      <c r="B49" s="641" t="s">
        <v>498</v>
      </c>
      <c r="C49" s="212">
        <v>30</v>
      </c>
      <c r="D49" s="209">
        <v>407</v>
      </c>
      <c r="E49" s="635">
        <v>742</v>
      </c>
      <c r="F49" s="212">
        <v>1149</v>
      </c>
      <c r="G49" s="210">
        <v>19</v>
      </c>
      <c r="H49" s="615">
        <v>298</v>
      </c>
      <c r="I49" s="211">
        <v>456</v>
      </c>
      <c r="J49" s="212">
        <v>754</v>
      </c>
    </row>
    <row r="50" spans="1:10" ht="12.75" customHeight="1" x14ac:dyDescent="0.2">
      <c r="A50" s="102"/>
      <c r="B50" s="640" t="s">
        <v>499</v>
      </c>
      <c r="C50" s="205">
        <v>79</v>
      </c>
      <c r="D50" s="202">
        <v>395</v>
      </c>
      <c r="E50" s="634">
        <v>922</v>
      </c>
      <c r="F50" s="205">
        <v>1317</v>
      </c>
      <c r="G50" s="203">
        <v>60</v>
      </c>
      <c r="H50" s="612">
        <v>286</v>
      </c>
      <c r="I50" s="204">
        <v>613</v>
      </c>
      <c r="J50" s="205">
        <v>899</v>
      </c>
    </row>
    <row r="51" spans="1:10" ht="12.75" customHeight="1" x14ac:dyDescent="0.2">
      <c r="A51" s="102"/>
      <c r="B51" s="641" t="s">
        <v>500</v>
      </c>
      <c r="C51" s="212">
        <v>70</v>
      </c>
      <c r="D51" s="209">
        <v>424</v>
      </c>
      <c r="E51" s="635">
        <v>1005</v>
      </c>
      <c r="F51" s="212">
        <v>1429</v>
      </c>
      <c r="G51" s="210">
        <v>46</v>
      </c>
      <c r="H51" s="615">
        <v>305</v>
      </c>
      <c r="I51" s="211">
        <v>716</v>
      </c>
      <c r="J51" s="212">
        <v>1021</v>
      </c>
    </row>
    <row r="52" spans="1:10" ht="12.75" customHeight="1" x14ac:dyDescent="0.2">
      <c r="A52" s="102"/>
      <c r="B52" s="640" t="s">
        <v>501</v>
      </c>
      <c r="C52" s="205">
        <v>50</v>
      </c>
      <c r="D52" s="202">
        <v>445</v>
      </c>
      <c r="E52" s="634">
        <v>894</v>
      </c>
      <c r="F52" s="205">
        <v>1339</v>
      </c>
      <c r="G52" s="203">
        <v>35</v>
      </c>
      <c r="H52" s="612">
        <v>341</v>
      </c>
      <c r="I52" s="204">
        <v>629</v>
      </c>
      <c r="J52" s="205">
        <v>970</v>
      </c>
    </row>
    <row r="53" spans="1:10" ht="12.75" customHeight="1" x14ac:dyDescent="0.2">
      <c r="A53" s="102"/>
      <c r="B53" s="641" t="s">
        <v>502</v>
      </c>
      <c r="C53" s="212">
        <v>57</v>
      </c>
      <c r="D53" s="209">
        <v>423</v>
      </c>
      <c r="E53" s="635">
        <v>988</v>
      </c>
      <c r="F53" s="212">
        <v>1411</v>
      </c>
      <c r="G53" s="210">
        <v>48</v>
      </c>
      <c r="H53" s="615">
        <v>324</v>
      </c>
      <c r="I53" s="211">
        <v>767</v>
      </c>
      <c r="J53" s="212">
        <v>1091</v>
      </c>
    </row>
    <row r="54" spans="1:10" ht="12.75" customHeight="1" x14ac:dyDescent="0.2">
      <c r="A54" s="102"/>
      <c r="B54" s="640" t="s">
        <v>503</v>
      </c>
      <c r="C54" s="205">
        <v>76</v>
      </c>
      <c r="D54" s="202">
        <v>341</v>
      </c>
      <c r="E54" s="634">
        <v>864</v>
      </c>
      <c r="F54" s="205">
        <v>1205</v>
      </c>
      <c r="G54" s="203">
        <v>59</v>
      </c>
      <c r="H54" s="612">
        <v>274</v>
      </c>
      <c r="I54" s="204">
        <v>681</v>
      </c>
      <c r="J54" s="205">
        <v>955</v>
      </c>
    </row>
    <row r="55" spans="1:10" ht="12.75" customHeight="1" x14ac:dyDescent="0.2">
      <c r="A55" s="102"/>
      <c r="B55" s="641" t="s">
        <v>504</v>
      </c>
      <c r="C55" s="212">
        <v>64</v>
      </c>
      <c r="D55" s="209">
        <v>359</v>
      </c>
      <c r="E55" s="635">
        <v>878</v>
      </c>
      <c r="F55" s="212">
        <v>1237</v>
      </c>
      <c r="G55" s="210">
        <v>55</v>
      </c>
      <c r="H55" s="615">
        <v>280</v>
      </c>
      <c r="I55" s="211">
        <v>662</v>
      </c>
      <c r="J55" s="212">
        <v>942</v>
      </c>
    </row>
    <row r="56" spans="1:10" ht="12.75" customHeight="1" x14ac:dyDescent="0.2">
      <c r="A56" s="102"/>
      <c r="B56" s="640" t="s">
        <v>505</v>
      </c>
      <c r="C56" s="205">
        <v>51</v>
      </c>
      <c r="D56" s="202">
        <v>313</v>
      </c>
      <c r="E56" s="634">
        <v>880</v>
      </c>
      <c r="F56" s="205">
        <v>1193</v>
      </c>
      <c r="G56" s="203">
        <v>44</v>
      </c>
      <c r="H56" s="612">
        <v>243</v>
      </c>
      <c r="I56" s="204">
        <v>719</v>
      </c>
      <c r="J56" s="205">
        <v>962</v>
      </c>
    </row>
    <row r="57" spans="1:10" ht="12.75" customHeight="1" x14ac:dyDescent="0.2">
      <c r="A57" s="102"/>
      <c r="B57" s="641" t="s">
        <v>506</v>
      </c>
      <c r="C57" s="212">
        <v>39</v>
      </c>
      <c r="D57" s="209">
        <v>271</v>
      </c>
      <c r="E57" s="635">
        <v>806</v>
      </c>
      <c r="F57" s="212">
        <v>1077</v>
      </c>
      <c r="G57" s="210">
        <v>32</v>
      </c>
      <c r="H57" s="615">
        <v>217</v>
      </c>
      <c r="I57" s="211">
        <v>675</v>
      </c>
      <c r="J57" s="212">
        <v>892</v>
      </c>
    </row>
    <row r="58" spans="1:10" ht="12.75" customHeight="1" x14ac:dyDescent="0.2">
      <c r="A58" s="102"/>
      <c r="B58" s="640" t="s">
        <v>507</v>
      </c>
      <c r="C58" s="205">
        <v>73</v>
      </c>
      <c r="D58" s="202">
        <v>294</v>
      </c>
      <c r="E58" s="634">
        <v>760</v>
      </c>
      <c r="F58" s="205">
        <v>1054</v>
      </c>
      <c r="G58" s="203">
        <v>60</v>
      </c>
      <c r="H58" s="612">
        <v>236</v>
      </c>
      <c r="I58" s="204">
        <v>617</v>
      </c>
      <c r="J58" s="205">
        <v>853</v>
      </c>
    </row>
    <row r="59" spans="1:10" ht="12.75" customHeight="1" x14ac:dyDescent="0.2">
      <c r="A59" s="102"/>
      <c r="B59" s="641" t="s">
        <v>508</v>
      </c>
      <c r="C59" s="212">
        <v>38</v>
      </c>
      <c r="D59" s="209">
        <v>265</v>
      </c>
      <c r="E59" s="635">
        <v>763</v>
      </c>
      <c r="F59" s="212">
        <v>1028</v>
      </c>
      <c r="G59" s="210">
        <v>33</v>
      </c>
      <c r="H59" s="615">
        <v>227</v>
      </c>
      <c r="I59" s="211">
        <v>616</v>
      </c>
      <c r="J59" s="212">
        <v>843</v>
      </c>
    </row>
    <row r="60" spans="1:10" ht="12.75" customHeight="1" x14ac:dyDescent="0.2">
      <c r="A60" s="102"/>
      <c r="B60" s="640" t="s">
        <v>509</v>
      </c>
      <c r="C60" s="205">
        <v>55</v>
      </c>
      <c r="D60" s="202">
        <v>276</v>
      </c>
      <c r="E60" s="634">
        <v>705</v>
      </c>
      <c r="F60" s="205">
        <v>981</v>
      </c>
      <c r="G60" s="203">
        <v>46</v>
      </c>
      <c r="H60" s="612">
        <v>233</v>
      </c>
      <c r="I60" s="204">
        <v>579</v>
      </c>
      <c r="J60" s="205">
        <v>812</v>
      </c>
    </row>
    <row r="61" spans="1:10" ht="12.75" customHeight="1" x14ac:dyDescent="0.2">
      <c r="B61" s="641" t="s">
        <v>510</v>
      </c>
      <c r="C61" s="212">
        <v>41</v>
      </c>
      <c r="D61" s="209">
        <v>258</v>
      </c>
      <c r="E61" s="635">
        <v>769</v>
      </c>
      <c r="F61" s="212">
        <v>1027</v>
      </c>
      <c r="G61" s="210">
        <v>36</v>
      </c>
      <c r="H61" s="615">
        <v>214</v>
      </c>
      <c r="I61" s="211">
        <v>638</v>
      </c>
      <c r="J61" s="212">
        <v>852</v>
      </c>
    </row>
    <row r="62" spans="1:10" s="95" customFormat="1" ht="15" customHeight="1" x14ac:dyDescent="0.2">
      <c r="B62" s="126" t="s">
        <v>117</v>
      </c>
      <c r="C62" s="1550"/>
      <c r="D62" s="1550"/>
      <c r="E62" s="1551"/>
      <c r="F62" s="1550"/>
      <c r="G62" s="1552"/>
    </row>
    <row r="63" spans="1:10" x14ac:dyDescent="0.2">
      <c r="G63" s="489"/>
    </row>
  </sheetData>
  <mergeCells count="2">
    <mergeCell ref="C5:F5"/>
    <mergeCell ref="G5:J5"/>
  </mergeCells>
  <printOptions horizontalCentered="1"/>
  <pageMargins left="0.47244094488188981" right="0.47244094488188981" top="0.59055118110236227" bottom="0.39370078740157483" header="0.51181102362204722" footer="0.31496062992125984"/>
  <pageSetup paperSize="9" scale="91" firstPageNumber="0" orientation="portrait" r:id="rId1"/>
  <headerFooter>
    <oddFooter>&amp;C&amp;F&amp;R&amp;A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zoomScaleNormal="100" workbookViewId="0">
      <pane ySplit="6" topLeftCell="A34" activePane="bottomLeft" state="frozen"/>
      <selection activeCell="D66" sqref="D66"/>
      <selection pane="bottomLeft" activeCell="B64" sqref="B64"/>
    </sheetView>
  </sheetViews>
  <sheetFormatPr baseColWidth="10" defaultColWidth="9.140625" defaultRowHeight="12.75" x14ac:dyDescent="0.2"/>
  <cols>
    <col min="1" max="1" width="1.7109375" style="337" customWidth="1"/>
    <col min="2" max="2" width="15.7109375" style="337" customWidth="1"/>
    <col min="3" max="3" width="6.7109375" style="337" customWidth="1"/>
    <col min="4" max="6" width="9.7109375" style="337" customWidth="1"/>
    <col min="7" max="7" width="6.7109375" style="337" customWidth="1"/>
    <col min="8" max="10" width="9.7109375" style="337" customWidth="1"/>
    <col min="11" max="1021" width="10.7109375" style="337" customWidth="1"/>
    <col min="1022" max="1024" width="9.140625" style="337" customWidth="1"/>
    <col min="1025" max="16384" width="9.140625" style="337"/>
  </cols>
  <sheetData>
    <row r="1" spans="1:10" s="102" customFormat="1" ht="20.100000000000001" customHeight="1" x14ac:dyDescent="0.2">
      <c r="B1" s="187" t="s">
        <v>453</v>
      </c>
      <c r="C1" s="217"/>
      <c r="D1" s="585"/>
      <c r="E1" s="585"/>
      <c r="F1" s="585"/>
      <c r="G1" s="585"/>
      <c r="H1" s="585"/>
      <c r="I1" s="585"/>
      <c r="J1" s="585"/>
    </row>
    <row r="2" spans="1:10" s="1543" customFormat="1" ht="20.100000000000001" customHeight="1" x14ac:dyDescent="0.25">
      <c r="B2" s="1118" t="s">
        <v>452</v>
      </c>
      <c r="C2" s="1544"/>
      <c r="D2" s="1545"/>
      <c r="E2" s="1545"/>
      <c r="F2" s="1545"/>
      <c r="G2" s="1545"/>
      <c r="H2" s="1545"/>
      <c r="I2" s="1545"/>
      <c r="J2" s="1545"/>
    </row>
    <row r="3" spans="1:10" s="102" customFormat="1" ht="20.100000000000001" customHeight="1" x14ac:dyDescent="0.2">
      <c r="B3" s="1116" t="s">
        <v>439</v>
      </c>
      <c r="C3" s="275"/>
      <c r="D3" s="585"/>
      <c r="E3" s="585"/>
      <c r="F3" s="585"/>
      <c r="G3" s="585"/>
      <c r="H3" s="585"/>
      <c r="I3" s="585"/>
      <c r="J3" s="585"/>
    </row>
    <row r="4" spans="1:10" s="102" customFormat="1" ht="20.100000000000001" customHeight="1" x14ac:dyDescent="0.2">
      <c r="B4" s="596" t="s">
        <v>49</v>
      </c>
      <c r="C4" s="219"/>
      <c r="D4" s="219"/>
      <c r="E4" s="219"/>
      <c r="F4" s="585"/>
      <c r="G4" s="585"/>
      <c r="H4" s="585"/>
      <c r="I4" s="585"/>
      <c r="J4" s="585"/>
    </row>
    <row r="5" spans="1:10" s="94" customFormat="1" ht="25.5" customHeight="1" x14ac:dyDescent="0.2">
      <c r="B5" s="616" t="s">
        <v>511</v>
      </c>
      <c r="C5" s="2064" t="s">
        <v>81</v>
      </c>
      <c r="D5" s="2064"/>
      <c r="E5" s="2064"/>
      <c r="F5" s="2064"/>
      <c r="G5" s="2063" t="s">
        <v>520</v>
      </c>
      <c r="H5" s="2063"/>
      <c r="I5" s="2063"/>
      <c r="J5" s="2063"/>
    </row>
    <row r="6" spans="1:10" s="94" customFormat="1" ht="50.1" customHeight="1" x14ac:dyDescent="0.2">
      <c r="B6" s="616"/>
      <c r="C6" s="1468" t="s">
        <v>755</v>
      </c>
      <c r="D6" s="1469" t="s">
        <v>756</v>
      </c>
      <c r="E6" s="1470" t="s">
        <v>754</v>
      </c>
      <c r="F6" s="1471" t="s">
        <v>893</v>
      </c>
      <c r="G6" s="1472" t="s">
        <v>755</v>
      </c>
      <c r="H6" s="1469" t="s">
        <v>756</v>
      </c>
      <c r="I6" s="1470" t="s">
        <v>754</v>
      </c>
      <c r="J6" s="1471" t="s">
        <v>893</v>
      </c>
    </row>
    <row r="7" spans="1:10" ht="5.0999999999999996" customHeight="1" x14ac:dyDescent="0.2">
      <c r="A7" s="94"/>
      <c r="B7" s="617"/>
      <c r="C7" s="617"/>
      <c r="D7" s="94"/>
      <c r="E7" s="94"/>
      <c r="F7" s="94"/>
      <c r="G7" s="639"/>
      <c r="H7" s="94"/>
      <c r="I7" s="94"/>
      <c r="J7" s="94"/>
    </row>
    <row r="8" spans="1:10" ht="12.75" customHeight="1" x14ac:dyDescent="0.2">
      <c r="A8" s="102"/>
      <c r="B8" s="640" t="s">
        <v>461</v>
      </c>
      <c r="C8" s="619">
        <v>6</v>
      </c>
      <c r="D8" s="202">
        <v>71</v>
      </c>
      <c r="E8" s="204">
        <v>354</v>
      </c>
      <c r="F8" s="205">
        <v>425</v>
      </c>
      <c r="G8" s="203">
        <v>0</v>
      </c>
      <c r="H8" s="202">
        <v>1</v>
      </c>
      <c r="I8" s="204">
        <v>4</v>
      </c>
      <c r="J8" s="205">
        <v>5</v>
      </c>
    </row>
    <row r="9" spans="1:10" ht="12.75" customHeight="1" x14ac:dyDescent="0.2">
      <c r="A9" s="102"/>
      <c r="B9" s="641" t="s">
        <v>462</v>
      </c>
      <c r="C9" s="621">
        <v>10</v>
      </c>
      <c r="D9" s="209">
        <v>106</v>
      </c>
      <c r="E9" s="211">
        <v>514</v>
      </c>
      <c r="F9" s="212">
        <v>620</v>
      </c>
      <c r="G9" s="210">
        <v>2</v>
      </c>
      <c r="H9" s="209">
        <v>4</v>
      </c>
      <c r="I9" s="211">
        <v>8</v>
      </c>
      <c r="J9" s="212">
        <v>12</v>
      </c>
    </row>
    <row r="10" spans="1:10" ht="12.75" customHeight="1" x14ac:dyDescent="0.2">
      <c r="A10" s="102"/>
      <c r="B10" s="640" t="s">
        <v>463</v>
      </c>
      <c r="C10" s="619">
        <v>8</v>
      </c>
      <c r="D10" s="202">
        <v>170</v>
      </c>
      <c r="E10" s="204">
        <v>728</v>
      </c>
      <c r="F10" s="205">
        <v>898</v>
      </c>
      <c r="G10" s="203">
        <v>1</v>
      </c>
      <c r="H10" s="202">
        <v>10</v>
      </c>
      <c r="I10" s="204">
        <v>51</v>
      </c>
      <c r="J10" s="205">
        <v>61</v>
      </c>
    </row>
    <row r="11" spans="1:10" ht="12.75" customHeight="1" x14ac:dyDescent="0.2">
      <c r="A11" s="102"/>
      <c r="B11" s="641" t="s">
        <v>69</v>
      </c>
      <c r="C11" s="621">
        <v>18</v>
      </c>
      <c r="D11" s="209">
        <v>277</v>
      </c>
      <c r="E11" s="211">
        <v>774</v>
      </c>
      <c r="F11" s="212">
        <v>1051</v>
      </c>
      <c r="G11" s="210">
        <v>6</v>
      </c>
      <c r="H11" s="209">
        <v>68</v>
      </c>
      <c r="I11" s="211">
        <v>174</v>
      </c>
      <c r="J11" s="212">
        <v>242</v>
      </c>
    </row>
    <row r="12" spans="1:10" ht="12.75" customHeight="1" x14ac:dyDescent="0.2">
      <c r="A12" s="102"/>
      <c r="B12" s="640" t="s">
        <v>464</v>
      </c>
      <c r="C12" s="619">
        <v>28</v>
      </c>
      <c r="D12" s="202">
        <v>321</v>
      </c>
      <c r="E12" s="204">
        <v>1093</v>
      </c>
      <c r="F12" s="205">
        <v>1414</v>
      </c>
      <c r="G12" s="203">
        <v>7</v>
      </c>
      <c r="H12" s="202">
        <v>140</v>
      </c>
      <c r="I12" s="204">
        <v>481</v>
      </c>
      <c r="J12" s="205">
        <v>621</v>
      </c>
    </row>
    <row r="13" spans="1:10" ht="12.75" customHeight="1" x14ac:dyDescent="0.2">
      <c r="A13" s="102"/>
      <c r="B13" s="641" t="s">
        <v>465</v>
      </c>
      <c r="C13" s="621">
        <v>74</v>
      </c>
      <c r="D13" s="209">
        <v>580</v>
      </c>
      <c r="E13" s="211">
        <v>2671</v>
      </c>
      <c r="F13" s="212">
        <v>3251</v>
      </c>
      <c r="G13" s="210">
        <v>40</v>
      </c>
      <c r="H13" s="209">
        <v>307</v>
      </c>
      <c r="I13" s="211">
        <v>1619</v>
      </c>
      <c r="J13" s="212">
        <v>1926</v>
      </c>
    </row>
    <row r="14" spans="1:10" ht="12.75" customHeight="1" x14ac:dyDescent="0.2">
      <c r="A14" s="102"/>
      <c r="B14" s="640" t="s">
        <v>466</v>
      </c>
      <c r="C14" s="619">
        <v>40</v>
      </c>
      <c r="D14" s="202">
        <v>399</v>
      </c>
      <c r="E14" s="204">
        <v>2193</v>
      </c>
      <c r="F14" s="205">
        <v>2592</v>
      </c>
      <c r="G14" s="203">
        <v>25</v>
      </c>
      <c r="H14" s="202">
        <v>247</v>
      </c>
      <c r="I14" s="204">
        <v>1394</v>
      </c>
      <c r="J14" s="205">
        <v>1641</v>
      </c>
    </row>
    <row r="15" spans="1:10" ht="12.75" customHeight="1" x14ac:dyDescent="0.2">
      <c r="A15" s="102"/>
      <c r="B15" s="641" t="s">
        <v>467</v>
      </c>
      <c r="C15" s="621">
        <v>26</v>
      </c>
      <c r="D15" s="209">
        <v>310</v>
      </c>
      <c r="E15" s="211">
        <v>1723</v>
      </c>
      <c r="F15" s="212">
        <v>2033</v>
      </c>
      <c r="G15" s="210">
        <v>17</v>
      </c>
      <c r="H15" s="209">
        <v>187</v>
      </c>
      <c r="I15" s="211">
        <v>1112</v>
      </c>
      <c r="J15" s="212">
        <v>1299</v>
      </c>
    </row>
    <row r="16" spans="1:10" ht="12.75" customHeight="1" x14ac:dyDescent="0.2">
      <c r="A16" s="102"/>
      <c r="B16" s="640" t="s">
        <v>468</v>
      </c>
      <c r="C16" s="619">
        <v>39</v>
      </c>
      <c r="D16" s="202">
        <v>306</v>
      </c>
      <c r="E16" s="204">
        <v>1469</v>
      </c>
      <c r="F16" s="205">
        <v>1775</v>
      </c>
      <c r="G16" s="203">
        <v>26</v>
      </c>
      <c r="H16" s="202">
        <v>169</v>
      </c>
      <c r="I16" s="204">
        <v>949</v>
      </c>
      <c r="J16" s="205">
        <v>1118</v>
      </c>
    </row>
    <row r="17" spans="1:10" ht="12.75" customHeight="1" x14ac:dyDescent="0.2">
      <c r="A17" s="102"/>
      <c r="B17" s="641" t="s">
        <v>469</v>
      </c>
      <c r="C17" s="621">
        <v>32</v>
      </c>
      <c r="D17" s="209">
        <v>283</v>
      </c>
      <c r="E17" s="211">
        <v>1252</v>
      </c>
      <c r="F17" s="212">
        <v>1535</v>
      </c>
      <c r="G17" s="210">
        <v>17</v>
      </c>
      <c r="H17" s="209">
        <v>183</v>
      </c>
      <c r="I17" s="211">
        <v>834</v>
      </c>
      <c r="J17" s="212">
        <v>1017</v>
      </c>
    </row>
    <row r="18" spans="1:10" ht="12.75" customHeight="1" x14ac:dyDescent="0.2">
      <c r="A18" s="102"/>
      <c r="B18" s="640" t="s">
        <v>470</v>
      </c>
      <c r="C18" s="619">
        <v>40</v>
      </c>
      <c r="D18" s="202">
        <v>345</v>
      </c>
      <c r="E18" s="204">
        <v>1268</v>
      </c>
      <c r="F18" s="205">
        <v>1613</v>
      </c>
      <c r="G18" s="203">
        <v>25</v>
      </c>
      <c r="H18" s="202">
        <v>199</v>
      </c>
      <c r="I18" s="204">
        <v>773</v>
      </c>
      <c r="J18" s="205">
        <v>972</v>
      </c>
    </row>
    <row r="19" spans="1:10" ht="12.75" customHeight="1" x14ac:dyDescent="0.2">
      <c r="A19" s="102"/>
      <c r="B19" s="641" t="s">
        <v>471</v>
      </c>
      <c r="C19" s="621">
        <v>35</v>
      </c>
      <c r="D19" s="209">
        <v>428</v>
      </c>
      <c r="E19" s="211">
        <v>1174</v>
      </c>
      <c r="F19" s="212">
        <v>1602</v>
      </c>
      <c r="G19" s="210">
        <v>23</v>
      </c>
      <c r="H19" s="209">
        <v>237</v>
      </c>
      <c r="I19" s="211">
        <v>683</v>
      </c>
      <c r="J19" s="212">
        <v>920</v>
      </c>
    </row>
    <row r="20" spans="1:10" ht="12.75" customHeight="1" x14ac:dyDescent="0.2">
      <c r="A20" s="102"/>
      <c r="B20" s="640" t="s">
        <v>472</v>
      </c>
      <c r="C20" s="619">
        <v>49</v>
      </c>
      <c r="D20" s="202">
        <v>397</v>
      </c>
      <c r="E20" s="204">
        <v>1077</v>
      </c>
      <c r="F20" s="205">
        <v>1474</v>
      </c>
      <c r="G20" s="203">
        <v>28</v>
      </c>
      <c r="H20" s="202">
        <v>205</v>
      </c>
      <c r="I20" s="204">
        <v>565</v>
      </c>
      <c r="J20" s="205">
        <v>770</v>
      </c>
    </row>
    <row r="21" spans="1:10" ht="12.75" customHeight="1" x14ac:dyDescent="0.2">
      <c r="A21" s="102"/>
      <c r="B21" s="641" t="s">
        <v>473</v>
      </c>
      <c r="C21" s="621">
        <v>39</v>
      </c>
      <c r="D21" s="209">
        <v>374</v>
      </c>
      <c r="E21" s="211">
        <v>772</v>
      </c>
      <c r="F21" s="212">
        <v>1146</v>
      </c>
      <c r="G21" s="210">
        <v>17</v>
      </c>
      <c r="H21" s="209">
        <v>168</v>
      </c>
      <c r="I21" s="211">
        <v>355</v>
      </c>
      <c r="J21" s="212">
        <v>523</v>
      </c>
    </row>
    <row r="22" spans="1:10" ht="12.75" customHeight="1" x14ac:dyDescent="0.2">
      <c r="A22" s="102"/>
      <c r="B22" s="640" t="s">
        <v>474</v>
      </c>
      <c r="C22" s="619">
        <v>39</v>
      </c>
      <c r="D22" s="202">
        <v>358</v>
      </c>
      <c r="E22" s="204">
        <v>604</v>
      </c>
      <c r="F22" s="205">
        <v>962</v>
      </c>
      <c r="G22" s="203">
        <v>17</v>
      </c>
      <c r="H22" s="202">
        <v>149</v>
      </c>
      <c r="I22" s="204">
        <v>240</v>
      </c>
      <c r="J22" s="205">
        <v>389</v>
      </c>
    </row>
    <row r="23" spans="1:10" ht="12.75" customHeight="1" x14ac:dyDescent="0.2">
      <c r="A23" s="102"/>
      <c r="B23" s="641" t="s">
        <v>475</v>
      </c>
      <c r="C23" s="621">
        <v>55</v>
      </c>
      <c r="D23" s="209">
        <v>344</v>
      </c>
      <c r="E23" s="211">
        <v>503</v>
      </c>
      <c r="F23" s="212">
        <v>847</v>
      </c>
      <c r="G23" s="210">
        <v>21</v>
      </c>
      <c r="H23" s="209">
        <v>115</v>
      </c>
      <c r="I23" s="211">
        <v>200</v>
      </c>
      <c r="J23" s="212">
        <v>315</v>
      </c>
    </row>
    <row r="24" spans="1:10" ht="12.75" customHeight="1" x14ac:dyDescent="0.2">
      <c r="A24" s="102"/>
      <c r="B24" s="640" t="s">
        <v>476</v>
      </c>
      <c r="C24" s="619">
        <v>59</v>
      </c>
      <c r="D24" s="202">
        <v>294</v>
      </c>
      <c r="E24" s="204">
        <v>371</v>
      </c>
      <c r="F24" s="205">
        <v>665</v>
      </c>
      <c r="G24" s="203">
        <v>17</v>
      </c>
      <c r="H24" s="202">
        <v>95</v>
      </c>
      <c r="I24" s="204">
        <v>134</v>
      </c>
      <c r="J24" s="205">
        <v>229</v>
      </c>
    </row>
    <row r="25" spans="1:10" ht="12.75" customHeight="1" x14ac:dyDescent="0.2">
      <c r="A25" s="102"/>
      <c r="B25" s="641" t="s">
        <v>477</v>
      </c>
      <c r="C25" s="621">
        <v>59</v>
      </c>
      <c r="D25" s="209">
        <v>307</v>
      </c>
      <c r="E25" s="211">
        <v>281</v>
      </c>
      <c r="F25" s="212">
        <v>588</v>
      </c>
      <c r="G25" s="210">
        <v>18</v>
      </c>
      <c r="H25" s="209">
        <v>72</v>
      </c>
      <c r="I25" s="211">
        <v>74</v>
      </c>
      <c r="J25" s="212">
        <v>146</v>
      </c>
    </row>
    <row r="26" spans="1:10" ht="12.75" customHeight="1" x14ac:dyDescent="0.2">
      <c r="A26" s="102"/>
      <c r="B26" s="640" t="s">
        <v>478</v>
      </c>
      <c r="C26" s="619">
        <v>44</v>
      </c>
      <c r="D26" s="202">
        <v>179</v>
      </c>
      <c r="E26" s="204">
        <v>177</v>
      </c>
      <c r="F26" s="205">
        <v>356</v>
      </c>
      <c r="G26" s="203">
        <v>8</v>
      </c>
      <c r="H26" s="202">
        <v>42</v>
      </c>
      <c r="I26" s="204">
        <v>42</v>
      </c>
      <c r="J26" s="205">
        <v>84</v>
      </c>
    </row>
    <row r="27" spans="1:10" ht="12.75" customHeight="1" x14ac:dyDescent="0.2">
      <c r="A27" s="102"/>
      <c r="B27" s="641" t="s">
        <v>479</v>
      </c>
      <c r="C27" s="621">
        <v>28</v>
      </c>
      <c r="D27" s="209">
        <v>58</v>
      </c>
      <c r="E27" s="211">
        <v>68</v>
      </c>
      <c r="F27" s="212">
        <v>126</v>
      </c>
      <c r="G27" s="210">
        <v>1</v>
      </c>
      <c r="H27" s="209">
        <v>9</v>
      </c>
      <c r="I27" s="211">
        <v>10</v>
      </c>
      <c r="J27" s="212">
        <v>19</v>
      </c>
    </row>
    <row r="28" spans="1:10" ht="12.75" customHeight="1" x14ac:dyDescent="0.2">
      <c r="A28" s="102"/>
      <c r="B28" s="640" t="s">
        <v>480</v>
      </c>
      <c r="C28" s="619">
        <v>7</v>
      </c>
      <c r="D28" s="202">
        <v>4</v>
      </c>
      <c r="E28" s="204">
        <v>14</v>
      </c>
      <c r="F28" s="205">
        <v>18</v>
      </c>
      <c r="G28" s="203">
        <v>0</v>
      </c>
      <c r="H28" s="202">
        <v>1</v>
      </c>
      <c r="I28" s="204">
        <v>3</v>
      </c>
      <c r="J28" s="205">
        <v>4</v>
      </c>
    </row>
    <row r="29" spans="1:10" ht="12.75" customHeight="1" x14ac:dyDescent="0.2">
      <c r="A29" s="102"/>
      <c r="B29" s="641" t="s">
        <v>460</v>
      </c>
      <c r="C29" s="621">
        <v>0</v>
      </c>
      <c r="D29" s="209">
        <v>1</v>
      </c>
      <c r="E29" s="211">
        <v>13</v>
      </c>
      <c r="F29" s="212">
        <v>14</v>
      </c>
      <c r="G29" s="210">
        <v>0</v>
      </c>
      <c r="H29" s="209">
        <v>0</v>
      </c>
      <c r="I29" s="211">
        <v>6</v>
      </c>
      <c r="J29" s="212">
        <v>6</v>
      </c>
    </row>
    <row r="30" spans="1:10" ht="12.75" customHeight="1" x14ac:dyDescent="0.2">
      <c r="A30" s="102"/>
      <c r="B30" s="643" t="s">
        <v>115</v>
      </c>
      <c r="C30" s="625">
        <f t="shared" ref="C30:J30" si="0">SUM(C8:C29)</f>
        <v>735</v>
      </c>
      <c r="D30" s="646">
        <f t="shared" si="0"/>
        <v>5912</v>
      </c>
      <c r="E30" s="647">
        <f t="shared" si="0"/>
        <v>19093</v>
      </c>
      <c r="F30" s="648">
        <f t="shared" si="0"/>
        <v>25005</v>
      </c>
      <c r="G30" s="649">
        <f t="shared" si="0"/>
        <v>316</v>
      </c>
      <c r="H30" s="646">
        <f t="shared" si="0"/>
        <v>2608</v>
      </c>
      <c r="I30" s="647">
        <f t="shared" si="0"/>
        <v>9711</v>
      </c>
      <c r="J30" s="648">
        <f t="shared" si="0"/>
        <v>12319</v>
      </c>
    </row>
    <row r="31" spans="1:10" s="1548" customFormat="1" ht="24.95" customHeight="1" x14ac:dyDescent="0.25">
      <c r="A31" s="1541"/>
      <c r="B31" s="645" t="s">
        <v>481</v>
      </c>
      <c r="C31" s="1549"/>
      <c r="D31" s="1546"/>
      <c r="E31" s="1546"/>
      <c r="F31" s="1546"/>
      <c r="G31" s="1547"/>
      <c r="H31" s="1546"/>
      <c r="I31" s="1546"/>
      <c r="J31" s="1546"/>
    </row>
    <row r="32" spans="1:10" ht="12.75" customHeight="1" x14ac:dyDescent="0.2">
      <c r="A32" s="102"/>
      <c r="B32" s="640" t="s">
        <v>513</v>
      </c>
      <c r="C32" s="205">
        <v>1</v>
      </c>
      <c r="D32" s="202">
        <v>11</v>
      </c>
      <c r="E32" s="634">
        <v>69</v>
      </c>
      <c r="F32" s="205">
        <v>80</v>
      </c>
      <c r="G32" s="203">
        <v>0</v>
      </c>
      <c r="H32" s="612">
        <v>0</v>
      </c>
      <c r="I32" s="204">
        <v>0</v>
      </c>
      <c r="J32" s="205">
        <v>0</v>
      </c>
    </row>
    <row r="33" spans="1:10" ht="12.75" customHeight="1" x14ac:dyDescent="0.2">
      <c r="A33" s="102"/>
      <c r="B33" s="641" t="s">
        <v>514</v>
      </c>
      <c r="C33" s="212">
        <v>3</v>
      </c>
      <c r="D33" s="209">
        <v>9</v>
      </c>
      <c r="E33" s="635">
        <v>58</v>
      </c>
      <c r="F33" s="212">
        <v>67</v>
      </c>
      <c r="G33" s="210">
        <v>0</v>
      </c>
      <c r="H33" s="615">
        <v>0</v>
      </c>
      <c r="I33" s="211">
        <v>0</v>
      </c>
      <c r="J33" s="212">
        <v>0</v>
      </c>
    </row>
    <row r="34" spans="1:10" ht="12.75" customHeight="1" x14ac:dyDescent="0.2">
      <c r="A34" s="102"/>
      <c r="B34" s="640" t="s">
        <v>483</v>
      </c>
      <c r="C34" s="205">
        <v>1</v>
      </c>
      <c r="D34" s="202">
        <v>13</v>
      </c>
      <c r="E34" s="634">
        <v>68</v>
      </c>
      <c r="F34" s="205">
        <v>81</v>
      </c>
      <c r="G34" s="203">
        <v>0</v>
      </c>
      <c r="H34" s="612">
        <v>1</v>
      </c>
      <c r="I34" s="204">
        <v>1</v>
      </c>
      <c r="J34" s="205">
        <v>2</v>
      </c>
    </row>
    <row r="35" spans="1:10" ht="12.75" customHeight="1" x14ac:dyDescent="0.2">
      <c r="A35" s="102"/>
      <c r="B35" s="641" t="s">
        <v>484</v>
      </c>
      <c r="C35" s="212">
        <v>0</v>
      </c>
      <c r="D35" s="209">
        <v>16</v>
      </c>
      <c r="E35" s="635">
        <v>72</v>
      </c>
      <c r="F35" s="212">
        <v>88</v>
      </c>
      <c r="G35" s="210">
        <v>0</v>
      </c>
      <c r="H35" s="615">
        <v>0</v>
      </c>
      <c r="I35" s="211">
        <v>1</v>
      </c>
      <c r="J35" s="212">
        <v>1</v>
      </c>
    </row>
    <row r="36" spans="1:10" ht="12.75" customHeight="1" x14ac:dyDescent="0.2">
      <c r="A36" s="102"/>
      <c r="B36" s="640" t="s">
        <v>485</v>
      </c>
      <c r="C36" s="205">
        <v>1</v>
      </c>
      <c r="D36" s="202">
        <v>22</v>
      </c>
      <c r="E36" s="634">
        <v>87</v>
      </c>
      <c r="F36" s="205">
        <v>109</v>
      </c>
      <c r="G36" s="203">
        <v>0</v>
      </c>
      <c r="H36" s="612">
        <v>0</v>
      </c>
      <c r="I36" s="204">
        <v>2</v>
      </c>
      <c r="J36" s="205">
        <v>2</v>
      </c>
    </row>
    <row r="37" spans="1:10" ht="12.75" customHeight="1" x14ac:dyDescent="0.2">
      <c r="A37" s="102"/>
      <c r="B37" s="641" t="s">
        <v>486</v>
      </c>
      <c r="C37" s="212">
        <v>1</v>
      </c>
      <c r="D37" s="209">
        <v>22</v>
      </c>
      <c r="E37" s="635">
        <v>101</v>
      </c>
      <c r="F37" s="212">
        <v>123</v>
      </c>
      <c r="G37" s="210">
        <v>0</v>
      </c>
      <c r="H37" s="615">
        <v>2</v>
      </c>
      <c r="I37" s="211">
        <v>1</v>
      </c>
      <c r="J37" s="212">
        <v>3</v>
      </c>
    </row>
    <row r="38" spans="1:10" ht="12.75" customHeight="1" x14ac:dyDescent="0.2">
      <c r="A38" s="102"/>
      <c r="B38" s="640" t="s">
        <v>487</v>
      </c>
      <c r="C38" s="205">
        <v>1</v>
      </c>
      <c r="D38" s="202">
        <v>24</v>
      </c>
      <c r="E38" s="634">
        <v>94</v>
      </c>
      <c r="F38" s="205">
        <v>118</v>
      </c>
      <c r="G38" s="203">
        <v>0</v>
      </c>
      <c r="H38" s="612">
        <v>0</v>
      </c>
      <c r="I38" s="204">
        <v>0</v>
      </c>
      <c r="J38" s="205">
        <v>0</v>
      </c>
    </row>
    <row r="39" spans="1:10" ht="12.75" customHeight="1" x14ac:dyDescent="0.2">
      <c r="A39" s="102"/>
      <c r="B39" s="641" t="s">
        <v>488</v>
      </c>
      <c r="C39" s="212">
        <v>2</v>
      </c>
      <c r="D39" s="209">
        <v>17</v>
      </c>
      <c r="E39" s="635">
        <v>83</v>
      </c>
      <c r="F39" s="212">
        <v>100</v>
      </c>
      <c r="G39" s="210">
        <v>0</v>
      </c>
      <c r="H39" s="615">
        <v>0</v>
      </c>
      <c r="I39" s="211">
        <v>1</v>
      </c>
      <c r="J39" s="212">
        <v>1</v>
      </c>
    </row>
    <row r="40" spans="1:10" ht="12.75" customHeight="1" x14ac:dyDescent="0.2">
      <c r="A40" s="102"/>
      <c r="B40" s="640" t="s">
        <v>489</v>
      </c>
      <c r="C40" s="205">
        <v>2</v>
      </c>
      <c r="D40" s="202">
        <v>22</v>
      </c>
      <c r="E40" s="634">
        <v>115</v>
      </c>
      <c r="F40" s="205">
        <v>137</v>
      </c>
      <c r="G40" s="203">
        <v>1</v>
      </c>
      <c r="H40" s="612">
        <v>0</v>
      </c>
      <c r="I40" s="204">
        <v>1</v>
      </c>
      <c r="J40" s="205">
        <v>1</v>
      </c>
    </row>
    <row r="41" spans="1:10" ht="12.75" customHeight="1" x14ac:dyDescent="0.2">
      <c r="A41" s="102"/>
      <c r="B41" s="641" t="s">
        <v>490</v>
      </c>
      <c r="C41" s="212">
        <v>4</v>
      </c>
      <c r="D41" s="209">
        <v>21</v>
      </c>
      <c r="E41" s="635">
        <v>121</v>
      </c>
      <c r="F41" s="212">
        <v>142</v>
      </c>
      <c r="G41" s="210">
        <v>1</v>
      </c>
      <c r="H41" s="615">
        <v>2</v>
      </c>
      <c r="I41" s="211">
        <v>5</v>
      </c>
      <c r="J41" s="212">
        <v>7</v>
      </c>
    </row>
    <row r="42" spans="1:10" ht="12.75" customHeight="1" x14ac:dyDescent="0.2">
      <c r="A42" s="102"/>
      <c r="B42" s="640" t="s">
        <v>491</v>
      </c>
      <c r="C42" s="205">
        <v>1</v>
      </c>
      <c r="D42" s="202">
        <v>32</v>
      </c>
      <c r="E42" s="634">
        <v>121</v>
      </c>
      <c r="F42" s="205">
        <v>153</v>
      </c>
      <c r="G42" s="203">
        <v>0</v>
      </c>
      <c r="H42" s="612">
        <v>0</v>
      </c>
      <c r="I42" s="204">
        <v>8</v>
      </c>
      <c r="J42" s="205">
        <v>8</v>
      </c>
    </row>
    <row r="43" spans="1:10" ht="12.75" customHeight="1" x14ac:dyDescent="0.2">
      <c r="A43" s="102"/>
      <c r="B43" s="641" t="s">
        <v>492</v>
      </c>
      <c r="C43" s="212">
        <v>0</v>
      </c>
      <c r="D43" s="209">
        <v>33</v>
      </c>
      <c r="E43" s="635">
        <v>148</v>
      </c>
      <c r="F43" s="212">
        <v>181</v>
      </c>
      <c r="G43" s="210">
        <v>0</v>
      </c>
      <c r="H43" s="615">
        <v>0</v>
      </c>
      <c r="I43" s="211">
        <v>11</v>
      </c>
      <c r="J43" s="212">
        <v>11</v>
      </c>
    </row>
    <row r="44" spans="1:10" ht="12.75" customHeight="1" x14ac:dyDescent="0.2">
      <c r="A44" s="102"/>
      <c r="B44" s="640" t="s">
        <v>493</v>
      </c>
      <c r="C44" s="205">
        <v>4</v>
      </c>
      <c r="D44" s="202">
        <v>21</v>
      </c>
      <c r="E44" s="634">
        <v>140</v>
      </c>
      <c r="F44" s="205">
        <v>161</v>
      </c>
      <c r="G44" s="203">
        <v>0</v>
      </c>
      <c r="H44" s="612">
        <v>0</v>
      </c>
      <c r="I44" s="204">
        <v>6</v>
      </c>
      <c r="J44" s="205">
        <v>6</v>
      </c>
    </row>
    <row r="45" spans="1:10" ht="12.75" customHeight="1" x14ac:dyDescent="0.2">
      <c r="A45" s="102"/>
      <c r="B45" s="641" t="s">
        <v>494</v>
      </c>
      <c r="C45" s="212">
        <v>2</v>
      </c>
      <c r="D45" s="209">
        <v>34</v>
      </c>
      <c r="E45" s="635">
        <v>154</v>
      </c>
      <c r="F45" s="212">
        <v>188</v>
      </c>
      <c r="G45" s="210">
        <v>1</v>
      </c>
      <c r="H45" s="615">
        <v>0</v>
      </c>
      <c r="I45" s="211">
        <v>6</v>
      </c>
      <c r="J45" s="212">
        <v>6</v>
      </c>
    </row>
    <row r="46" spans="1:10" ht="12.75" customHeight="1" x14ac:dyDescent="0.2">
      <c r="A46" s="102"/>
      <c r="B46" s="640" t="s">
        <v>495</v>
      </c>
      <c r="C46" s="205">
        <v>1</v>
      </c>
      <c r="D46" s="202">
        <v>50</v>
      </c>
      <c r="E46" s="634">
        <v>165</v>
      </c>
      <c r="F46" s="205">
        <v>215</v>
      </c>
      <c r="G46" s="203">
        <v>0</v>
      </c>
      <c r="H46" s="612">
        <v>10</v>
      </c>
      <c r="I46" s="204">
        <v>20</v>
      </c>
      <c r="J46" s="205">
        <v>30</v>
      </c>
    </row>
    <row r="47" spans="1:10" ht="12.75" customHeight="1" x14ac:dyDescent="0.2">
      <c r="A47" s="102"/>
      <c r="B47" s="641" t="s">
        <v>496</v>
      </c>
      <c r="C47" s="212">
        <v>7</v>
      </c>
      <c r="D47" s="209">
        <v>72</v>
      </c>
      <c r="E47" s="635">
        <v>207</v>
      </c>
      <c r="F47" s="212">
        <v>279</v>
      </c>
      <c r="G47" s="210">
        <v>1</v>
      </c>
      <c r="H47" s="615">
        <v>22</v>
      </c>
      <c r="I47" s="211">
        <v>45</v>
      </c>
      <c r="J47" s="212">
        <v>67</v>
      </c>
    </row>
    <row r="48" spans="1:10" ht="12.75" customHeight="1" x14ac:dyDescent="0.2">
      <c r="A48" s="102"/>
      <c r="B48" s="640" t="s">
        <v>497</v>
      </c>
      <c r="C48" s="205">
        <v>4</v>
      </c>
      <c r="D48" s="202">
        <v>85</v>
      </c>
      <c r="E48" s="634">
        <v>265</v>
      </c>
      <c r="F48" s="205">
        <v>350</v>
      </c>
      <c r="G48" s="203">
        <v>1</v>
      </c>
      <c r="H48" s="612">
        <v>21</v>
      </c>
      <c r="I48" s="204">
        <v>67</v>
      </c>
      <c r="J48" s="205">
        <v>88</v>
      </c>
    </row>
    <row r="49" spans="1:10" ht="12.75" customHeight="1" x14ac:dyDescent="0.2">
      <c r="A49" s="102"/>
      <c r="B49" s="641" t="s">
        <v>498</v>
      </c>
      <c r="C49" s="212">
        <v>7</v>
      </c>
      <c r="D49" s="209">
        <v>120</v>
      </c>
      <c r="E49" s="635">
        <v>302</v>
      </c>
      <c r="F49" s="212">
        <v>422</v>
      </c>
      <c r="G49" s="210">
        <v>4</v>
      </c>
      <c r="H49" s="615">
        <v>25</v>
      </c>
      <c r="I49" s="211">
        <v>62</v>
      </c>
      <c r="J49" s="212">
        <v>87</v>
      </c>
    </row>
    <row r="50" spans="1:10" ht="12.75" customHeight="1" x14ac:dyDescent="0.2">
      <c r="A50" s="102"/>
      <c r="B50" s="640" t="s">
        <v>499</v>
      </c>
      <c r="C50" s="205">
        <v>18</v>
      </c>
      <c r="D50" s="202">
        <v>139</v>
      </c>
      <c r="E50" s="634">
        <v>498</v>
      </c>
      <c r="F50" s="205">
        <v>637</v>
      </c>
      <c r="G50" s="203">
        <v>4</v>
      </c>
      <c r="H50" s="612">
        <v>58</v>
      </c>
      <c r="I50" s="204">
        <v>179</v>
      </c>
      <c r="J50" s="205">
        <v>237</v>
      </c>
    </row>
    <row r="51" spans="1:10" ht="12.75" customHeight="1" x14ac:dyDescent="0.2">
      <c r="A51" s="102"/>
      <c r="B51" s="641" t="s">
        <v>500</v>
      </c>
      <c r="C51" s="212">
        <v>10</v>
      </c>
      <c r="D51" s="209">
        <v>182</v>
      </c>
      <c r="E51" s="635">
        <v>595</v>
      </c>
      <c r="F51" s="212">
        <v>777</v>
      </c>
      <c r="G51" s="210">
        <v>3</v>
      </c>
      <c r="H51" s="615">
        <v>82</v>
      </c>
      <c r="I51" s="211">
        <v>302</v>
      </c>
      <c r="J51" s="212">
        <v>384</v>
      </c>
    </row>
    <row r="52" spans="1:10" ht="12.75" customHeight="1" x14ac:dyDescent="0.2">
      <c r="A52" s="102"/>
      <c r="B52" s="640" t="s">
        <v>501</v>
      </c>
      <c r="C52" s="205">
        <v>16</v>
      </c>
      <c r="D52" s="202">
        <v>127</v>
      </c>
      <c r="E52" s="634">
        <v>592</v>
      </c>
      <c r="F52" s="205">
        <v>719</v>
      </c>
      <c r="G52" s="203">
        <v>9</v>
      </c>
      <c r="H52" s="612">
        <v>65</v>
      </c>
      <c r="I52" s="204">
        <v>339</v>
      </c>
      <c r="J52" s="205">
        <v>404</v>
      </c>
    </row>
    <row r="53" spans="1:10" ht="12.75" customHeight="1" x14ac:dyDescent="0.2">
      <c r="A53" s="102"/>
      <c r="B53" s="641" t="s">
        <v>502</v>
      </c>
      <c r="C53" s="212">
        <v>17</v>
      </c>
      <c r="D53" s="209">
        <v>118</v>
      </c>
      <c r="E53" s="635">
        <v>518</v>
      </c>
      <c r="F53" s="212">
        <v>636</v>
      </c>
      <c r="G53" s="210">
        <v>7</v>
      </c>
      <c r="H53" s="615">
        <v>59</v>
      </c>
      <c r="I53" s="211">
        <v>291</v>
      </c>
      <c r="J53" s="212">
        <v>350</v>
      </c>
    </row>
    <row r="54" spans="1:10" ht="12.75" customHeight="1" x14ac:dyDescent="0.2">
      <c r="A54" s="102"/>
      <c r="B54" s="640" t="s">
        <v>503</v>
      </c>
      <c r="C54" s="205">
        <v>14</v>
      </c>
      <c r="D54" s="202">
        <v>126</v>
      </c>
      <c r="E54" s="634">
        <v>543</v>
      </c>
      <c r="F54" s="205">
        <v>669</v>
      </c>
      <c r="G54" s="203">
        <v>11</v>
      </c>
      <c r="H54" s="612">
        <v>73</v>
      </c>
      <c r="I54" s="204">
        <v>335</v>
      </c>
      <c r="J54" s="205">
        <v>408</v>
      </c>
    </row>
    <row r="55" spans="1:10" ht="12.75" customHeight="1" x14ac:dyDescent="0.2">
      <c r="A55" s="102"/>
      <c r="B55" s="641" t="s">
        <v>504</v>
      </c>
      <c r="C55" s="212">
        <v>11</v>
      </c>
      <c r="D55" s="209">
        <v>101</v>
      </c>
      <c r="E55" s="635">
        <v>534</v>
      </c>
      <c r="F55" s="212">
        <v>635</v>
      </c>
      <c r="G55" s="210">
        <v>2</v>
      </c>
      <c r="H55" s="615">
        <v>50</v>
      </c>
      <c r="I55" s="211">
        <v>356</v>
      </c>
      <c r="J55" s="212">
        <v>406</v>
      </c>
    </row>
    <row r="56" spans="1:10" ht="12.75" customHeight="1" x14ac:dyDescent="0.2">
      <c r="A56" s="102"/>
      <c r="B56" s="640" t="s">
        <v>505</v>
      </c>
      <c r="C56" s="205">
        <v>16</v>
      </c>
      <c r="D56" s="202">
        <v>108</v>
      </c>
      <c r="E56" s="634">
        <v>484</v>
      </c>
      <c r="F56" s="205">
        <v>592</v>
      </c>
      <c r="G56" s="203">
        <v>11</v>
      </c>
      <c r="H56" s="612">
        <v>60</v>
      </c>
      <c r="I56" s="204">
        <v>298</v>
      </c>
      <c r="J56" s="205">
        <v>358</v>
      </c>
    </row>
    <row r="57" spans="1:10" ht="12.75" customHeight="1" x14ac:dyDescent="0.2">
      <c r="A57" s="102"/>
      <c r="B57" s="641" t="s">
        <v>506</v>
      </c>
      <c r="C57" s="212">
        <v>11</v>
      </c>
      <c r="D57" s="209">
        <v>73</v>
      </c>
      <c r="E57" s="635">
        <v>506</v>
      </c>
      <c r="F57" s="212">
        <v>579</v>
      </c>
      <c r="G57" s="210">
        <v>6</v>
      </c>
      <c r="H57" s="615">
        <v>45</v>
      </c>
      <c r="I57" s="211">
        <v>326</v>
      </c>
      <c r="J57" s="212">
        <v>371</v>
      </c>
    </row>
    <row r="58" spans="1:10" ht="12.75" customHeight="1" x14ac:dyDescent="0.2">
      <c r="A58" s="102"/>
      <c r="B58" s="640" t="s">
        <v>507</v>
      </c>
      <c r="C58" s="205">
        <v>4</v>
      </c>
      <c r="D58" s="202">
        <v>93</v>
      </c>
      <c r="E58" s="634">
        <v>444</v>
      </c>
      <c r="F58" s="205">
        <v>537</v>
      </c>
      <c r="G58" s="203">
        <v>3</v>
      </c>
      <c r="H58" s="612">
        <v>60</v>
      </c>
      <c r="I58" s="204">
        <v>279</v>
      </c>
      <c r="J58" s="205">
        <v>339</v>
      </c>
    </row>
    <row r="59" spans="1:10" ht="12.75" customHeight="1" x14ac:dyDescent="0.2">
      <c r="A59" s="102"/>
      <c r="B59" s="641" t="s">
        <v>508</v>
      </c>
      <c r="C59" s="212">
        <v>8</v>
      </c>
      <c r="D59" s="209">
        <v>84</v>
      </c>
      <c r="E59" s="635">
        <v>421</v>
      </c>
      <c r="F59" s="212">
        <v>505</v>
      </c>
      <c r="G59" s="210">
        <v>5</v>
      </c>
      <c r="H59" s="615">
        <v>57</v>
      </c>
      <c r="I59" s="211">
        <v>276</v>
      </c>
      <c r="J59" s="212">
        <v>333</v>
      </c>
    </row>
    <row r="60" spans="1:10" ht="12.75" customHeight="1" x14ac:dyDescent="0.2">
      <c r="A60" s="102"/>
      <c r="B60" s="640" t="s">
        <v>509</v>
      </c>
      <c r="C60" s="205">
        <v>9</v>
      </c>
      <c r="D60" s="202">
        <v>85</v>
      </c>
      <c r="E60" s="634">
        <v>420</v>
      </c>
      <c r="F60" s="205">
        <v>505</v>
      </c>
      <c r="G60" s="203">
        <v>8</v>
      </c>
      <c r="H60" s="612">
        <v>51</v>
      </c>
      <c r="I60" s="204">
        <v>269</v>
      </c>
      <c r="J60" s="205">
        <v>320</v>
      </c>
    </row>
    <row r="61" spans="1:10" ht="12.75" customHeight="1" x14ac:dyDescent="0.2">
      <c r="B61" s="641" t="s">
        <v>510</v>
      </c>
      <c r="C61" s="212">
        <v>8</v>
      </c>
      <c r="D61" s="209">
        <v>64</v>
      </c>
      <c r="E61" s="635">
        <v>402</v>
      </c>
      <c r="F61" s="212">
        <v>466</v>
      </c>
      <c r="G61" s="210">
        <v>3</v>
      </c>
      <c r="H61" s="615">
        <v>34</v>
      </c>
      <c r="I61" s="211">
        <v>244</v>
      </c>
      <c r="J61" s="212">
        <v>278</v>
      </c>
    </row>
    <row r="62" spans="1:10" s="95" customFormat="1" ht="15" customHeight="1" x14ac:dyDescent="0.2">
      <c r="B62" s="126" t="s">
        <v>117</v>
      </c>
      <c r="C62" s="1550"/>
      <c r="D62" s="1550"/>
      <c r="E62" s="1551"/>
      <c r="F62" s="1550"/>
      <c r="G62" s="1552"/>
    </row>
    <row r="63" spans="1:10" x14ac:dyDescent="0.2">
      <c r="G63" s="489"/>
    </row>
    <row r="64" spans="1:10" x14ac:dyDescent="0.2">
      <c r="G64" s="489"/>
    </row>
  </sheetData>
  <mergeCells count="2">
    <mergeCell ref="C5:F5"/>
    <mergeCell ref="G5:J5"/>
  </mergeCells>
  <printOptions horizontalCentered="1"/>
  <pageMargins left="0.47244094488188981" right="0.47244094488188981" top="0.59055118110236227" bottom="0.39370078740157483" header="0.51181102362204722" footer="0.31496062992125984"/>
  <pageSetup paperSize="9" scale="89" firstPageNumber="0" orientation="portrait" r:id="rId1"/>
  <headerFooter>
    <oddFooter>&amp;C&amp;F&amp;R&amp;A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0"/>
  <sheetViews>
    <sheetView showGridLines="0" zoomScaleNormal="100" workbookViewId="0">
      <pane ySplit="5" topLeftCell="A6" activePane="bottomLeft" state="frozen"/>
      <selection activeCell="N28" sqref="N28"/>
      <selection pane="bottomLeft" activeCell="B34" sqref="B34"/>
    </sheetView>
  </sheetViews>
  <sheetFormatPr baseColWidth="10" defaultColWidth="9.140625" defaultRowHeight="12.75" x14ac:dyDescent="0.2"/>
  <cols>
    <col min="1" max="1" width="1.5703125" customWidth="1"/>
    <col min="2" max="2" width="16.7109375" customWidth="1"/>
    <col min="3" max="9" width="9.7109375" style="273" customWidth="1"/>
    <col min="10" max="1022" width="11.42578125" customWidth="1"/>
    <col min="1023" max="1025" width="9.140625" customWidth="1"/>
  </cols>
  <sheetData>
    <row r="1" spans="2:10" s="102" customFormat="1" ht="20.100000000000001" customHeight="1" x14ac:dyDescent="0.2">
      <c r="B1" s="187" t="s">
        <v>521</v>
      </c>
      <c r="C1" s="217"/>
      <c r="D1" s="217"/>
      <c r="E1" s="585"/>
      <c r="F1" s="585"/>
      <c r="G1" s="585"/>
      <c r="H1" s="585"/>
      <c r="I1" s="585"/>
      <c r="J1" s="585"/>
    </row>
    <row r="2" spans="2:10" s="102" customFormat="1" ht="20.100000000000001" customHeight="1" x14ac:dyDescent="0.2">
      <c r="B2" s="187"/>
      <c r="C2" s="217"/>
      <c r="D2" s="217"/>
      <c r="E2" s="585"/>
      <c r="F2" s="585"/>
      <c r="G2" s="585"/>
      <c r="H2" s="585"/>
      <c r="I2" s="585"/>
      <c r="J2" s="585"/>
    </row>
    <row r="3" spans="2:10" s="102" customFormat="1" ht="20.100000000000001" customHeight="1" x14ac:dyDescent="0.2">
      <c r="B3" s="1116" t="s">
        <v>439</v>
      </c>
      <c r="C3" s="595"/>
      <c r="D3" s="595"/>
      <c r="E3" s="585"/>
      <c r="F3" s="585"/>
      <c r="G3" s="585"/>
      <c r="H3" s="585"/>
      <c r="I3" s="585"/>
      <c r="J3" s="585"/>
    </row>
    <row r="4" spans="2:10" s="102" customFormat="1" ht="20.100000000000001" customHeight="1" x14ac:dyDescent="0.2">
      <c r="B4" s="596" t="s">
        <v>49</v>
      </c>
      <c r="C4" s="219"/>
      <c r="D4" s="219"/>
      <c r="E4" s="219"/>
      <c r="F4" s="585"/>
      <c r="G4" s="585"/>
      <c r="H4" s="585"/>
      <c r="I4" s="585"/>
      <c r="J4" s="585"/>
    </row>
    <row r="5" spans="2:10" s="102" customFormat="1" ht="50.1" customHeight="1" x14ac:dyDescent="0.2">
      <c r="B5" s="650" t="s">
        <v>522</v>
      </c>
      <c r="C5" s="988" t="s">
        <v>103</v>
      </c>
      <c r="D5" s="672" t="s">
        <v>104</v>
      </c>
      <c r="E5" s="163" t="s">
        <v>105</v>
      </c>
      <c r="F5" s="673" t="s">
        <v>106</v>
      </c>
      <c r="G5" s="162" t="s">
        <v>107</v>
      </c>
      <c r="H5" s="163" t="s">
        <v>108</v>
      </c>
      <c r="I5" s="674" t="s">
        <v>109</v>
      </c>
    </row>
    <row r="6" spans="2:10" s="102" customFormat="1" ht="5.0999999999999996" customHeight="1" x14ac:dyDescent="0.2">
      <c r="B6" s="651"/>
      <c r="C6" s="652"/>
      <c r="D6" s="652"/>
      <c r="E6" s="653"/>
      <c r="F6" s="654"/>
      <c r="G6" s="653"/>
      <c r="H6" s="653"/>
      <c r="I6" s="652"/>
    </row>
    <row r="7" spans="2:10" s="102" customFormat="1" ht="12" x14ac:dyDescent="0.2">
      <c r="B7" s="655" t="s">
        <v>523</v>
      </c>
      <c r="C7" s="656">
        <v>3977</v>
      </c>
      <c r="D7" s="656">
        <v>225</v>
      </c>
      <c r="E7" s="657">
        <v>1309</v>
      </c>
      <c r="F7" s="658">
        <v>239</v>
      </c>
      <c r="G7" s="659">
        <v>1277</v>
      </c>
      <c r="H7" s="659">
        <v>3682</v>
      </c>
      <c r="I7" s="660">
        <v>4959</v>
      </c>
    </row>
    <row r="8" spans="2:10" s="102" customFormat="1" ht="12" x14ac:dyDescent="0.2">
      <c r="B8" s="661" t="s">
        <v>524</v>
      </c>
      <c r="C8" s="662">
        <v>4082</v>
      </c>
      <c r="D8" s="662">
        <v>239</v>
      </c>
      <c r="E8" s="663">
        <v>1473</v>
      </c>
      <c r="F8" s="664">
        <v>254</v>
      </c>
      <c r="G8" s="665">
        <v>1393</v>
      </c>
      <c r="H8" s="665">
        <v>3589</v>
      </c>
      <c r="I8" s="666">
        <v>4982</v>
      </c>
    </row>
    <row r="9" spans="2:10" s="102" customFormat="1" ht="12" x14ac:dyDescent="0.2">
      <c r="B9" s="655" t="s">
        <v>525</v>
      </c>
      <c r="C9" s="656">
        <v>4455</v>
      </c>
      <c r="D9" s="656">
        <v>241</v>
      </c>
      <c r="E9" s="657">
        <v>1550</v>
      </c>
      <c r="F9" s="658">
        <v>255</v>
      </c>
      <c r="G9" s="659">
        <v>1494</v>
      </c>
      <c r="H9" s="659">
        <v>4006</v>
      </c>
      <c r="I9" s="660">
        <v>5500</v>
      </c>
    </row>
    <row r="10" spans="2:10" s="102" customFormat="1" ht="12" x14ac:dyDescent="0.2">
      <c r="B10" s="661" t="s">
        <v>526</v>
      </c>
      <c r="C10" s="662">
        <v>4347</v>
      </c>
      <c r="D10" s="662">
        <v>226</v>
      </c>
      <c r="E10" s="663">
        <v>1490</v>
      </c>
      <c r="F10" s="664">
        <v>235</v>
      </c>
      <c r="G10" s="665">
        <v>1472</v>
      </c>
      <c r="H10" s="665">
        <v>3955</v>
      </c>
      <c r="I10" s="666">
        <v>5427</v>
      </c>
    </row>
    <row r="11" spans="2:10" s="102" customFormat="1" ht="12" x14ac:dyDescent="0.2">
      <c r="B11" s="655" t="s">
        <v>527</v>
      </c>
      <c r="C11" s="656">
        <v>4664</v>
      </c>
      <c r="D11" s="656">
        <v>224</v>
      </c>
      <c r="E11" s="657">
        <v>1664</v>
      </c>
      <c r="F11" s="658">
        <v>243</v>
      </c>
      <c r="G11" s="659">
        <v>1667</v>
      </c>
      <c r="H11" s="659">
        <v>4187</v>
      </c>
      <c r="I11" s="660">
        <v>5854</v>
      </c>
    </row>
    <row r="12" spans="2:10" s="102" customFormat="1" ht="12" x14ac:dyDescent="0.2">
      <c r="B12" s="661" t="s">
        <v>528</v>
      </c>
      <c r="C12" s="662">
        <v>5235</v>
      </c>
      <c r="D12" s="662">
        <v>278</v>
      </c>
      <c r="E12" s="663">
        <v>1939</v>
      </c>
      <c r="F12" s="664">
        <v>292</v>
      </c>
      <c r="G12" s="665">
        <v>1947</v>
      </c>
      <c r="H12" s="665">
        <v>4724</v>
      </c>
      <c r="I12" s="666">
        <v>6671</v>
      </c>
    </row>
    <row r="13" spans="2:10" s="102" customFormat="1" ht="12" x14ac:dyDescent="0.2">
      <c r="B13" s="655" t="s">
        <v>529</v>
      </c>
      <c r="C13" s="656">
        <v>5287</v>
      </c>
      <c r="D13" s="656">
        <v>304</v>
      </c>
      <c r="E13" s="657">
        <v>2050</v>
      </c>
      <c r="F13" s="658">
        <v>328</v>
      </c>
      <c r="G13" s="659">
        <v>2031</v>
      </c>
      <c r="H13" s="659">
        <v>4761</v>
      </c>
      <c r="I13" s="660">
        <v>6792</v>
      </c>
    </row>
    <row r="14" spans="2:10" s="102" customFormat="1" ht="12" x14ac:dyDescent="0.2">
      <c r="B14" s="661" t="s">
        <v>530</v>
      </c>
      <c r="C14" s="662">
        <v>4253</v>
      </c>
      <c r="D14" s="662">
        <v>266</v>
      </c>
      <c r="E14" s="663">
        <v>1839</v>
      </c>
      <c r="F14" s="664">
        <v>290</v>
      </c>
      <c r="G14" s="665">
        <v>1903</v>
      </c>
      <c r="H14" s="665">
        <v>3709</v>
      </c>
      <c r="I14" s="666">
        <v>5612</v>
      </c>
    </row>
    <row r="15" spans="2:10" s="102" customFormat="1" ht="12" x14ac:dyDescent="0.2">
      <c r="B15" s="655" t="s">
        <v>531</v>
      </c>
      <c r="C15" s="656">
        <v>5127</v>
      </c>
      <c r="D15" s="656">
        <v>291</v>
      </c>
      <c r="E15" s="657">
        <v>1828</v>
      </c>
      <c r="F15" s="658">
        <v>310</v>
      </c>
      <c r="G15" s="659">
        <v>1751</v>
      </c>
      <c r="H15" s="659">
        <v>4569</v>
      </c>
      <c r="I15" s="660">
        <v>6320</v>
      </c>
    </row>
    <row r="16" spans="2:10" s="102" customFormat="1" ht="12" x14ac:dyDescent="0.2">
      <c r="B16" s="661" t="s">
        <v>532</v>
      </c>
      <c r="C16" s="662">
        <v>5135</v>
      </c>
      <c r="D16" s="662">
        <v>245</v>
      </c>
      <c r="E16" s="663">
        <v>1731</v>
      </c>
      <c r="F16" s="664">
        <v>257</v>
      </c>
      <c r="G16" s="665">
        <v>1714</v>
      </c>
      <c r="H16" s="665">
        <v>4779</v>
      </c>
      <c r="I16" s="666">
        <v>6493</v>
      </c>
    </row>
    <row r="17" spans="2:9" s="102" customFormat="1" ht="12" x14ac:dyDescent="0.2">
      <c r="B17" s="655" t="s">
        <v>533</v>
      </c>
      <c r="C17" s="656">
        <v>4625</v>
      </c>
      <c r="D17" s="656">
        <v>245</v>
      </c>
      <c r="E17" s="657">
        <v>1523</v>
      </c>
      <c r="F17" s="658">
        <v>257</v>
      </c>
      <c r="G17" s="659">
        <v>1457</v>
      </c>
      <c r="H17" s="659">
        <v>4286</v>
      </c>
      <c r="I17" s="660">
        <v>5743</v>
      </c>
    </row>
    <row r="18" spans="2:9" s="102" customFormat="1" ht="12" x14ac:dyDescent="0.2">
      <c r="B18" s="661" t="s">
        <v>534</v>
      </c>
      <c r="C18" s="662">
        <v>4829</v>
      </c>
      <c r="D18" s="662">
        <v>266</v>
      </c>
      <c r="E18" s="663">
        <v>1548</v>
      </c>
      <c r="F18" s="664">
        <v>284</v>
      </c>
      <c r="G18" s="665">
        <v>1503</v>
      </c>
      <c r="H18" s="665">
        <v>4634</v>
      </c>
      <c r="I18" s="666">
        <v>6137</v>
      </c>
    </row>
    <row r="19" spans="2:9" s="102" customFormat="1" ht="12" x14ac:dyDescent="0.2">
      <c r="B19" s="1189" t="s">
        <v>115</v>
      </c>
      <c r="C19" s="1190">
        <v>56016</v>
      </c>
      <c r="D19" s="1191">
        <v>3050</v>
      </c>
      <c r="E19" s="1192">
        <v>19944</v>
      </c>
      <c r="F19" s="1193">
        <v>3244</v>
      </c>
      <c r="G19" s="1194">
        <v>19609</v>
      </c>
      <c r="H19" s="1195">
        <v>50881</v>
      </c>
      <c r="I19" s="1191">
        <v>70490</v>
      </c>
    </row>
    <row r="20" spans="2:9" s="95" customFormat="1" ht="20.100000000000001" customHeight="1" x14ac:dyDescent="0.2">
      <c r="B20" s="126" t="s">
        <v>117</v>
      </c>
      <c r="C20" s="185"/>
      <c r="D20" s="185"/>
      <c r="E20" s="185"/>
      <c r="F20" s="185"/>
      <c r="G20" s="185"/>
    </row>
  </sheetData>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8"/>
  <sheetViews>
    <sheetView showGridLines="0" zoomScaleNormal="100" workbookViewId="0">
      <pane ySplit="5" topLeftCell="A12" activePane="bottomLeft" state="frozen"/>
      <selection activeCell="N28" sqref="N28"/>
      <selection pane="bottomLeft" activeCell="N57" sqref="N57"/>
    </sheetView>
  </sheetViews>
  <sheetFormatPr baseColWidth="10" defaultColWidth="9.140625" defaultRowHeight="12.75" x14ac:dyDescent="0.2"/>
  <cols>
    <col min="1" max="1" width="2.28515625" customWidth="1"/>
    <col min="2" max="2" width="16.7109375" customWidth="1"/>
    <col min="3" max="9" width="9.7109375" style="273" customWidth="1"/>
    <col min="10" max="10" width="1.7109375" customWidth="1"/>
    <col min="11" max="1022" width="11.42578125" customWidth="1"/>
    <col min="1023" max="1025" width="9.140625" customWidth="1"/>
  </cols>
  <sheetData>
    <row r="1" spans="2:11" s="667" customFormat="1" ht="20.100000000000001" customHeight="1" x14ac:dyDescent="0.2">
      <c r="B1" s="967" t="s">
        <v>535</v>
      </c>
      <c r="C1" s="668"/>
      <c r="D1" s="668"/>
      <c r="E1" s="668"/>
      <c r="F1" s="668"/>
      <c r="G1" s="669"/>
      <c r="H1" s="669"/>
      <c r="I1" s="669"/>
    </row>
    <row r="2" spans="2:11" s="667" customFormat="1" ht="20.100000000000001" customHeight="1" x14ac:dyDescent="0.2">
      <c r="B2" s="668"/>
      <c r="C2" s="668"/>
      <c r="D2" s="668"/>
      <c r="E2" s="668"/>
      <c r="F2" s="668"/>
      <c r="G2" s="669"/>
      <c r="H2" s="669"/>
      <c r="I2" s="669"/>
    </row>
    <row r="3" spans="2:11" s="667" customFormat="1" ht="20.100000000000001" customHeight="1" x14ac:dyDescent="0.2">
      <c r="B3" s="1119" t="s">
        <v>439</v>
      </c>
      <c r="C3" s="670"/>
      <c r="D3" s="670"/>
      <c r="E3" s="670"/>
      <c r="F3" s="669"/>
      <c r="G3" s="669"/>
      <c r="H3" s="669"/>
      <c r="I3" s="669"/>
    </row>
    <row r="4" spans="2:11" s="667" customFormat="1" ht="20.100000000000001" customHeight="1" x14ac:dyDescent="0.2">
      <c r="B4" s="596" t="s">
        <v>49</v>
      </c>
      <c r="C4" s="671"/>
      <c r="D4" s="671"/>
      <c r="E4" s="671"/>
      <c r="F4" s="671"/>
      <c r="G4" s="669"/>
      <c r="H4" s="669"/>
      <c r="I4" s="669"/>
    </row>
    <row r="5" spans="2:11" s="102" customFormat="1" ht="50.1" customHeight="1" x14ac:dyDescent="0.2">
      <c r="B5" s="650" t="s">
        <v>522</v>
      </c>
      <c r="C5" s="324" t="s">
        <v>103</v>
      </c>
      <c r="D5" s="672" t="s">
        <v>104</v>
      </c>
      <c r="E5" s="163" t="s">
        <v>105</v>
      </c>
      <c r="F5" s="673" t="s">
        <v>106</v>
      </c>
      <c r="G5" s="162" t="s">
        <v>107</v>
      </c>
      <c r="H5" s="163" t="s">
        <v>536</v>
      </c>
      <c r="I5" s="674" t="s">
        <v>109</v>
      </c>
    </row>
    <row r="6" spans="2:11" s="102" customFormat="1" ht="24.95" customHeight="1" x14ac:dyDescent="0.25">
      <c r="B6" s="675" t="s">
        <v>111</v>
      </c>
      <c r="C6" s="676"/>
      <c r="D6" s="676"/>
      <c r="E6" s="676"/>
      <c r="F6" s="676"/>
      <c r="G6" s="676"/>
      <c r="H6" s="676"/>
      <c r="I6" s="676"/>
      <c r="J6" s="676"/>
      <c r="K6" s="676"/>
    </row>
    <row r="7" spans="2:11" s="102" customFormat="1" ht="12" x14ac:dyDescent="0.2">
      <c r="B7" s="677" t="s">
        <v>523</v>
      </c>
      <c r="C7" s="656">
        <v>415</v>
      </c>
      <c r="D7" s="656">
        <v>20</v>
      </c>
      <c r="E7" s="657">
        <v>91</v>
      </c>
      <c r="F7" s="660">
        <v>22</v>
      </c>
      <c r="G7" s="659">
        <v>103</v>
      </c>
      <c r="H7" s="659">
        <v>519</v>
      </c>
      <c r="I7" s="660">
        <v>622</v>
      </c>
    </row>
    <row r="8" spans="2:11" s="102" customFormat="1" ht="12" x14ac:dyDescent="0.2">
      <c r="B8" s="678" t="s">
        <v>524</v>
      </c>
      <c r="C8" s="662">
        <v>412</v>
      </c>
      <c r="D8" s="662">
        <v>19</v>
      </c>
      <c r="E8" s="663">
        <v>88</v>
      </c>
      <c r="F8" s="666">
        <v>22</v>
      </c>
      <c r="G8" s="665">
        <v>87</v>
      </c>
      <c r="H8" s="665">
        <v>463</v>
      </c>
      <c r="I8" s="666">
        <v>550</v>
      </c>
    </row>
    <row r="9" spans="2:11" s="102" customFormat="1" ht="12" x14ac:dyDescent="0.2">
      <c r="B9" s="677" t="s">
        <v>525</v>
      </c>
      <c r="C9" s="656">
        <v>425</v>
      </c>
      <c r="D9" s="656">
        <v>24</v>
      </c>
      <c r="E9" s="657">
        <v>100</v>
      </c>
      <c r="F9" s="660">
        <v>25</v>
      </c>
      <c r="G9" s="659">
        <v>93</v>
      </c>
      <c r="H9" s="659">
        <v>497</v>
      </c>
      <c r="I9" s="660">
        <v>590</v>
      </c>
    </row>
    <row r="10" spans="2:11" s="102" customFormat="1" ht="12" x14ac:dyDescent="0.2">
      <c r="B10" s="678" t="s">
        <v>526</v>
      </c>
      <c r="C10" s="662">
        <v>425</v>
      </c>
      <c r="D10" s="662">
        <v>19</v>
      </c>
      <c r="E10" s="663">
        <v>81</v>
      </c>
      <c r="F10" s="666">
        <v>19</v>
      </c>
      <c r="G10" s="665">
        <v>79</v>
      </c>
      <c r="H10" s="665">
        <v>522</v>
      </c>
      <c r="I10" s="666">
        <v>601</v>
      </c>
    </row>
    <row r="11" spans="2:11" s="102" customFormat="1" ht="12" x14ac:dyDescent="0.2">
      <c r="B11" s="677" t="s">
        <v>527</v>
      </c>
      <c r="C11" s="656">
        <v>463</v>
      </c>
      <c r="D11" s="656">
        <v>25</v>
      </c>
      <c r="E11" s="657">
        <v>112</v>
      </c>
      <c r="F11" s="660">
        <v>26</v>
      </c>
      <c r="G11" s="659">
        <v>108</v>
      </c>
      <c r="H11" s="659">
        <v>506</v>
      </c>
      <c r="I11" s="660">
        <v>614</v>
      </c>
    </row>
    <row r="12" spans="2:11" s="102" customFormat="1" ht="12" x14ac:dyDescent="0.2">
      <c r="B12" s="678" t="s">
        <v>528</v>
      </c>
      <c r="C12" s="662">
        <v>533</v>
      </c>
      <c r="D12" s="662">
        <v>21</v>
      </c>
      <c r="E12" s="663">
        <v>121</v>
      </c>
      <c r="F12" s="666">
        <v>24</v>
      </c>
      <c r="G12" s="665">
        <v>130</v>
      </c>
      <c r="H12" s="665">
        <v>625</v>
      </c>
      <c r="I12" s="666">
        <v>755</v>
      </c>
    </row>
    <row r="13" spans="2:11" s="102" customFormat="1" ht="12" x14ac:dyDescent="0.2">
      <c r="B13" s="677" t="s">
        <v>529</v>
      </c>
      <c r="C13" s="656">
        <v>512</v>
      </c>
      <c r="D13" s="656">
        <v>27</v>
      </c>
      <c r="E13" s="657">
        <v>122</v>
      </c>
      <c r="F13" s="660">
        <v>29</v>
      </c>
      <c r="G13" s="659">
        <v>125</v>
      </c>
      <c r="H13" s="659">
        <v>613</v>
      </c>
      <c r="I13" s="660">
        <v>738</v>
      </c>
    </row>
    <row r="14" spans="2:11" s="102" customFormat="1" ht="12" x14ac:dyDescent="0.2">
      <c r="B14" s="678" t="s">
        <v>530</v>
      </c>
      <c r="C14" s="662">
        <v>422</v>
      </c>
      <c r="D14" s="662">
        <v>20</v>
      </c>
      <c r="E14" s="663">
        <v>133</v>
      </c>
      <c r="F14" s="666">
        <v>24</v>
      </c>
      <c r="G14" s="665">
        <v>163</v>
      </c>
      <c r="H14" s="665">
        <v>517</v>
      </c>
      <c r="I14" s="666">
        <v>680</v>
      </c>
    </row>
    <row r="15" spans="2:11" s="102" customFormat="1" ht="12" x14ac:dyDescent="0.2">
      <c r="B15" s="677" t="s">
        <v>531</v>
      </c>
      <c r="C15" s="656">
        <v>494</v>
      </c>
      <c r="D15" s="656">
        <v>20</v>
      </c>
      <c r="E15" s="657">
        <v>109</v>
      </c>
      <c r="F15" s="660">
        <v>22</v>
      </c>
      <c r="G15" s="659">
        <v>106</v>
      </c>
      <c r="H15" s="659">
        <v>567</v>
      </c>
      <c r="I15" s="660">
        <v>673</v>
      </c>
    </row>
    <row r="16" spans="2:11" s="102" customFormat="1" ht="12" x14ac:dyDescent="0.2">
      <c r="B16" s="678" t="s">
        <v>532</v>
      </c>
      <c r="C16" s="662">
        <v>547</v>
      </c>
      <c r="D16" s="662">
        <v>14</v>
      </c>
      <c r="E16" s="663">
        <v>101</v>
      </c>
      <c r="F16" s="666">
        <v>15</v>
      </c>
      <c r="G16" s="665">
        <v>105</v>
      </c>
      <c r="H16" s="665">
        <v>683</v>
      </c>
      <c r="I16" s="666">
        <v>788</v>
      </c>
    </row>
    <row r="17" spans="2:11" s="102" customFormat="1" ht="12" x14ac:dyDescent="0.2">
      <c r="B17" s="677" t="s">
        <v>533</v>
      </c>
      <c r="C17" s="656">
        <v>540</v>
      </c>
      <c r="D17" s="656">
        <v>16</v>
      </c>
      <c r="E17" s="657">
        <v>104</v>
      </c>
      <c r="F17" s="660">
        <v>16</v>
      </c>
      <c r="G17" s="659">
        <v>113</v>
      </c>
      <c r="H17" s="659">
        <v>659</v>
      </c>
      <c r="I17" s="660">
        <v>772</v>
      </c>
    </row>
    <row r="18" spans="2:11" s="102" customFormat="1" ht="12" x14ac:dyDescent="0.2">
      <c r="B18" s="678" t="s">
        <v>534</v>
      </c>
      <c r="C18" s="662">
        <v>539</v>
      </c>
      <c r="D18" s="662">
        <v>17</v>
      </c>
      <c r="E18" s="663">
        <v>95</v>
      </c>
      <c r="F18" s="666">
        <v>19</v>
      </c>
      <c r="G18" s="665">
        <v>106</v>
      </c>
      <c r="H18" s="665">
        <v>652</v>
      </c>
      <c r="I18" s="666">
        <v>758</v>
      </c>
    </row>
    <row r="19" spans="2:11" s="102" customFormat="1" x14ac:dyDescent="0.2">
      <c r="B19" s="679" t="s">
        <v>115</v>
      </c>
      <c r="C19" s="680">
        <v>5727</v>
      </c>
      <c r="D19" s="681">
        <v>242</v>
      </c>
      <c r="E19" s="682">
        <v>1257</v>
      </c>
      <c r="F19" s="683">
        <v>263</v>
      </c>
      <c r="G19" s="684">
        <v>1318</v>
      </c>
      <c r="H19" s="682">
        <v>6823</v>
      </c>
      <c r="I19" s="685">
        <v>8141</v>
      </c>
    </row>
    <row r="20" spans="2:11" s="102" customFormat="1" ht="24.95" customHeight="1" x14ac:dyDescent="0.25">
      <c r="B20" s="675" t="s">
        <v>764</v>
      </c>
      <c r="C20" s="676"/>
      <c r="D20" s="676"/>
      <c r="E20" s="676"/>
      <c r="F20" s="676"/>
      <c r="G20" s="676"/>
      <c r="H20" s="676"/>
      <c r="I20" s="676"/>
      <c r="J20" s="676"/>
      <c r="K20" s="676"/>
    </row>
    <row r="21" spans="2:11" s="102" customFormat="1" ht="12" x14ac:dyDescent="0.2">
      <c r="B21" s="677" t="s">
        <v>523</v>
      </c>
      <c r="C21" s="656">
        <v>2672</v>
      </c>
      <c r="D21" s="656">
        <v>79</v>
      </c>
      <c r="E21" s="657">
        <v>697</v>
      </c>
      <c r="F21" s="660">
        <v>84</v>
      </c>
      <c r="G21" s="659">
        <v>671</v>
      </c>
      <c r="H21" s="659">
        <v>2443</v>
      </c>
      <c r="I21" s="660">
        <v>3114</v>
      </c>
    </row>
    <row r="22" spans="2:11" s="102" customFormat="1" ht="12" x14ac:dyDescent="0.2">
      <c r="B22" s="678" t="s">
        <v>524</v>
      </c>
      <c r="C22" s="662">
        <v>2644</v>
      </c>
      <c r="D22" s="662">
        <v>84</v>
      </c>
      <c r="E22" s="663">
        <v>749</v>
      </c>
      <c r="F22" s="666">
        <v>90</v>
      </c>
      <c r="G22" s="665">
        <v>714</v>
      </c>
      <c r="H22" s="665">
        <v>2387</v>
      </c>
      <c r="I22" s="666">
        <v>3101</v>
      </c>
    </row>
    <row r="23" spans="2:11" s="102" customFormat="1" ht="12" x14ac:dyDescent="0.2">
      <c r="B23" s="677" t="s">
        <v>525</v>
      </c>
      <c r="C23" s="656">
        <v>2957</v>
      </c>
      <c r="D23" s="656">
        <v>70</v>
      </c>
      <c r="E23" s="657">
        <v>754</v>
      </c>
      <c r="F23" s="660">
        <v>72</v>
      </c>
      <c r="G23" s="659">
        <v>728</v>
      </c>
      <c r="H23" s="659">
        <v>2756</v>
      </c>
      <c r="I23" s="660">
        <v>3484</v>
      </c>
    </row>
    <row r="24" spans="2:11" s="102" customFormat="1" ht="12" x14ac:dyDescent="0.2">
      <c r="B24" s="678" t="s">
        <v>526</v>
      </c>
      <c r="C24" s="662">
        <v>2840</v>
      </c>
      <c r="D24" s="662">
        <v>76</v>
      </c>
      <c r="E24" s="663">
        <v>743</v>
      </c>
      <c r="F24" s="666">
        <v>83</v>
      </c>
      <c r="G24" s="665">
        <v>735</v>
      </c>
      <c r="H24" s="665">
        <v>2628</v>
      </c>
      <c r="I24" s="666">
        <v>3363</v>
      </c>
    </row>
    <row r="25" spans="2:11" s="102" customFormat="1" ht="12" x14ac:dyDescent="0.2">
      <c r="B25" s="677" t="s">
        <v>527</v>
      </c>
      <c r="C25" s="656">
        <v>3073</v>
      </c>
      <c r="D25" s="656">
        <v>67</v>
      </c>
      <c r="E25" s="657">
        <v>827</v>
      </c>
      <c r="F25" s="660">
        <v>71</v>
      </c>
      <c r="G25" s="659">
        <v>821</v>
      </c>
      <c r="H25" s="659">
        <v>2865</v>
      </c>
      <c r="I25" s="660">
        <v>3686</v>
      </c>
    </row>
    <row r="26" spans="2:11" s="102" customFormat="1" ht="12" x14ac:dyDescent="0.2">
      <c r="B26" s="678" t="s">
        <v>528</v>
      </c>
      <c r="C26" s="662">
        <v>3345</v>
      </c>
      <c r="D26" s="662">
        <v>94</v>
      </c>
      <c r="E26" s="663">
        <v>917</v>
      </c>
      <c r="F26" s="666">
        <v>94</v>
      </c>
      <c r="G26" s="665">
        <v>893</v>
      </c>
      <c r="H26" s="665">
        <v>3117</v>
      </c>
      <c r="I26" s="666">
        <v>4010</v>
      </c>
    </row>
    <row r="27" spans="2:11" s="102" customFormat="1" ht="12" x14ac:dyDescent="0.2">
      <c r="B27" s="677" t="s">
        <v>529</v>
      </c>
      <c r="C27" s="656">
        <v>3283</v>
      </c>
      <c r="D27" s="656">
        <v>82</v>
      </c>
      <c r="E27" s="657">
        <v>901</v>
      </c>
      <c r="F27" s="660">
        <v>90</v>
      </c>
      <c r="G27" s="659">
        <v>875</v>
      </c>
      <c r="H27" s="659">
        <v>3108</v>
      </c>
      <c r="I27" s="660">
        <v>3983</v>
      </c>
    </row>
    <row r="28" spans="2:11" s="102" customFormat="1" ht="12" x14ac:dyDescent="0.2">
      <c r="B28" s="678" t="s">
        <v>530</v>
      </c>
      <c r="C28" s="662">
        <v>2449</v>
      </c>
      <c r="D28" s="662">
        <v>84</v>
      </c>
      <c r="E28" s="663">
        <v>764</v>
      </c>
      <c r="F28" s="666">
        <v>91</v>
      </c>
      <c r="G28" s="665">
        <v>746</v>
      </c>
      <c r="H28" s="665">
        <v>2263</v>
      </c>
      <c r="I28" s="666">
        <v>3009</v>
      </c>
    </row>
    <row r="29" spans="2:11" s="102" customFormat="1" ht="12" x14ac:dyDescent="0.2">
      <c r="B29" s="677" t="s">
        <v>531</v>
      </c>
      <c r="C29" s="656">
        <v>3341</v>
      </c>
      <c r="D29" s="656">
        <v>100</v>
      </c>
      <c r="E29" s="657">
        <v>868</v>
      </c>
      <c r="F29" s="660">
        <v>101</v>
      </c>
      <c r="G29" s="659">
        <v>832</v>
      </c>
      <c r="H29" s="659">
        <v>3137</v>
      </c>
      <c r="I29" s="660">
        <v>3969</v>
      </c>
    </row>
    <row r="30" spans="2:11" s="102" customFormat="1" ht="12" x14ac:dyDescent="0.2">
      <c r="B30" s="678" t="s">
        <v>532</v>
      </c>
      <c r="C30" s="662">
        <v>3295</v>
      </c>
      <c r="D30" s="662">
        <v>76</v>
      </c>
      <c r="E30" s="663">
        <v>828</v>
      </c>
      <c r="F30" s="666">
        <v>77</v>
      </c>
      <c r="G30" s="665">
        <v>813</v>
      </c>
      <c r="H30" s="665">
        <v>3093</v>
      </c>
      <c r="I30" s="666">
        <v>3906</v>
      </c>
    </row>
    <row r="31" spans="2:11" s="102" customFormat="1" ht="12" x14ac:dyDescent="0.2">
      <c r="B31" s="677" t="s">
        <v>533</v>
      </c>
      <c r="C31" s="656">
        <v>3022</v>
      </c>
      <c r="D31" s="656">
        <v>78</v>
      </c>
      <c r="E31" s="657">
        <v>783</v>
      </c>
      <c r="F31" s="660">
        <v>80</v>
      </c>
      <c r="G31" s="659">
        <v>737</v>
      </c>
      <c r="H31" s="659">
        <v>2810</v>
      </c>
      <c r="I31" s="660">
        <v>3547</v>
      </c>
    </row>
    <row r="32" spans="2:11" s="102" customFormat="1" ht="12" x14ac:dyDescent="0.2">
      <c r="B32" s="678" t="s">
        <v>534</v>
      </c>
      <c r="C32" s="662">
        <v>3202</v>
      </c>
      <c r="D32" s="662">
        <v>100</v>
      </c>
      <c r="E32" s="663">
        <v>809</v>
      </c>
      <c r="F32" s="666">
        <v>104</v>
      </c>
      <c r="G32" s="665">
        <v>766</v>
      </c>
      <c r="H32" s="665">
        <v>3041</v>
      </c>
      <c r="I32" s="666">
        <v>3807</v>
      </c>
    </row>
    <row r="33" spans="2:11" s="102" customFormat="1" x14ac:dyDescent="0.2">
      <c r="B33" s="679" t="s">
        <v>115</v>
      </c>
      <c r="C33" s="680">
        <v>36123</v>
      </c>
      <c r="D33" s="681">
        <v>990</v>
      </c>
      <c r="E33" s="682">
        <v>9640</v>
      </c>
      <c r="F33" s="683">
        <v>1037</v>
      </c>
      <c r="G33" s="684">
        <v>9331</v>
      </c>
      <c r="H33" s="682">
        <v>33648</v>
      </c>
      <c r="I33" s="685">
        <v>42979</v>
      </c>
    </row>
    <row r="34" spans="2:11" s="102" customFormat="1" ht="24.95" customHeight="1" x14ac:dyDescent="0.25">
      <c r="B34" s="675" t="s">
        <v>765</v>
      </c>
      <c r="C34" s="676"/>
      <c r="D34" s="676"/>
      <c r="E34" s="676"/>
      <c r="F34" s="676"/>
      <c r="G34" s="676"/>
      <c r="H34" s="676"/>
      <c r="I34" s="676"/>
      <c r="J34" s="676"/>
      <c r="K34" s="676"/>
    </row>
    <row r="35" spans="2:11" s="102" customFormat="1" ht="12" x14ac:dyDescent="0.2">
      <c r="B35" s="677" t="s">
        <v>523</v>
      </c>
      <c r="C35" s="656">
        <v>890</v>
      </c>
      <c r="D35" s="656">
        <v>126</v>
      </c>
      <c r="E35" s="657">
        <v>521</v>
      </c>
      <c r="F35" s="660">
        <v>133</v>
      </c>
      <c r="G35" s="659">
        <v>503</v>
      </c>
      <c r="H35" s="659">
        <v>720</v>
      </c>
      <c r="I35" s="660">
        <v>1223</v>
      </c>
    </row>
    <row r="36" spans="2:11" s="102" customFormat="1" ht="12" x14ac:dyDescent="0.2">
      <c r="B36" s="678" t="s">
        <v>524</v>
      </c>
      <c r="C36" s="662">
        <v>1026</v>
      </c>
      <c r="D36" s="662">
        <v>136</v>
      </c>
      <c r="E36" s="663">
        <v>636</v>
      </c>
      <c r="F36" s="666">
        <v>142</v>
      </c>
      <c r="G36" s="665">
        <v>592</v>
      </c>
      <c r="H36" s="665">
        <v>739</v>
      </c>
      <c r="I36" s="666">
        <v>1331</v>
      </c>
    </row>
    <row r="37" spans="2:11" s="102" customFormat="1" ht="12" x14ac:dyDescent="0.2">
      <c r="B37" s="677" t="s">
        <v>525</v>
      </c>
      <c r="C37" s="656">
        <v>1073</v>
      </c>
      <c r="D37" s="656">
        <v>147</v>
      </c>
      <c r="E37" s="657">
        <v>696</v>
      </c>
      <c r="F37" s="660">
        <v>158</v>
      </c>
      <c r="G37" s="659">
        <v>673</v>
      </c>
      <c r="H37" s="659">
        <v>753</v>
      </c>
      <c r="I37" s="660">
        <v>1426</v>
      </c>
    </row>
    <row r="38" spans="2:11" s="102" customFormat="1" ht="12" x14ac:dyDescent="0.2">
      <c r="B38" s="678" t="s">
        <v>526</v>
      </c>
      <c r="C38" s="662">
        <v>1082</v>
      </c>
      <c r="D38" s="662">
        <v>131</v>
      </c>
      <c r="E38" s="663">
        <v>666</v>
      </c>
      <c r="F38" s="666">
        <v>133</v>
      </c>
      <c r="G38" s="665">
        <v>658</v>
      </c>
      <c r="H38" s="665">
        <v>805</v>
      </c>
      <c r="I38" s="666">
        <v>1463</v>
      </c>
    </row>
    <row r="39" spans="2:11" s="102" customFormat="1" ht="12" x14ac:dyDescent="0.2">
      <c r="B39" s="677" t="s">
        <v>527</v>
      </c>
      <c r="C39" s="656">
        <v>1128</v>
      </c>
      <c r="D39" s="656">
        <v>132</v>
      </c>
      <c r="E39" s="657">
        <v>725</v>
      </c>
      <c r="F39" s="660">
        <v>146</v>
      </c>
      <c r="G39" s="659">
        <v>738</v>
      </c>
      <c r="H39" s="659">
        <v>816</v>
      </c>
      <c r="I39" s="660">
        <v>1554</v>
      </c>
    </row>
    <row r="40" spans="2:11" s="102" customFormat="1" ht="12" x14ac:dyDescent="0.2">
      <c r="B40" s="678" t="s">
        <v>528</v>
      </c>
      <c r="C40" s="662">
        <v>1357</v>
      </c>
      <c r="D40" s="662">
        <v>163</v>
      </c>
      <c r="E40" s="663">
        <v>901</v>
      </c>
      <c r="F40" s="666">
        <v>174</v>
      </c>
      <c r="G40" s="665">
        <v>924</v>
      </c>
      <c r="H40" s="665">
        <v>982</v>
      </c>
      <c r="I40" s="666">
        <v>1906</v>
      </c>
    </row>
    <row r="41" spans="2:11" s="102" customFormat="1" ht="12" x14ac:dyDescent="0.2">
      <c r="B41" s="677" t="s">
        <v>529</v>
      </c>
      <c r="C41" s="656">
        <v>1492</v>
      </c>
      <c r="D41" s="656">
        <v>195</v>
      </c>
      <c r="E41" s="657">
        <v>1027</v>
      </c>
      <c r="F41" s="660">
        <v>209</v>
      </c>
      <c r="G41" s="659">
        <v>1031</v>
      </c>
      <c r="H41" s="659">
        <v>1040</v>
      </c>
      <c r="I41" s="660">
        <v>2071</v>
      </c>
    </row>
    <row r="42" spans="2:11" s="102" customFormat="1" ht="12" x14ac:dyDescent="0.2">
      <c r="B42" s="678" t="s">
        <v>530</v>
      </c>
      <c r="C42" s="662">
        <v>1382</v>
      </c>
      <c r="D42" s="662">
        <v>162</v>
      </c>
      <c r="E42" s="663">
        <v>942</v>
      </c>
      <c r="F42" s="666">
        <v>175</v>
      </c>
      <c r="G42" s="665">
        <v>994</v>
      </c>
      <c r="H42" s="665">
        <v>929</v>
      </c>
      <c r="I42" s="666">
        <v>1923</v>
      </c>
    </row>
    <row r="43" spans="2:11" s="102" customFormat="1" ht="12" x14ac:dyDescent="0.2">
      <c r="B43" s="677" t="s">
        <v>531</v>
      </c>
      <c r="C43" s="656">
        <v>1292</v>
      </c>
      <c r="D43" s="656">
        <v>171</v>
      </c>
      <c r="E43" s="657">
        <v>851</v>
      </c>
      <c r="F43" s="660">
        <v>187</v>
      </c>
      <c r="G43" s="659">
        <v>813</v>
      </c>
      <c r="H43" s="659">
        <v>865</v>
      </c>
      <c r="I43" s="660">
        <v>1678</v>
      </c>
    </row>
    <row r="44" spans="2:11" s="102" customFormat="1" ht="12" x14ac:dyDescent="0.2">
      <c r="B44" s="678" t="s">
        <v>532</v>
      </c>
      <c r="C44" s="662">
        <v>1293</v>
      </c>
      <c r="D44" s="662">
        <v>155</v>
      </c>
      <c r="E44" s="663">
        <v>802</v>
      </c>
      <c r="F44" s="666">
        <v>165</v>
      </c>
      <c r="G44" s="665">
        <v>796</v>
      </c>
      <c r="H44" s="665">
        <v>1003</v>
      </c>
      <c r="I44" s="666">
        <v>1799</v>
      </c>
    </row>
    <row r="45" spans="2:11" s="102" customFormat="1" ht="12" x14ac:dyDescent="0.2">
      <c r="B45" s="677" t="s">
        <v>533</v>
      </c>
      <c r="C45" s="656">
        <v>1063</v>
      </c>
      <c r="D45" s="656">
        <v>151</v>
      </c>
      <c r="E45" s="657">
        <v>636</v>
      </c>
      <c r="F45" s="660">
        <v>161</v>
      </c>
      <c r="G45" s="659">
        <v>607</v>
      </c>
      <c r="H45" s="659">
        <v>817</v>
      </c>
      <c r="I45" s="660">
        <v>1424</v>
      </c>
    </row>
    <row r="46" spans="2:11" s="102" customFormat="1" ht="12" x14ac:dyDescent="0.2">
      <c r="B46" s="678" t="s">
        <v>534</v>
      </c>
      <c r="C46" s="662">
        <v>1088</v>
      </c>
      <c r="D46" s="662">
        <v>149</v>
      </c>
      <c r="E46" s="663">
        <v>644</v>
      </c>
      <c r="F46" s="666">
        <v>161</v>
      </c>
      <c r="G46" s="665">
        <v>631</v>
      </c>
      <c r="H46" s="665">
        <v>941</v>
      </c>
      <c r="I46" s="666">
        <v>1572</v>
      </c>
    </row>
    <row r="47" spans="2:11" s="102" customFormat="1" x14ac:dyDescent="0.2">
      <c r="B47" s="679" t="s">
        <v>115</v>
      </c>
      <c r="C47" s="680">
        <v>14166</v>
      </c>
      <c r="D47" s="681">
        <v>1818</v>
      </c>
      <c r="E47" s="682">
        <v>9047</v>
      </c>
      <c r="F47" s="683">
        <v>1944</v>
      </c>
      <c r="G47" s="684">
        <v>8960</v>
      </c>
      <c r="H47" s="682">
        <v>10410</v>
      </c>
      <c r="I47" s="685">
        <v>19370</v>
      </c>
    </row>
    <row r="48" spans="2:11" s="95" customFormat="1" ht="15" customHeight="1" x14ac:dyDescent="0.2">
      <c r="B48" s="126" t="s">
        <v>117</v>
      </c>
      <c r="C48" s="185"/>
      <c r="D48" s="185"/>
      <c r="E48" s="185"/>
      <c r="F48" s="185"/>
      <c r="G48" s="185"/>
    </row>
  </sheetData>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2"/>
  <sheetViews>
    <sheetView showGridLines="0" zoomScaleNormal="100" workbookViewId="0">
      <pane ySplit="5" topLeftCell="A45" activePane="bottomLeft" state="frozen"/>
      <selection activeCell="N28" sqref="N28"/>
      <selection pane="bottomLeft" activeCell="G58" sqref="G58"/>
    </sheetView>
  </sheetViews>
  <sheetFormatPr baseColWidth="10" defaultColWidth="9.140625" defaultRowHeight="12.75" x14ac:dyDescent="0.2"/>
  <cols>
    <col min="1" max="1" width="1.5703125" customWidth="1"/>
    <col min="2" max="2" width="16.7109375" customWidth="1"/>
    <col min="3" max="9" width="9.7109375" style="273" customWidth="1"/>
    <col min="10" max="1022" width="11.42578125" customWidth="1"/>
    <col min="1023" max="1025" width="9.140625" customWidth="1"/>
  </cols>
  <sheetData>
    <row r="1" spans="2:9" s="906" customFormat="1" ht="20.100000000000001" customHeight="1" x14ac:dyDescent="0.2">
      <c r="B1" s="907" t="s">
        <v>537</v>
      </c>
      <c r="C1" s="905"/>
      <c r="D1" s="905"/>
      <c r="E1" s="905"/>
      <c r="F1" s="905"/>
      <c r="G1" s="905"/>
      <c r="H1" s="905"/>
      <c r="I1" s="905"/>
    </row>
    <row r="2" spans="2:9" s="667" customFormat="1" ht="20.100000000000001" customHeight="1" x14ac:dyDescent="0.2">
      <c r="B2" s="686"/>
      <c r="C2" s="687"/>
      <c r="D2" s="687"/>
      <c r="E2" s="687"/>
      <c r="F2" s="687"/>
      <c r="G2" s="687"/>
      <c r="H2" s="687"/>
      <c r="I2" s="687"/>
    </row>
    <row r="3" spans="2:9" s="667" customFormat="1" ht="20.100000000000001" customHeight="1" x14ac:dyDescent="0.2">
      <c r="B3" s="1119" t="s">
        <v>439</v>
      </c>
      <c r="C3" s="670"/>
      <c r="D3" s="670"/>
      <c r="E3" s="670"/>
      <c r="F3" s="669"/>
      <c r="G3" s="669"/>
      <c r="H3" s="669"/>
      <c r="I3" s="669"/>
    </row>
    <row r="4" spans="2:9" s="667" customFormat="1" ht="20.100000000000001" customHeight="1" x14ac:dyDescent="0.2">
      <c r="B4" s="596" t="s">
        <v>49</v>
      </c>
      <c r="C4" s="671"/>
      <c r="D4" s="671"/>
      <c r="E4" s="671"/>
      <c r="F4" s="671"/>
      <c r="G4" s="669"/>
      <c r="H4" s="669"/>
      <c r="I4" s="669"/>
    </row>
    <row r="5" spans="2:9" s="102" customFormat="1" ht="50.1" customHeight="1" x14ac:dyDescent="0.2">
      <c r="B5" s="688"/>
      <c r="C5" s="1336" t="s">
        <v>103</v>
      </c>
      <c r="D5" s="672" t="s">
        <v>104</v>
      </c>
      <c r="E5" s="163" t="s">
        <v>105</v>
      </c>
      <c r="F5" s="673" t="s">
        <v>106</v>
      </c>
      <c r="G5" s="162" t="s">
        <v>107</v>
      </c>
      <c r="H5" s="163" t="s">
        <v>536</v>
      </c>
      <c r="I5" s="674" t="s">
        <v>109</v>
      </c>
    </row>
    <row r="6" spans="2:9" s="102" customFormat="1" ht="24.95" customHeight="1" x14ac:dyDescent="0.25">
      <c r="B6" s="675" t="s">
        <v>111</v>
      </c>
      <c r="C6" s="689"/>
      <c r="D6" s="689"/>
      <c r="E6" s="689"/>
      <c r="F6" s="690"/>
      <c r="G6" s="127"/>
      <c r="H6" s="127"/>
      <c r="I6" s="127"/>
    </row>
    <row r="7" spans="2:9" s="102" customFormat="1" ht="12" x14ac:dyDescent="0.2">
      <c r="B7" s="677" t="s">
        <v>538</v>
      </c>
      <c r="C7" s="656">
        <v>758</v>
      </c>
      <c r="D7" s="656">
        <v>31</v>
      </c>
      <c r="E7" s="657">
        <v>158</v>
      </c>
      <c r="F7" s="658">
        <v>33</v>
      </c>
      <c r="G7" s="659">
        <v>163</v>
      </c>
      <c r="H7" s="659">
        <v>856</v>
      </c>
      <c r="I7" s="660">
        <v>1019</v>
      </c>
    </row>
    <row r="8" spans="2:9" s="102" customFormat="1" ht="12" x14ac:dyDescent="0.2">
      <c r="B8" s="678" t="s">
        <v>539</v>
      </c>
      <c r="C8" s="662">
        <v>774</v>
      </c>
      <c r="D8" s="662">
        <v>27</v>
      </c>
      <c r="E8" s="663">
        <v>140</v>
      </c>
      <c r="F8" s="664">
        <v>27</v>
      </c>
      <c r="G8" s="665">
        <v>134</v>
      </c>
      <c r="H8" s="665">
        <v>891</v>
      </c>
      <c r="I8" s="666">
        <v>1025</v>
      </c>
    </row>
    <row r="9" spans="2:9" s="102" customFormat="1" ht="12" x14ac:dyDescent="0.2">
      <c r="B9" s="677" t="s">
        <v>540</v>
      </c>
      <c r="C9" s="656">
        <v>730</v>
      </c>
      <c r="D9" s="656">
        <v>25</v>
      </c>
      <c r="E9" s="657">
        <v>143</v>
      </c>
      <c r="F9" s="658">
        <v>28</v>
      </c>
      <c r="G9" s="659">
        <v>145</v>
      </c>
      <c r="H9" s="659">
        <v>849</v>
      </c>
      <c r="I9" s="660">
        <v>994</v>
      </c>
    </row>
    <row r="10" spans="2:9" s="102" customFormat="1" ht="12" x14ac:dyDescent="0.2">
      <c r="B10" s="678" t="s">
        <v>541</v>
      </c>
      <c r="C10" s="662">
        <v>753</v>
      </c>
      <c r="D10" s="662">
        <v>32</v>
      </c>
      <c r="E10" s="663">
        <v>147</v>
      </c>
      <c r="F10" s="664">
        <v>38</v>
      </c>
      <c r="G10" s="665">
        <v>138</v>
      </c>
      <c r="H10" s="665">
        <v>834</v>
      </c>
      <c r="I10" s="666">
        <v>972</v>
      </c>
    </row>
    <row r="11" spans="2:9" s="102" customFormat="1" ht="12" x14ac:dyDescent="0.2">
      <c r="B11" s="677" t="s">
        <v>542</v>
      </c>
      <c r="C11" s="656">
        <v>907</v>
      </c>
      <c r="D11" s="656">
        <v>30</v>
      </c>
      <c r="E11" s="657">
        <v>200</v>
      </c>
      <c r="F11" s="658">
        <v>30</v>
      </c>
      <c r="G11" s="659">
        <v>207</v>
      </c>
      <c r="H11" s="659">
        <v>1000</v>
      </c>
      <c r="I11" s="660">
        <v>1207</v>
      </c>
    </row>
    <row r="12" spans="2:9" s="102" customFormat="1" ht="12" x14ac:dyDescent="0.2">
      <c r="B12" s="678" t="s">
        <v>543</v>
      </c>
      <c r="C12" s="662">
        <v>771</v>
      </c>
      <c r="D12" s="662">
        <v>43</v>
      </c>
      <c r="E12" s="663">
        <v>206</v>
      </c>
      <c r="F12" s="664">
        <v>47</v>
      </c>
      <c r="G12" s="665">
        <v>220</v>
      </c>
      <c r="H12" s="665">
        <v>995</v>
      </c>
      <c r="I12" s="666">
        <v>1215</v>
      </c>
    </row>
    <row r="13" spans="2:9" s="102" customFormat="1" ht="12" x14ac:dyDescent="0.2">
      <c r="B13" s="677" t="s">
        <v>544</v>
      </c>
      <c r="C13" s="656">
        <v>707</v>
      </c>
      <c r="D13" s="656">
        <v>38</v>
      </c>
      <c r="E13" s="657">
        <v>183</v>
      </c>
      <c r="F13" s="658">
        <v>44</v>
      </c>
      <c r="G13" s="659">
        <v>210</v>
      </c>
      <c r="H13" s="659">
        <v>998</v>
      </c>
      <c r="I13" s="660">
        <v>1208</v>
      </c>
    </row>
    <row r="14" spans="2:9" s="102" customFormat="1" ht="12" x14ac:dyDescent="0.2">
      <c r="B14" s="678" t="s">
        <v>757</v>
      </c>
      <c r="C14" s="662">
        <v>162</v>
      </c>
      <c r="D14" s="662">
        <v>4</v>
      </c>
      <c r="E14" s="663">
        <v>36</v>
      </c>
      <c r="F14" s="664">
        <v>4</v>
      </c>
      <c r="G14" s="665">
        <v>49</v>
      </c>
      <c r="H14" s="665">
        <v>186</v>
      </c>
      <c r="I14" s="666">
        <v>235</v>
      </c>
    </row>
    <row r="15" spans="2:9" s="102" customFormat="1" ht="12" x14ac:dyDescent="0.2">
      <c r="B15" s="677" t="s">
        <v>758</v>
      </c>
      <c r="C15" s="656">
        <v>165</v>
      </c>
      <c r="D15" s="656">
        <v>12</v>
      </c>
      <c r="E15" s="657">
        <v>44</v>
      </c>
      <c r="F15" s="658">
        <v>12</v>
      </c>
      <c r="G15" s="659">
        <v>52</v>
      </c>
      <c r="H15" s="659">
        <v>214</v>
      </c>
      <c r="I15" s="660">
        <v>266</v>
      </c>
    </row>
    <row r="16" spans="2:9" s="102" customFormat="1" x14ac:dyDescent="0.2">
      <c r="B16" s="679" t="s">
        <v>115</v>
      </c>
      <c r="C16" s="691">
        <v>5727</v>
      </c>
      <c r="D16" s="692">
        <v>242</v>
      </c>
      <c r="E16" s="693">
        <v>1257</v>
      </c>
      <c r="F16" s="694">
        <v>263</v>
      </c>
      <c r="G16" s="695">
        <v>1318</v>
      </c>
      <c r="H16" s="693">
        <v>6823</v>
      </c>
      <c r="I16" s="696">
        <v>8141</v>
      </c>
    </row>
    <row r="17" spans="2:9" s="102" customFormat="1" ht="24.95" customHeight="1" x14ac:dyDescent="0.25">
      <c r="B17" s="675" t="s">
        <v>764</v>
      </c>
      <c r="C17" s="689"/>
      <c r="D17" s="689"/>
      <c r="E17" s="689"/>
      <c r="F17" s="690"/>
      <c r="G17" s="127"/>
      <c r="H17" s="127"/>
      <c r="I17" s="127"/>
    </row>
    <row r="18" spans="2:9" s="102" customFormat="1" ht="12" x14ac:dyDescent="0.2">
      <c r="B18" s="677" t="s">
        <v>538</v>
      </c>
      <c r="C18" s="656">
        <v>4903</v>
      </c>
      <c r="D18" s="656">
        <v>132</v>
      </c>
      <c r="E18" s="657">
        <v>1241</v>
      </c>
      <c r="F18" s="658">
        <v>137</v>
      </c>
      <c r="G18" s="659">
        <v>1183</v>
      </c>
      <c r="H18" s="659">
        <v>4508</v>
      </c>
      <c r="I18" s="660">
        <v>5691</v>
      </c>
    </row>
    <row r="19" spans="2:9" s="102" customFormat="1" ht="12" x14ac:dyDescent="0.2">
      <c r="B19" s="678" t="s">
        <v>539</v>
      </c>
      <c r="C19" s="662">
        <v>5122</v>
      </c>
      <c r="D19" s="662">
        <v>104</v>
      </c>
      <c r="E19" s="663">
        <v>1255</v>
      </c>
      <c r="F19" s="664">
        <v>109</v>
      </c>
      <c r="G19" s="665">
        <v>1219</v>
      </c>
      <c r="H19" s="665">
        <v>4762</v>
      </c>
      <c r="I19" s="666">
        <v>5981</v>
      </c>
    </row>
    <row r="20" spans="2:9" s="102" customFormat="1" ht="12" x14ac:dyDescent="0.2">
      <c r="B20" s="677" t="s">
        <v>540</v>
      </c>
      <c r="C20" s="656">
        <v>4918</v>
      </c>
      <c r="D20" s="656">
        <v>114</v>
      </c>
      <c r="E20" s="657">
        <v>1274</v>
      </c>
      <c r="F20" s="658">
        <v>117</v>
      </c>
      <c r="G20" s="659">
        <v>1225</v>
      </c>
      <c r="H20" s="659">
        <v>4494</v>
      </c>
      <c r="I20" s="660">
        <v>5719</v>
      </c>
    </row>
    <row r="21" spans="2:9" s="102" customFormat="1" ht="12" x14ac:dyDescent="0.2">
      <c r="B21" s="678" t="s">
        <v>541</v>
      </c>
      <c r="C21" s="662">
        <v>5408</v>
      </c>
      <c r="D21" s="662">
        <v>141</v>
      </c>
      <c r="E21" s="663">
        <v>1377</v>
      </c>
      <c r="F21" s="664">
        <v>148</v>
      </c>
      <c r="G21" s="665">
        <v>1312</v>
      </c>
      <c r="H21" s="665">
        <v>4931</v>
      </c>
      <c r="I21" s="666">
        <v>6243</v>
      </c>
    </row>
    <row r="22" spans="2:9" s="102" customFormat="1" ht="12" x14ac:dyDescent="0.2">
      <c r="B22" s="677" t="s">
        <v>542</v>
      </c>
      <c r="C22" s="656">
        <v>6180</v>
      </c>
      <c r="D22" s="656">
        <v>172</v>
      </c>
      <c r="E22" s="657">
        <v>1632</v>
      </c>
      <c r="F22" s="658">
        <v>176</v>
      </c>
      <c r="G22" s="659">
        <v>1579</v>
      </c>
      <c r="H22" s="659">
        <v>5675</v>
      </c>
      <c r="I22" s="660">
        <v>7254</v>
      </c>
    </row>
    <row r="23" spans="2:9" s="102" customFormat="1" ht="12" x14ac:dyDescent="0.2">
      <c r="B23" s="678" t="s">
        <v>543</v>
      </c>
      <c r="C23" s="662">
        <v>4394</v>
      </c>
      <c r="D23" s="662">
        <v>145</v>
      </c>
      <c r="E23" s="663">
        <v>1310</v>
      </c>
      <c r="F23" s="664">
        <v>155</v>
      </c>
      <c r="G23" s="665">
        <v>1272</v>
      </c>
      <c r="H23" s="665">
        <v>4209</v>
      </c>
      <c r="I23" s="666">
        <v>5481</v>
      </c>
    </row>
    <row r="24" spans="2:9" s="102" customFormat="1" ht="12" x14ac:dyDescent="0.2">
      <c r="B24" s="677" t="s">
        <v>544</v>
      </c>
      <c r="C24" s="656">
        <v>3363</v>
      </c>
      <c r="D24" s="656">
        <v>120</v>
      </c>
      <c r="E24" s="657">
        <v>998</v>
      </c>
      <c r="F24" s="658">
        <v>130</v>
      </c>
      <c r="G24" s="659">
        <v>993</v>
      </c>
      <c r="H24" s="659">
        <v>3332</v>
      </c>
      <c r="I24" s="660">
        <v>4325</v>
      </c>
    </row>
    <row r="25" spans="2:9" s="102" customFormat="1" ht="12" x14ac:dyDescent="0.2">
      <c r="B25" s="678" t="s">
        <v>757</v>
      </c>
      <c r="C25" s="662">
        <v>1010</v>
      </c>
      <c r="D25" s="662">
        <v>30</v>
      </c>
      <c r="E25" s="663">
        <v>289</v>
      </c>
      <c r="F25" s="664">
        <v>31</v>
      </c>
      <c r="G25" s="665">
        <v>283</v>
      </c>
      <c r="H25" s="665">
        <v>919</v>
      </c>
      <c r="I25" s="666">
        <v>1202</v>
      </c>
    </row>
    <row r="26" spans="2:9" s="102" customFormat="1" ht="12" x14ac:dyDescent="0.2">
      <c r="B26" s="677" t="s">
        <v>758</v>
      </c>
      <c r="C26" s="656">
        <v>825</v>
      </c>
      <c r="D26" s="656">
        <v>32</v>
      </c>
      <c r="E26" s="657">
        <v>264</v>
      </c>
      <c r="F26" s="658">
        <v>34</v>
      </c>
      <c r="G26" s="659">
        <v>265</v>
      </c>
      <c r="H26" s="659">
        <v>818</v>
      </c>
      <c r="I26" s="660">
        <v>1083</v>
      </c>
    </row>
    <row r="27" spans="2:9" s="102" customFormat="1" x14ac:dyDescent="0.2">
      <c r="B27" s="679" t="s">
        <v>115</v>
      </c>
      <c r="C27" s="691">
        <v>36123</v>
      </c>
      <c r="D27" s="692">
        <v>990</v>
      </c>
      <c r="E27" s="693">
        <v>9640</v>
      </c>
      <c r="F27" s="694">
        <v>1037</v>
      </c>
      <c r="G27" s="695">
        <v>9331</v>
      </c>
      <c r="H27" s="693">
        <v>33648</v>
      </c>
      <c r="I27" s="696">
        <v>42979</v>
      </c>
    </row>
    <row r="28" spans="2:9" s="102" customFormat="1" ht="24.95" customHeight="1" x14ac:dyDescent="0.25">
      <c r="B28" s="675" t="s">
        <v>765</v>
      </c>
      <c r="C28" s="689"/>
      <c r="D28" s="689"/>
      <c r="E28" s="689"/>
      <c r="F28" s="690"/>
      <c r="G28" s="127"/>
      <c r="H28" s="127"/>
      <c r="I28" s="127"/>
    </row>
    <row r="29" spans="2:9" s="102" customFormat="1" ht="12" x14ac:dyDescent="0.2">
      <c r="B29" s="677" t="s">
        <v>538</v>
      </c>
      <c r="C29" s="656">
        <v>1638</v>
      </c>
      <c r="D29" s="656">
        <v>209</v>
      </c>
      <c r="E29" s="657">
        <v>990</v>
      </c>
      <c r="F29" s="658">
        <v>218</v>
      </c>
      <c r="G29" s="659">
        <v>932</v>
      </c>
      <c r="H29" s="659">
        <v>1200</v>
      </c>
      <c r="I29" s="660">
        <v>2132</v>
      </c>
    </row>
    <row r="30" spans="2:9" s="102" customFormat="1" ht="12" x14ac:dyDescent="0.2">
      <c r="B30" s="678" t="s">
        <v>539</v>
      </c>
      <c r="C30" s="662">
        <v>1639</v>
      </c>
      <c r="D30" s="662">
        <v>192</v>
      </c>
      <c r="E30" s="663">
        <v>1009</v>
      </c>
      <c r="F30" s="664">
        <v>207</v>
      </c>
      <c r="G30" s="665">
        <v>978</v>
      </c>
      <c r="H30" s="665">
        <v>1158</v>
      </c>
      <c r="I30" s="666">
        <v>2136</v>
      </c>
    </row>
    <row r="31" spans="2:9" s="102" customFormat="1" ht="12" x14ac:dyDescent="0.2">
      <c r="B31" s="677" t="s">
        <v>540</v>
      </c>
      <c r="C31" s="656">
        <v>1664</v>
      </c>
      <c r="D31" s="656">
        <v>228</v>
      </c>
      <c r="E31" s="657">
        <v>1044</v>
      </c>
      <c r="F31" s="658">
        <v>237</v>
      </c>
      <c r="G31" s="659">
        <v>987</v>
      </c>
      <c r="H31" s="659">
        <v>1204</v>
      </c>
      <c r="I31" s="660">
        <v>2191</v>
      </c>
    </row>
    <row r="32" spans="2:9" s="102" customFormat="1" ht="12" x14ac:dyDescent="0.2">
      <c r="B32" s="678" t="s">
        <v>541</v>
      </c>
      <c r="C32" s="662">
        <v>1760</v>
      </c>
      <c r="D32" s="662">
        <v>223</v>
      </c>
      <c r="E32" s="663">
        <v>1079</v>
      </c>
      <c r="F32" s="664">
        <v>237</v>
      </c>
      <c r="G32" s="665">
        <v>1032</v>
      </c>
      <c r="H32" s="665">
        <v>1215</v>
      </c>
      <c r="I32" s="666">
        <v>2247</v>
      </c>
    </row>
    <row r="33" spans="2:9" s="102" customFormat="1" ht="12" x14ac:dyDescent="0.2">
      <c r="B33" s="677" t="s">
        <v>542</v>
      </c>
      <c r="C33" s="656">
        <v>2286</v>
      </c>
      <c r="D33" s="656">
        <v>297</v>
      </c>
      <c r="E33" s="657">
        <v>1437</v>
      </c>
      <c r="F33" s="658">
        <v>312</v>
      </c>
      <c r="G33" s="659">
        <v>1416</v>
      </c>
      <c r="H33" s="659">
        <v>1663</v>
      </c>
      <c r="I33" s="660">
        <v>3079</v>
      </c>
    </row>
    <row r="34" spans="2:9" s="102" customFormat="1" ht="12" x14ac:dyDescent="0.2">
      <c r="B34" s="678" t="s">
        <v>543</v>
      </c>
      <c r="C34" s="662">
        <v>2143</v>
      </c>
      <c r="D34" s="662">
        <v>291</v>
      </c>
      <c r="E34" s="663">
        <v>1445</v>
      </c>
      <c r="F34" s="664">
        <v>319</v>
      </c>
      <c r="G34" s="665">
        <v>1465</v>
      </c>
      <c r="H34" s="665">
        <v>1641</v>
      </c>
      <c r="I34" s="666">
        <v>3106</v>
      </c>
    </row>
    <row r="35" spans="2:9" s="102" customFormat="1" ht="12" x14ac:dyDescent="0.2">
      <c r="B35" s="677" t="s">
        <v>544</v>
      </c>
      <c r="C35" s="656">
        <v>2050</v>
      </c>
      <c r="D35" s="656">
        <v>258</v>
      </c>
      <c r="E35" s="657">
        <v>1391</v>
      </c>
      <c r="F35" s="658">
        <v>288</v>
      </c>
      <c r="G35" s="659">
        <v>1489</v>
      </c>
      <c r="H35" s="659">
        <v>1575</v>
      </c>
      <c r="I35" s="660">
        <v>3064</v>
      </c>
    </row>
    <row r="36" spans="2:9" s="102" customFormat="1" ht="12" x14ac:dyDescent="0.2">
      <c r="B36" s="678" t="s">
        <v>757</v>
      </c>
      <c r="C36" s="662">
        <v>472</v>
      </c>
      <c r="D36" s="662">
        <v>56</v>
      </c>
      <c r="E36" s="663">
        <v>306</v>
      </c>
      <c r="F36" s="664">
        <v>58</v>
      </c>
      <c r="G36" s="665">
        <v>305</v>
      </c>
      <c r="H36" s="665">
        <v>336</v>
      </c>
      <c r="I36" s="666">
        <v>641</v>
      </c>
    </row>
    <row r="37" spans="2:9" s="102" customFormat="1" ht="12" x14ac:dyDescent="0.2">
      <c r="B37" s="677" t="s">
        <v>758</v>
      </c>
      <c r="C37" s="656">
        <v>514</v>
      </c>
      <c r="D37" s="656">
        <v>64</v>
      </c>
      <c r="E37" s="657">
        <v>346</v>
      </c>
      <c r="F37" s="658">
        <v>68</v>
      </c>
      <c r="G37" s="659">
        <v>356</v>
      </c>
      <c r="H37" s="659">
        <v>418</v>
      </c>
      <c r="I37" s="660">
        <v>774</v>
      </c>
    </row>
    <row r="38" spans="2:9" s="102" customFormat="1" x14ac:dyDescent="0.2">
      <c r="B38" s="679" t="s">
        <v>115</v>
      </c>
      <c r="C38" s="691">
        <v>14166</v>
      </c>
      <c r="D38" s="692">
        <v>1818</v>
      </c>
      <c r="E38" s="693">
        <v>9047</v>
      </c>
      <c r="F38" s="694">
        <v>1944</v>
      </c>
      <c r="G38" s="695">
        <v>8960</v>
      </c>
      <c r="H38" s="693">
        <v>10410</v>
      </c>
      <c r="I38" s="696">
        <v>19370</v>
      </c>
    </row>
    <row r="39" spans="2:9" s="102" customFormat="1" ht="24.95" customHeight="1" x14ac:dyDescent="0.25">
      <c r="B39" s="675" t="s">
        <v>545</v>
      </c>
      <c r="C39" s="689"/>
      <c r="D39" s="689"/>
      <c r="E39" s="689"/>
      <c r="F39" s="690"/>
      <c r="G39" s="127"/>
      <c r="H39" s="127"/>
      <c r="I39" s="127"/>
    </row>
    <row r="40" spans="2:9" s="102" customFormat="1" ht="12" x14ac:dyDescent="0.2">
      <c r="B40" s="677" t="s">
        <v>538</v>
      </c>
      <c r="C40" s="656">
        <v>7299</v>
      </c>
      <c r="D40" s="656">
        <v>372</v>
      </c>
      <c r="E40" s="660">
        <v>2389</v>
      </c>
      <c r="F40" s="658">
        <v>388</v>
      </c>
      <c r="G40" s="656">
        <v>2278</v>
      </c>
      <c r="H40" s="656">
        <v>6564</v>
      </c>
      <c r="I40" s="660">
        <v>8842</v>
      </c>
    </row>
    <row r="41" spans="2:9" s="102" customFormat="1" ht="12" x14ac:dyDescent="0.2">
      <c r="B41" s="678" t="s">
        <v>539</v>
      </c>
      <c r="C41" s="662">
        <v>7535</v>
      </c>
      <c r="D41" s="662">
        <v>323</v>
      </c>
      <c r="E41" s="666">
        <v>2404</v>
      </c>
      <c r="F41" s="664">
        <v>343</v>
      </c>
      <c r="G41" s="662">
        <v>2331</v>
      </c>
      <c r="H41" s="662">
        <v>6811</v>
      </c>
      <c r="I41" s="666">
        <v>9142</v>
      </c>
    </row>
    <row r="42" spans="2:9" s="102" customFormat="1" ht="12" x14ac:dyDescent="0.2">
      <c r="B42" s="677" t="s">
        <v>540</v>
      </c>
      <c r="C42" s="656">
        <v>7312</v>
      </c>
      <c r="D42" s="656">
        <v>367</v>
      </c>
      <c r="E42" s="660">
        <v>2461</v>
      </c>
      <c r="F42" s="658">
        <v>382</v>
      </c>
      <c r="G42" s="656">
        <v>2357</v>
      </c>
      <c r="H42" s="656">
        <v>6547</v>
      </c>
      <c r="I42" s="660">
        <v>8904</v>
      </c>
    </row>
    <row r="43" spans="2:9" s="102" customFormat="1" ht="12" x14ac:dyDescent="0.2">
      <c r="B43" s="678" t="s">
        <v>541</v>
      </c>
      <c r="C43" s="662">
        <v>7921</v>
      </c>
      <c r="D43" s="662">
        <v>396</v>
      </c>
      <c r="E43" s="666">
        <v>2603</v>
      </c>
      <c r="F43" s="664">
        <v>423</v>
      </c>
      <c r="G43" s="662">
        <v>2482</v>
      </c>
      <c r="H43" s="662">
        <v>6980</v>
      </c>
      <c r="I43" s="666">
        <v>9462</v>
      </c>
    </row>
    <row r="44" spans="2:9" s="102" customFormat="1" ht="12" x14ac:dyDescent="0.2">
      <c r="B44" s="677" t="s">
        <v>542</v>
      </c>
      <c r="C44" s="656">
        <v>9373</v>
      </c>
      <c r="D44" s="656">
        <v>499</v>
      </c>
      <c r="E44" s="660">
        <v>3269</v>
      </c>
      <c r="F44" s="658">
        <v>518</v>
      </c>
      <c r="G44" s="656">
        <v>3202</v>
      </c>
      <c r="H44" s="656">
        <v>8338</v>
      </c>
      <c r="I44" s="660">
        <v>11540</v>
      </c>
    </row>
    <row r="45" spans="2:9" s="102" customFormat="1" ht="12" x14ac:dyDescent="0.2">
      <c r="B45" s="678" t="s">
        <v>543</v>
      </c>
      <c r="C45" s="662">
        <v>7308</v>
      </c>
      <c r="D45" s="662">
        <v>479</v>
      </c>
      <c r="E45" s="666">
        <v>2961</v>
      </c>
      <c r="F45" s="664">
        <v>521</v>
      </c>
      <c r="G45" s="662">
        <v>2957</v>
      </c>
      <c r="H45" s="662">
        <v>6845</v>
      </c>
      <c r="I45" s="666">
        <v>9802</v>
      </c>
    </row>
    <row r="46" spans="2:9" s="102" customFormat="1" ht="12" x14ac:dyDescent="0.2">
      <c r="B46" s="677" t="s">
        <v>544</v>
      </c>
      <c r="C46" s="656">
        <v>6120</v>
      </c>
      <c r="D46" s="656">
        <v>416</v>
      </c>
      <c r="E46" s="660">
        <v>2572</v>
      </c>
      <c r="F46" s="658">
        <v>462</v>
      </c>
      <c r="G46" s="656">
        <v>2692</v>
      </c>
      <c r="H46" s="656">
        <v>5905</v>
      </c>
      <c r="I46" s="660">
        <v>8597</v>
      </c>
    </row>
    <row r="47" spans="2:9" s="102" customFormat="1" ht="12" x14ac:dyDescent="0.2">
      <c r="B47" s="678" t="s">
        <v>757</v>
      </c>
      <c r="C47" s="662">
        <v>1644</v>
      </c>
      <c r="D47" s="662">
        <v>90</v>
      </c>
      <c r="E47" s="666">
        <v>631</v>
      </c>
      <c r="F47" s="664">
        <v>93</v>
      </c>
      <c r="G47" s="662">
        <v>637</v>
      </c>
      <c r="H47" s="662">
        <v>1441</v>
      </c>
      <c r="I47" s="666">
        <v>2078</v>
      </c>
    </row>
    <row r="48" spans="2:9" s="102" customFormat="1" ht="12" x14ac:dyDescent="0.2">
      <c r="B48" s="677" t="s">
        <v>758</v>
      </c>
      <c r="C48" s="656">
        <v>1504</v>
      </c>
      <c r="D48" s="656">
        <v>108</v>
      </c>
      <c r="E48" s="660">
        <v>654</v>
      </c>
      <c r="F48" s="658">
        <v>114</v>
      </c>
      <c r="G48" s="656">
        <v>673</v>
      </c>
      <c r="H48" s="656">
        <v>1450</v>
      </c>
      <c r="I48" s="660">
        <v>2123</v>
      </c>
    </row>
    <row r="49" spans="2:9" s="102" customFormat="1" x14ac:dyDescent="0.2">
      <c r="B49" s="679" t="s">
        <v>115</v>
      </c>
      <c r="C49" s="691">
        <v>56016</v>
      </c>
      <c r="D49" s="692">
        <v>3050</v>
      </c>
      <c r="E49" s="693">
        <v>19944</v>
      </c>
      <c r="F49" s="694">
        <v>3244</v>
      </c>
      <c r="G49" s="695">
        <v>19609</v>
      </c>
      <c r="H49" s="693">
        <v>50881</v>
      </c>
      <c r="I49" s="696">
        <v>70490</v>
      </c>
    </row>
    <row r="50" spans="2:9" s="95" customFormat="1" ht="20.100000000000001" customHeight="1" x14ac:dyDescent="0.2">
      <c r="B50" s="126" t="s">
        <v>117</v>
      </c>
      <c r="C50" s="185"/>
      <c r="D50" s="185"/>
      <c r="E50" s="185"/>
      <c r="F50" s="185"/>
      <c r="G50" s="185"/>
    </row>
    <row r="51" spans="2:9" s="976" customFormat="1" x14ac:dyDescent="0.2">
      <c r="B51" s="1937" t="s">
        <v>812</v>
      </c>
      <c r="C51" s="1115"/>
      <c r="D51" s="1115"/>
      <c r="E51" s="1115"/>
      <c r="F51" s="1115"/>
      <c r="G51" s="1115"/>
      <c r="H51" s="1115"/>
      <c r="I51" s="1115"/>
    </row>
    <row r="52" spans="2:9" s="976" customFormat="1" x14ac:dyDescent="0.2">
      <c r="B52" s="1972" t="s">
        <v>985</v>
      </c>
      <c r="C52" s="1115"/>
      <c r="D52" s="1115"/>
      <c r="E52" s="1115"/>
      <c r="F52" s="1115"/>
      <c r="G52" s="1115"/>
      <c r="H52" s="1115"/>
      <c r="I52" s="1115"/>
    </row>
  </sheetData>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9"/>
  <sheetViews>
    <sheetView showGridLines="0" zoomScaleNormal="100" workbookViewId="0">
      <pane ySplit="5" topLeftCell="A27" activePane="bottomLeft" state="frozen"/>
      <selection activeCell="N28" sqref="N28"/>
      <selection pane="bottomLeft" activeCell="A59" sqref="A59:XFD59"/>
    </sheetView>
  </sheetViews>
  <sheetFormatPr baseColWidth="10" defaultColWidth="9.140625" defaultRowHeight="12.75" x14ac:dyDescent="0.2"/>
  <cols>
    <col min="1" max="1" width="1.5703125" customWidth="1"/>
    <col min="2" max="2" width="16.7109375" customWidth="1"/>
    <col min="3" max="9" width="9.7109375" style="273" customWidth="1"/>
    <col min="10" max="10" width="4.7109375" customWidth="1"/>
    <col min="11" max="1022" width="10.7109375" customWidth="1"/>
    <col min="1023" max="1025" width="9.140625" customWidth="1"/>
  </cols>
  <sheetData>
    <row r="1" spans="2:9" s="667" customFormat="1" ht="20.100000000000001" customHeight="1" x14ac:dyDescent="0.2">
      <c r="B1" s="968" t="s">
        <v>546</v>
      </c>
      <c r="C1" s="687"/>
      <c r="D1" s="687"/>
      <c r="E1" s="687"/>
      <c r="F1" s="687"/>
      <c r="G1" s="687"/>
      <c r="H1" s="687"/>
      <c r="I1" s="687"/>
    </row>
    <row r="2" spans="2:9" s="667" customFormat="1" ht="20.100000000000001" customHeight="1" x14ac:dyDescent="0.2">
      <c r="B2" s="686"/>
      <c r="C2" s="687"/>
      <c r="D2" s="687"/>
      <c r="E2" s="687"/>
      <c r="F2" s="687"/>
      <c r="G2" s="687"/>
      <c r="H2" s="687"/>
      <c r="I2" s="687"/>
    </row>
    <row r="3" spans="2:9" s="667" customFormat="1" ht="20.100000000000001" customHeight="1" x14ac:dyDescent="0.2">
      <c r="B3" s="1119" t="s">
        <v>439</v>
      </c>
      <c r="C3" s="670"/>
      <c r="D3" s="670"/>
      <c r="E3" s="670"/>
      <c r="F3" s="669"/>
      <c r="G3" s="669"/>
      <c r="H3" s="669"/>
      <c r="I3" s="669"/>
    </row>
    <row r="4" spans="2:9" s="667" customFormat="1" ht="20.100000000000001" customHeight="1" x14ac:dyDescent="0.2">
      <c r="B4" s="596" t="s">
        <v>49</v>
      </c>
      <c r="C4" s="671"/>
      <c r="D4" s="671"/>
      <c r="E4" s="671"/>
      <c r="F4" s="671"/>
      <c r="G4" s="669"/>
      <c r="H4" s="669"/>
      <c r="I4" s="669"/>
    </row>
    <row r="5" spans="2:9" s="102" customFormat="1" ht="50.1" customHeight="1" x14ac:dyDescent="0.2">
      <c r="B5" s="697"/>
      <c r="C5" s="316" t="s">
        <v>103</v>
      </c>
      <c r="D5" s="222" t="s">
        <v>104</v>
      </c>
      <c r="E5" s="223" t="s">
        <v>105</v>
      </c>
      <c r="F5" s="224" t="s">
        <v>106</v>
      </c>
      <c r="G5" s="225" t="s">
        <v>107</v>
      </c>
      <c r="H5" s="226" t="s">
        <v>536</v>
      </c>
      <c r="I5" s="317" t="s">
        <v>109</v>
      </c>
    </row>
    <row r="6" spans="2:9" s="102" customFormat="1" ht="24.95" customHeight="1" x14ac:dyDescent="0.25">
      <c r="B6" s="698" t="s">
        <v>547</v>
      </c>
      <c r="C6" s="689"/>
      <c r="D6" s="689"/>
      <c r="E6" s="689"/>
      <c r="F6" s="690"/>
      <c r="G6" s="127"/>
      <c r="H6" s="127"/>
      <c r="I6" s="127"/>
    </row>
    <row r="7" spans="2:9" s="102" customFormat="1" ht="12" x14ac:dyDescent="0.2">
      <c r="B7" s="699" t="s">
        <v>548</v>
      </c>
      <c r="C7" s="656">
        <v>1079</v>
      </c>
      <c r="D7" s="656">
        <v>86</v>
      </c>
      <c r="E7" s="657">
        <v>433</v>
      </c>
      <c r="F7" s="658">
        <v>95</v>
      </c>
      <c r="G7" s="659">
        <v>421</v>
      </c>
      <c r="H7" s="659">
        <v>1021</v>
      </c>
      <c r="I7" s="660">
        <v>1442</v>
      </c>
    </row>
    <row r="8" spans="2:9" s="102" customFormat="1" ht="12" x14ac:dyDescent="0.2">
      <c r="B8" s="700" t="s">
        <v>549</v>
      </c>
      <c r="C8" s="662">
        <v>852</v>
      </c>
      <c r="D8" s="662">
        <v>80</v>
      </c>
      <c r="E8" s="663">
        <v>390</v>
      </c>
      <c r="F8" s="664">
        <v>89</v>
      </c>
      <c r="G8" s="665">
        <v>392</v>
      </c>
      <c r="H8" s="665">
        <v>748</v>
      </c>
      <c r="I8" s="666">
        <v>1140</v>
      </c>
    </row>
    <row r="9" spans="2:9" s="102" customFormat="1" ht="12" x14ac:dyDescent="0.2">
      <c r="B9" s="699" t="s">
        <v>550</v>
      </c>
      <c r="C9" s="656">
        <v>790</v>
      </c>
      <c r="D9" s="656">
        <v>72</v>
      </c>
      <c r="E9" s="657">
        <v>344</v>
      </c>
      <c r="F9" s="658">
        <v>78</v>
      </c>
      <c r="G9" s="659">
        <v>345</v>
      </c>
      <c r="H9" s="659">
        <v>735</v>
      </c>
      <c r="I9" s="660">
        <v>1080</v>
      </c>
    </row>
    <row r="10" spans="2:9" s="102" customFormat="1" ht="12" x14ac:dyDescent="0.2">
      <c r="B10" s="700" t="s">
        <v>551</v>
      </c>
      <c r="C10" s="662">
        <v>585</v>
      </c>
      <c r="D10" s="662">
        <v>59</v>
      </c>
      <c r="E10" s="663">
        <v>271</v>
      </c>
      <c r="F10" s="664">
        <v>69</v>
      </c>
      <c r="G10" s="665">
        <v>265</v>
      </c>
      <c r="H10" s="665">
        <v>554</v>
      </c>
      <c r="I10" s="666">
        <v>819</v>
      </c>
    </row>
    <row r="11" spans="2:9" s="102" customFormat="1" ht="12" x14ac:dyDescent="0.2">
      <c r="B11" s="699" t="s">
        <v>552</v>
      </c>
      <c r="C11" s="656">
        <v>599</v>
      </c>
      <c r="D11" s="656">
        <v>67</v>
      </c>
      <c r="E11" s="657">
        <v>292</v>
      </c>
      <c r="F11" s="658">
        <v>72</v>
      </c>
      <c r="G11" s="659">
        <v>284</v>
      </c>
      <c r="H11" s="659">
        <v>546</v>
      </c>
      <c r="I11" s="660">
        <v>830</v>
      </c>
    </row>
    <row r="12" spans="2:9" s="102" customFormat="1" ht="12" x14ac:dyDescent="0.2">
      <c r="B12" s="700" t="s">
        <v>553</v>
      </c>
      <c r="C12" s="662">
        <v>863</v>
      </c>
      <c r="D12" s="662">
        <v>89</v>
      </c>
      <c r="E12" s="663">
        <v>391</v>
      </c>
      <c r="F12" s="664">
        <v>95</v>
      </c>
      <c r="G12" s="665">
        <v>386</v>
      </c>
      <c r="H12" s="665">
        <v>755</v>
      </c>
      <c r="I12" s="666">
        <v>1141</v>
      </c>
    </row>
    <row r="13" spans="2:9" s="102" customFormat="1" ht="12" x14ac:dyDescent="0.2">
      <c r="B13" s="699" t="s">
        <v>554</v>
      </c>
      <c r="C13" s="656">
        <v>1178</v>
      </c>
      <c r="D13" s="656">
        <v>108</v>
      </c>
      <c r="E13" s="657">
        <v>500</v>
      </c>
      <c r="F13" s="658">
        <v>116</v>
      </c>
      <c r="G13" s="659">
        <v>492</v>
      </c>
      <c r="H13" s="659">
        <v>1027</v>
      </c>
      <c r="I13" s="660">
        <v>1519</v>
      </c>
    </row>
    <row r="14" spans="2:9" s="102" customFormat="1" ht="12" x14ac:dyDescent="0.2">
      <c r="B14" s="700" t="s">
        <v>555</v>
      </c>
      <c r="C14" s="662">
        <v>2412</v>
      </c>
      <c r="D14" s="662">
        <v>124</v>
      </c>
      <c r="E14" s="663">
        <v>844</v>
      </c>
      <c r="F14" s="664">
        <v>129</v>
      </c>
      <c r="G14" s="665">
        <v>804</v>
      </c>
      <c r="H14" s="665">
        <v>2049</v>
      </c>
      <c r="I14" s="666">
        <v>2853</v>
      </c>
    </row>
    <row r="15" spans="2:9" s="102" customFormat="1" ht="12" x14ac:dyDescent="0.2">
      <c r="B15" s="699" t="s">
        <v>556</v>
      </c>
      <c r="C15" s="656">
        <v>3336</v>
      </c>
      <c r="D15" s="656">
        <v>123</v>
      </c>
      <c r="E15" s="657">
        <v>922</v>
      </c>
      <c r="F15" s="658">
        <v>127</v>
      </c>
      <c r="G15" s="659">
        <v>879</v>
      </c>
      <c r="H15" s="659">
        <v>3114</v>
      </c>
      <c r="I15" s="660">
        <v>3993</v>
      </c>
    </row>
    <row r="16" spans="2:9" s="102" customFormat="1" ht="12" x14ac:dyDescent="0.2">
      <c r="B16" s="700" t="s">
        <v>557</v>
      </c>
      <c r="C16" s="662">
        <v>2917</v>
      </c>
      <c r="D16" s="662">
        <v>142</v>
      </c>
      <c r="E16" s="663">
        <v>876</v>
      </c>
      <c r="F16" s="664">
        <v>147</v>
      </c>
      <c r="G16" s="665">
        <v>818</v>
      </c>
      <c r="H16" s="665">
        <v>2570</v>
      </c>
      <c r="I16" s="666">
        <v>3388</v>
      </c>
    </row>
    <row r="17" spans="2:9" s="102" customFormat="1" ht="12" x14ac:dyDescent="0.2">
      <c r="B17" s="699" t="s">
        <v>558</v>
      </c>
      <c r="C17" s="656">
        <v>2580</v>
      </c>
      <c r="D17" s="656">
        <v>128</v>
      </c>
      <c r="E17" s="657">
        <v>899</v>
      </c>
      <c r="F17" s="658">
        <v>129</v>
      </c>
      <c r="G17" s="659">
        <v>865</v>
      </c>
      <c r="H17" s="659">
        <v>2215</v>
      </c>
      <c r="I17" s="660">
        <v>3080</v>
      </c>
    </row>
    <row r="18" spans="2:9" s="102" customFormat="1" ht="12" x14ac:dyDescent="0.2">
      <c r="B18" s="700" t="s">
        <v>559</v>
      </c>
      <c r="C18" s="662">
        <v>2732</v>
      </c>
      <c r="D18" s="662">
        <v>144</v>
      </c>
      <c r="E18" s="663">
        <v>1030</v>
      </c>
      <c r="F18" s="664">
        <v>151</v>
      </c>
      <c r="G18" s="665">
        <v>1008</v>
      </c>
      <c r="H18" s="665">
        <v>2336</v>
      </c>
      <c r="I18" s="666">
        <v>3344</v>
      </c>
    </row>
    <row r="19" spans="2:9" s="102" customFormat="1" ht="12" x14ac:dyDescent="0.2">
      <c r="B19" s="699" t="s">
        <v>560</v>
      </c>
      <c r="C19" s="656">
        <v>2911</v>
      </c>
      <c r="D19" s="656">
        <v>120</v>
      </c>
      <c r="E19" s="657">
        <v>952</v>
      </c>
      <c r="F19" s="658">
        <v>128</v>
      </c>
      <c r="G19" s="659">
        <v>946</v>
      </c>
      <c r="H19" s="659">
        <v>2693</v>
      </c>
      <c r="I19" s="660">
        <v>3639</v>
      </c>
    </row>
    <row r="20" spans="2:9" s="102" customFormat="1" ht="12" x14ac:dyDescent="0.2">
      <c r="B20" s="700" t="s">
        <v>561</v>
      </c>
      <c r="C20" s="662">
        <v>2802</v>
      </c>
      <c r="D20" s="662">
        <v>120</v>
      </c>
      <c r="E20" s="663">
        <v>869</v>
      </c>
      <c r="F20" s="664">
        <v>129</v>
      </c>
      <c r="G20" s="665">
        <v>842</v>
      </c>
      <c r="H20" s="665">
        <v>2598</v>
      </c>
      <c r="I20" s="666">
        <v>3440</v>
      </c>
    </row>
    <row r="21" spans="2:9" s="102" customFormat="1" ht="12" x14ac:dyDescent="0.2">
      <c r="B21" s="699" t="s">
        <v>562</v>
      </c>
      <c r="C21" s="656">
        <v>3054</v>
      </c>
      <c r="D21" s="656">
        <v>147</v>
      </c>
      <c r="E21" s="657">
        <v>1051</v>
      </c>
      <c r="F21" s="658">
        <v>157</v>
      </c>
      <c r="G21" s="659">
        <v>1048</v>
      </c>
      <c r="H21" s="659">
        <v>2802</v>
      </c>
      <c r="I21" s="660">
        <v>3850</v>
      </c>
    </row>
    <row r="22" spans="2:9" s="102" customFormat="1" ht="12" x14ac:dyDescent="0.2">
      <c r="B22" s="700" t="s">
        <v>563</v>
      </c>
      <c r="C22" s="662">
        <v>3312</v>
      </c>
      <c r="D22" s="662">
        <v>191</v>
      </c>
      <c r="E22" s="663">
        <v>1261</v>
      </c>
      <c r="F22" s="664">
        <v>202</v>
      </c>
      <c r="G22" s="665">
        <v>1237</v>
      </c>
      <c r="H22" s="665">
        <v>2890</v>
      </c>
      <c r="I22" s="666">
        <v>4127</v>
      </c>
    </row>
    <row r="23" spans="2:9" s="102" customFormat="1" ht="12" x14ac:dyDescent="0.2">
      <c r="B23" s="699" t="s">
        <v>564</v>
      </c>
      <c r="C23" s="656">
        <v>4038</v>
      </c>
      <c r="D23" s="656">
        <v>227</v>
      </c>
      <c r="E23" s="657">
        <v>1516</v>
      </c>
      <c r="F23" s="658">
        <v>242</v>
      </c>
      <c r="G23" s="659">
        <v>1506</v>
      </c>
      <c r="H23" s="659">
        <v>3620</v>
      </c>
      <c r="I23" s="660">
        <v>5126</v>
      </c>
    </row>
    <row r="24" spans="2:9" s="102" customFormat="1" ht="12" x14ac:dyDescent="0.2">
      <c r="B24" s="700" t="s">
        <v>565</v>
      </c>
      <c r="C24" s="662">
        <v>4914</v>
      </c>
      <c r="D24" s="662">
        <v>207</v>
      </c>
      <c r="E24" s="663">
        <v>1769</v>
      </c>
      <c r="F24" s="664">
        <v>223</v>
      </c>
      <c r="G24" s="665">
        <v>1795</v>
      </c>
      <c r="H24" s="665">
        <v>4480</v>
      </c>
      <c r="I24" s="666">
        <v>6275</v>
      </c>
    </row>
    <row r="25" spans="2:9" s="102" customFormat="1" ht="12" x14ac:dyDescent="0.2">
      <c r="B25" s="699" t="s">
        <v>566</v>
      </c>
      <c r="C25" s="656">
        <v>4647</v>
      </c>
      <c r="D25" s="656">
        <v>229</v>
      </c>
      <c r="E25" s="657">
        <v>1677</v>
      </c>
      <c r="F25" s="658">
        <v>243</v>
      </c>
      <c r="G25" s="659">
        <v>1656</v>
      </c>
      <c r="H25" s="659">
        <v>4163</v>
      </c>
      <c r="I25" s="660">
        <v>5819</v>
      </c>
    </row>
    <row r="26" spans="2:9" s="102" customFormat="1" ht="12" x14ac:dyDescent="0.2">
      <c r="B26" s="700" t="s">
        <v>567</v>
      </c>
      <c r="C26" s="662">
        <v>3494</v>
      </c>
      <c r="D26" s="662">
        <v>145</v>
      </c>
      <c r="E26" s="663">
        <v>1185</v>
      </c>
      <c r="F26" s="664">
        <v>157</v>
      </c>
      <c r="G26" s="665">
        <v>1208</v>
      </c>
      <c r="H26" s="665">
        <v>3287</v>
      </c>
      <c r="I26" s="666">
        <v>4495</v>
      </c>
    </row>
    <row r="27" spans="2:9" s="102" customFormat="1" ht="12" x14ac:dyDescent="0.2">
      <c r="B27" s="699" t="s">
        <v>568</v>
      </c>
      <c r="C27" s="656">
        <v>2482</v>
      </c>
      <c r="D27" s="656">
        <v>128</v>
      </c>
      <c r="E27" s="657">
        <v>864</v>
      </c>
      <c r="F27" s="658">
        <v>135</v>
      </c>
      <c r="G27" s="659">
        <v>855</v>
      </c>
      <c r="H27" s="659">
        <v>2292</v>
      </c>
      <c r="I27" s="660">
        <v>3147</v>
      </c>
    </row>
    <row r="28" spans="2:9" s="102" customFormat="1" ht="12" x14ac:dyDescent="0.2">
      <c r="B28" s="700" t="s">
        <v>569</v>
      </c>
      <c r="C28" s="662">
        <v>1785</v>
      </c>
      <c r="D28" s="662">
        <v>119</v>
      </c>
      <c r="E28" s="663">
        <v>632</v>
      </c>
      <c r="F28" s="664">
        <v>121</v>
      </c>
      <c r="G28" s="665">
        <v>597</v>
      </c>
      <c r="H28" s="665">
        <v>1679</v>
      </c>
      <c r="I28" s="666">
        <v>2276</v>
      </c>
    </row>
    <row r="29" spans="2:9" s="102" customFormat="1" ht="12" x14ac:dyDescent="0.2">
      <c r="B29" s="699" t="s">
        <v>570</v>
      </c>
      <c r="C29" s="656">
        <v>1403</v>
      </c>
      <c r="D29" s="656">
        <v>99</v>
      </c>
      <c r="E29" s="657">
        <v>499</v>
      </c>
      <c r="F29" s="658">
        <v>105</v>
      </c>
      <c r="G29" s="659">
        <v>481</v>
      </c>
      <c r="H29" s="659">
        <v>1386</v>
      </c>
      <c r="I29" s="660">
        <v>1867</v>
      </c>
    </row>
    <row r="30" spans="2:9" s="102" customFormat="1" ht="12" x14ac:dyDescent="0.2">
      <c r="B30" s="700" t="s">
        <v>571</v>
      </c>
      <c r="C30" s="662">
        <v>1251</v>
      </c>
      <c r="D30" s="662">
        <v>96</v>
      </c>
      <c r="E30" s="663">
        <v>477</v>
      </c>
      <c r="F30" s="664">
        <v>105</v>
      </c>
      <c r="G30" s="665">
        <v>479</v>
      </c>
      <c r="H30" s="665">
        <v>1321</v>
      </c>
      <c r="I30" s="666">
        <v>1800</v>
      </c>
    </row>
    <row r="31" spans="2:9" s="102" customFormat="1" thickBot="1" x14ac:dyDescent="0.25">
      <c r="B31" s="1196" t="s">
        <v>115</v>
      </c>
      <c r="C31" s="1197">
        <v>56016</v>
      </c>
      <c r="D31" s="1198">
        <v>3050</v>
      </c>
      <c r="E31" s="1199">
        <v>19944</v>
      </c>
      <c r="F31" s="1200">
        <v>3244</v>
      </c>
      <c r="G31" s="1201">
        <v>19609</v>
      </c>
      <c r="H31" s="1202">
        <v>50881</v>
      </c>
      <c r="I31" s="1198">
        <v>70490</v>
      </c>
    </row>
    <row r="32" spans="2:9" s="102" customFormat="1" ht="24.95" customHeight="1" thickTop="1" x14ac:dyDescent="0.25">
      <c r="B32" s="698" t="s">
        <v>111</v>
      </c>
      <c r="C32" s="689"/>
      <c r="D32" s="689"/>
      <c r="E32" s="689"/>
      <c r="F32" s="690"/>
      <c r="G32" s="127"/>
      <c r="H32" s="127"/>
      <c r="I32" s="127"/>
    </row>
    <row r="33" spans="2:9" s="102" customFormat="1" ht="12" x14ac:dyDescent="0.2">
      <c r="B33" s="699" t="s">
        <v>548</v>
      </c>
      <c r="C33" s="656">
        <v>131</v>
      </c>
      <c r="D33" s="656">
        <v>12</v>
      </c>
      <c r="E33" s="657">
        <v>40</v>
      </c>
      <c r="F33" s="658">
        <v>13</v>
      </c>
      <c r="G33" s="659">
        <v>34</v>
      </c>
      <c r="H33" s="659">
        <v>140</v>
      </c>
      <c r="I33" s="660">
        <v>174</v>
      </c>
    </row>
    <row r="34" spans="2:9" s="102" customFormat="1" ht="12" x14ac:dyDescent="0.2">
      <c r="B34" s="700" t="s">
        <v>549</v>
      </c>
      <c r="C34" s="662">
        <v>104</v>
      </c>
      <c r="D34" s="662">
        <v>11</v>
      </c>
      <c r="E34" s="663">
        <v>38</v>
      </c>
      <c r="F34" s="664">
        <v>12</v>
      </c>
      <c r="G34" s="665">
        <v>40</v>
      </c>
      <c r="H34" s="665">
        <v>123</v>
      </c>
      <c r="I34" s="666">
        <v>163</v>
      </c>
    </row>
    <row r="35" spans="2:9" s="102" customFormat="1" ht="12" x14ac:dyDescent="0.2">
      <c r="B35" s="699" t="s">
        <v>550</v>
      </c>
      <c r="C35" s="656">
        <v>110</v>
      </c>
      <c r="D35" s="656">
        <v>12</v>
      </c>
      <c r="E35" s="657">
        <v>39</v>
      </c>
      <c r="F35" s="658">
        <v>14</v>
      </c>
      <c r="G35" s="659">
        <v>39</v>
      </c>
      <c r="H35" s="659">
        <v>125</v>
      </c>
      <c r="I35" s="660">
        <v>164</v>
      </c>
    </row>
    <row r="36" spans="2:9" s="102" customFormat="1" ht="12" x14ac:dyDescent="0.2">
      <c r="B36" s="700" t="s">
        <v>551</v>
      </c>
      <c r="C36" s="662">
        <v>93</v>
      </c>
      <c r="D36" s="662">
        <v>10</v>
      </c>
      <c r="E36" s="663">
        <v>34</v>
      </c>
      <c r="F36" s="664">
        <v>11</v>
      </c>
      <c r="G36" s="665">
        <v>32</v>
      </c>
      <c r="H36" s="665">
        <v>112</v>
      </c>
      <c r="I36" s="666">
        <v>144</v>
      </c>
    </row>
    <row r="37" spans="2:9" s="102" customFormat="1" ht="12" x14ac:dyDescent="0.2">
      <c r="B37" s="699" t="s">
        <v>552</v>
      </c>
      <c r="C37" s="656">
        <v>98</v>
      </c>
      <c r="D37" s="656">
        <v>11</v>
      </c>
      <c r="E37" s="657">
        <v>35</v>
      </c>
      <c r="F37" s="658">
        <v>12</v>
      </c>
      <c r="G37" s="659">
        <v>30</v>
      </c>
      <c r="H37" s="659">
        <v>119</v>
      </c>
      <c r="I37" s="660">
        <v>149</v>
      </c>
    </row>
    <row r="38" spans="2:9" s="102" customFormat="1" ht="12" x14ac:dyDescent="0.2">
      <c r="B38" s="700" t="s">
        <v>553</v>
      </c>
      <c r="C38" s="662">
        <v>125</v>
      </c>
      <c r="D38" s="662">
        <v>8</v>
      </c>
      <c r="E38" s="663">
        <v>44</v>
      </c>
      <c r="F38" s="664">
        <v>8</v>
      </c>
      <c r="G38" s="665">
        <v>48</v>
      </c>
      <c r="H38" s="665">
        <v>148</v>
      </c>
      <c r="I38" s="666">
        <v>196</v>
      </c>
    </row>
    <row r="39" spans="2:9" s="102" customFormat="1" ht="12" x14ac:dyDescent="0.2">
      <c r="B39" s="699" t="s">
        <v>554</v>
      </c>
      <c r="C39" s="656">
        <v>203</v>
      </c>
      <c r="D39" s="656">
        <v>13</v>
      </c>
      <c r="E39" s="657">
        <v>61</v>
      </c>
      <c r="F39" s="658">
        <v>16</v>
      </c>
      <c r="G39" s="659">
        <v>77</v>
      </c>
      <c r="H39" s="659">
        <v>231</v>
      </c>
      <c r="I39" s="660">
        <v>308</v>
      </c>
    </row>
    <row r="40" spans="2:9" s="102" customFormat="1" ht="12" x14ac:dyDescent="0.2">
      <c r="B40" s="700" t="s">
        <v>555</v>
      </c>
      <c r="C40" s="662">
        <v>337</v>
      </c>
      <c r="D40" s="662">
        <v>10</v>
      </c>
      <c r="E40" s="663">
        <v>60</v>
      </c>
      <c r="F40" s="664">
        <v>10</v>
      </c>
      <c r="G40" s="665">
        <v>59</v>
      </c>
      <c r="H40" s="665">
        <v>388</v>
      </c>
      <c r="I40" s="666">
        <v>447</v>
      </c>
    </row>
    <row r="41" spans="2:9" s="102" customFormat="1" ht="12" x14ac:dyDescent="0.2">
      <c r="B41" s="699" t="s">
        <v>556</v>
      </c>
      <c r="C41" s="656">
        <v>412</v>
      </c>
      <c r="D41" s="656">
        <v>11</v>
      </c>
      <c r="E41" s="657">
        <v>68</v>
      </c>
      <c r="F41" s="658">
        <v>11</v>
      </c>
      <c r="G41" s="659">
        <v>73</v>
      </c>
      <c r="H41" s="659">
        <v>461</v>
      </c>
      <c r="I41" s="660">
        <v>534</v>
      </c>
    </row>
    <row r="42" spans="2:9" s="102" customFormat="1" ht="12" x14ac:dyDescent="0.2">
      <c r="B42" s="700" t="s">
        <v>557</v>
      </c>
      <c r="C42" s="662">
        <v>366</v>
      </c>
      <c r="D42" s="662">
        <v>11</v>
      </c>
      <c r="E42" s="663">
        <v>59</v>
      </c>
      <c r="F42" s="664">
        <v>11</v>
      </c>
      <c r="G42" s="665">
        <v>59</v>
      </c>
      <c r="H42" s="665">
        <v>402</v>
      </c>
      <c r="I42" s="666">
        <v>461</v>
      </c>
    </row>
    <row r="43" spans="2:9" s="102" customFormat="1" ht="12" x14ac:dyDescent="0.2">
      <c r="B43" s="699" t="s">
        <v>558</v>
      </c>
      <c r="C43" s="656">
        <v>232</v>
      </c>
      <c r="D43" s="656">
        <v>13</v>
      </c>
      <c r="E43" s="657">
        <v>48</v>
      </c>
      <c r="F43" s="658">
        <v>13</v>
      </c>
      <c r="G43" s="659">
        <v>47</v>
      </c>
      <c r="H43" s="659">
        <v>286</v>
      </c>
      <c r="I43" s="660">
        <v>333</v>
      </c>
    </row>
    <row r="44" spans="2:9" s="102" customFormat="1" ht="12" x14ac:dyDescent="0.2">
      <c r="B44" s="700" t="s">
        <v>559</v>
      </c>
      <c r="C44" s="662">
        <v>231</v>
      </c>
      <c r="D44" s="662">
        <v>6</v>
      </c>
      <c r="E44" s="663">
        <v>63</v>
      </c>
      <c r="F44" s="664">
        <v>6</v>
      </c>
      <c r="G44" s="665">
        <v>73</v>
      </c>
      <c r="H44" s="665">
        <v>269</v>
      </c>
      <c r="I44" s="666">
        <v>342</v>
      </c>
    </row>
    <row r="45" spans="2:9" s="102" customFormat="1" ht="12" x14ac:dyDescent="0.2">
      <c r="B45" s="699" t="s">
        <v>560</v>
      </c>
      <c r="C45" s="656">
        <v>239</v>
      </c>
      <c r="D45" s="656">
        <v>7</v>
      </c>
      <c r="E45" s="657">
        <v>46</v>
      </c>
      <c r="F45" s="658">
        <v>8</v>
      </c>
      <c r="G45" s="659">
        <v>45</v>
      </c>
      <c r="H45" s="659">
        <v>309</v>
      </c>
      <c r="I45" s="660">
        <v>354</v>
      </c>
    </row>
    <row r="46" spans="2:9" s="102" customFormat="1" ht="12" x14ac:dyDescent="0.2">
      <c r="B46" s="700" t="s">
        <v>561</v>
      </c>
      <c r="C46" s="662">
        <v>248</v>
      </c>
      <c r="D46" s="662">
        <v>6</v>
      </c>
      <c r="E46" s="663">
        <v>54</v>
      </c>
      <c r="F46" s="664">
        <v>6</v>
      </c>
      <c r="G46" s="665">
        <v>59</v>
      </c>
      <c r="H46" s="665">
        <v>287</v>
      </c>
      <c r="I46" s="666">
        <v>346</v>
      </c>
    </row>
    <row r="47" spans="2:9" s="102" customFormat="1" ht="12" x14ac:dyDescent="0.2">
      <c r="B47" s="699" t="s">
        <v>562</v>
      </c>
      <c r="C47" s="656">
        <v>290</v>
      </c>
      <c r="D47" s="656">
        <v>13</v>
      </c>
      <c r="E47" s="657">
        <v>72</v>
      </c>
      <c r="F47" s="658">
        <v>13</v>
      </c>
      <c r="G47" s="659">
        <v>77</v>
      </c>
      <c r="H47" s="659">
        <v>336</v>
      </c>
      <c r="I47" s="660">
        <v>413</v>
      </c>
    </row>
    <row r="48" spans="2:9" s="102" customFormat="1" ht="12" x14ac:dyDescent="0.2">
      <c r="B48" s="700" t="s">
        <v>563</v>
      </c>
      <c r="C48" s="662">
        <v>308</v>
      </c>
      <c r="D48" s="662">
        <v>13</v>
      </c>
      <c r="E48" s="663">
        <v>79</v>
      </c>
      <c r="F48" s="664">
        <v>15</v>
      </c>
      <c r="G48" s="665">
        <v>88</v>
      </c>
      <c r="H48" s="665">
        <v>354</v>
      </c>
      <c r="I48" s="666">
        <v>442</v>
      </c>
    </row>
    <row r="49" spans="2:9" s="102" customFormat="1" ht="12" x14ac:dyDescent="0.2">
      <c r="B49" s="699" t="s">
        <v>564</v>
      </c>
      <c r="C49" s="656">
        <v>346</v>
      </c>
      <c r="D49" s="656">
        <v>18</v>
      </c>
      <c r="E49" s="657">
        <v>74</v>
      </c>
      <c r="F49" s="658">
        <v>21</v>
      </c>
      <c r="G49" s="659">
        <v>73</v>
      </c>
      <c r="H49" s="659">
        <v>411</v>
      </c>
      <c r="I49" s="660">
        <v>484</v>
      </c>
    </row>
    <row r="50" spans="2:9" s="102" customFormat="1" ht="12" x14ac:dyDescent="0.2">
      <c r="B50" s="700" t="s">
        <v>565</v>
      </c>
      <c r="C50" s="662">
        <v>421</v>
      </c>
      <c r="D50" s="662">
        <v>11</v>
      </c>
      <c r="E50" s="663">
        <v>81</v>
      </c>
      <c r="F50" s="664">
        <v>14</v>
      </c>
      <c r="G50" s="665">
        <v>89</v>
      </c>
      <c r="H50" s="665">
        <v>508</v>
      </c>
      <c r="I50" s="666">
        <v>597</v>
      </c>
    </row>
    <row r="51" spans="2:9" s="102" customFormat="1" ht="12" x14ac:dyDescent="0.2">
      <c r="B51" s="699" t="s">
        <v>566</v>
      </c>
      <c r="C51" s="656">
        <v>425</v>
      </c>
      <c r="D51" s="656">
        <v>8</v>
      </c>
      <c r="E51" s="657">
        <v>71</v>
      </c>
      <c r="F51" s="658">
        <v>9</v>
      </c>
      <c r="G51" s="659">
        <v>80</v>
      </c>
      <c r="H51" s="659">
        <v>516</v>
      </c>
      <c r="I51" s="660">
        <v>596</v>
      </c>
    </row>
    <row r="52" spans="2:9" s="102" customFormat="1" ht="12" x14ac:dyDescent="0.2">
      <c r="B52" s="700" t="s">
        <v>567</v>
      </c>
      <c r="C52" s="662">
        <v>336</v>
      </c>
      <c r="D52" s="662">
        <v>5</v>
      </c>
      <c r="E52" s="663">
        <v>49</v>
      </c>
      <c r="F52" s="664">
        <v>6</v>
      </c>
      <c r="G52" s="665">
        <v>55</v>
      </c>
      <c r="H52" s="665">
        <v>423</v>
      </c>
      <c r="I52" s="666">
        <v>478</v>
      </c>
    </row>
    <row r="53" spans="2:9" s="102" customFormat="1" ht="12" x14ac:dyDescent="0.2">
      <c r="B53" s="699" t="s">
        <v>568</v>
      </c>
      <c r="C53" s="656">
        <v>226</v>
      </c>
      <c r="D53" s="656">
        <v>5</v>
      </c>
      <c r="E53" s="657">
        <v>40</v>
      </c>
      <c r="F53" s="658">
        <v>5</v>
      </c>
      <c r="G53" s="659">
        <v>46</v>
      </c>
      <c r="H53" s="659">
        <v>288</v>
      </c>
      <c r="I53" s="660">
        <v>334</v>
      </c>
    </row>
    <row r="54" spans="2:9" s="102" customFormat="1" ht="12" x14ac:dyDescent="0.2">
      <c r="B54" s="700" t="s">
        <v>569</v>
      </c>
      <c r="C54" s="662">
        <v>182</v>
      </c>
      <c r="D54" s="662">
        <v>8</v>
      </c>
      <c r="E54" s="663">
        <v>32</v>
      </c>
      <c r="F54" s="664">
        <v>8</v>
      </c>
      <c r="G54" s="665">
        <v>27</v>
      </c>
      <c r="H54" s="665">
        <v>232</v>
      </c>
      <c r="I54" s="666">
        <v>259</v>
      </c>
    </row>
    <row r="55" spans="2:9" s="102" customFormat="1" ht="12" x14ac:dyDescent="0.2">
      <c r="B55" s="699" t="s">
        <v>570</v>
      </c>
      <c r="C55" s="656">
        <v>129</v>
      </c>
      <c r="D55" s="656">
        <v>10</v>
      </c>
      <c r="E55" s="657">
        <v>36</v>
      </c>
      <c r="F55" s="658">
        <v>10</v>
      </c>
      <c r="G55" s="659">
        <v>34</v>
      </c>
      <c r="H55" s="659">
        <v>167</v>
      </c>
      <c r="I55" s="660">
        <v>201</v>
      </c>
    </row>
    <row r="56" spans="2:9" s="102" customFormat="1" ht="12" x14ac:dyDescent="0.2">
      <c r="B56" s="700" t="s">
        <v>571</v>
      </c>
      <c r="C56" s="662">
        <v>135</v>
      </c>
      <c r="D56" s="662">
        <v>10</v>
      </c>
      <c r="E56" s="663">
        <v>34</v>
      </c>
      <c r="F56" s="664">
        <v>11</v>
      </c>
      <c r="G56" s="665">
        <v>34</v>
      </c>
      <c r="H56" s="665">
        <v>188</v>
      </c>
      <c r="I56" s="666">
        <v>222</v>
      </c>
    </row>
    <row r="57" spans="2:9" s="102" customFormat="1" ht="5.0999999999999996" customHeight="1" x14ac:dyDescent="0.2">
      <c r="B57" s="701"/>
      <c r="C57" s="584"/>
      <c r="D57" s="584"/>
      <c r="E57" s="702"/>
      <c r="F57" s="633"/>
      <c r="G57" s="702"/>
      <c r="H57" s="702"/>
      <c r="I57" s="584"/>
    </row>
    <row r="58" spans="2:9" s="102" customFormat="1" thickBot="1" x14ac:dyDescent="0.25">
      <c r="B58" s="1203" t="s">
        <v>115</v>
      </c>
      <c r="C58" s="1204">
        <v>5727</v>
      </c>
      <c r="D58" s="1205">
        <v>242</v>
      </c>
      <c r="E58" s="1206">
        <v>1257</v>
      </c>
      <c r="F58" s="1207">
        <v>263</v>
      </c>
      <c r="G58" s="1208">
        <v>1318</v>
      </c>
      <c r="H58" s="1209">
        <v>6823</v>
      </c>
      <c r="I58" s="1205">
        <v>8141</v>
      </c>
    </row>
    <row r="59" spans="2:9" s="95" customFormat="1" ht="15" customHeight="1" thickTop="1" x14ac:dyDescent="0.2">
      <c r="B59" s="126" t="s">
        <v>117</v>
      </c>
      <c r="C59" s="185"/>
      <c r="D59" s="185"/>
      <c r="E59" s="185"/>
      <c r="F59" s="185"/>
      <c r="G59" s="185"/>
    </row>
  </sheetData>
  <printOptions horizontalCentered="1"/>
  <pageMargins left="0.47244094488188981" right="0.47244094488188981" top="0.59055118110236227" bottom="0.39370078740157483" header="0.51181102362204722" footer="0.31496062992125984"/>
  <pageSetup paperSize="9" scale="96" firstPageNumber="0" orientation="portrait" r:id="rId1"/>
  <headerFooter>
    <oddFooter>&amp;C&amp;F&amp;R&amp;A</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8"/>
  <sheetViews>
    <sheetView showGridLines="0" zoomScaleNormal="100" workbookViewId="0">
      <pane ySplit="5" topLeftCell="A6" activePane="bottomLeft" state="frozen"/>
      <selection activeCell="N28" sqref="N28"/>
      <selection pane="bottomLeft" activeCell="A58" sqref="A58:XFD58"/>
    </sheetView>
  </sheetViews>
  <sheetFormatPr baseColWidth="10" defaultColWidth="9.140625" defaultRowHeight="12.75" x14ac:dyDescent="0.2"/>
  <cols>
    <col min="1" max="1" width="1.5703125" customWidth="1"/>
    <col min="2" max="2" width="17.28515625" customWidth="1"/>
    <col min="3" max="9" width="9.7109375" style="273" customWidth="1"/>
    <col min="10" max="10" width="9.7109375" customWidth="1"/>
    <col min="11" max="1022" width="10.7109375" customWidth="1"/>
    <col min="1023" max="1025" width="9.140625" customWidth="1"/>
  </cols>
  <sheetData>
    <row r="1" spans="2:9" s="189" customFormat="1" ht="20.100000000000001" customHeight="1" x14ac:dyDescent="0.2">
      <c r="B1" s="2069" t="s">
        <v>572</v>
      </c>
      <c r="C1" s="2069"/>
      <c r="D1" s="2069"/>
      <c r="E1" s="2069"/>
      <c r="F1" s="2069"/>
      <c r="G1" s="218"/>
      <c r="H1" s="218"/>
      <c r="I1" s="218"/>
    </row>
    <row r="2" spans="2:9" s="189" customFormat="1" ht="20.100000000000001" customHeight="1" x14ac:dyDescent="0.2">
      <c r="B2" s="703"/>
      <c r="C2" s="703"/>
      <c r="D2" s="703"/>
      <c r="E2" s="703"/>
      <c r="F2" s="703"/>
      <c r="G2" s="218"/>
      <c r="H2" s="218"/>
      <c r="I2" s="218"/>
    </row>
    <row r="3" spans="2:9" s="189" customFormat="1" ht="20.100000000000001" customHeight="1" x14ac:dyDescent="0.2">
      <c r="B3" s="1120" t="s">
        <v>439</v>
      </c>
      <c r="C3" s="704"/>
      <c r="D3" s="704"/>
      <c r="E3" s="704"/>
      <c r="F3" s="218"/>
      <c r="G3" s="218"/>
      <c r="H3" s="218"/>
      <c r="I3" s="218"/>
    </row>
    <row r="4" spans="2:9" s="189" customFormat="1" ht="20.100000000000001" customHeight="1" x14ac:dyDescent="0.2">
      <c r="B4" s="705" t="s">
        <v>49</v>
      </c>
      <c r="C4" s="706"/>
      <c r="D4" s="706"/>
      <c r="E4" s="706"/>
      <c r="F4" s="706"/>
      <c r="G4" s="218"/>
      <c r="H4" s="218"/>
      <c r="I4" s="218"/>
    </row>
    <row r="5" spans="2:9" s="707" customFormat="1" ht="50.1" customHeight="1" x14ac:dyDescent="0.2">
      <c r="B5" s="708"/>
      <c r="C5" s="709" t="s">
        <v>103</v>
      </c>
      <c r="D5" s="709" t="s">
        <v>104</v>
      </c>
      <c r="E5" s="710" t="s">
        <v>105</v>
      </c>
      <c r="F5" s="711" t="s">
        <v>106</v>
      </c>
      <c r="G5" s="162" t="s">
        <v>107</v>
      </c>
      <c r="H5" s="712" t="s">
        <v>536</v>
      </c>
      <c r="I5" s="709" t="s">
        <v>109</v>
      </c>
    </row>
    <row r="6" spans="2:9" s="102" customFormat="1" ht="24.95" customHeight="1" x14ac:dyDescent="0.25">
      <c r="B6" s="675" t="s">
        <v>764</v>
      </c>
      <c r="C6" s="689"/>
      <c r="D6" s="689"/>
      <c r="E6" s="689"/>
      <c r="F6" s="690"/>
      <c r="G6" s="127"/>
      <c r="H6" s="127"/>
      <c r="I6" s="127"/>
    </row>
    <row r="7" spans="2:9" s="102" customFormat="1" ht="12" x14ac:dyDescent="0.2">
      <c r="B7" s="699" t="s">
        <v>548</v>
      </c>
      <c r="C7" s="656">
        <v>676</v>
      </c>
      <c r="D7" s="656">
        <v>27</v>
      </c>
      <c r="E7" s="657">
        <v>205</v>
      </c>
      <c r="F7" s="658">
        <v>35</v>
      </c>
      <c r="G7" s="659">
        <v>211</v>
      </c>
      <c r="H7" s="659">
        <v>685</v>
      </c>
      <c r="I7" s="660">
        <v>896</v>
      </c>
    </row>
    <row r="8" spans="2:9" s="102" customFormat="1" ht="12" x14ac:dyDescent="0.2">
      <c r="B8" s="700" t="s">
        <v>549</v>
      </c>
      <c r="C8" s="662">
        <v>497</v>
      </c>
      <c r="D8" s="662">
        <v>18</v>
      </c>
      <c r="E8" s="663">
        <v>166</v>
      </c>
      <c r="F8" s="664">
        <v>20</v>
      </c>
      <c r="G8" s="665">
        <v>167</v>
      </c>
      <c r="H8" s="665">
        <v>476</v>
      </c>
      <c r="I8" s="666">
        <v>643</v>
      </c>
    </row>
    <row r="9" spans="2:9" s="102" customFormat="1" ht="12" x14ac:dyDescent="0.2">
      <c r="B9" s="699" t="s">
        <v>550</v>
      </c>
      <c r="C9" s="656">
        <v>448</v>
      </c>
      <c r="D9" s="656">
        <v>25</v>
      </c>
      <c r="E9" s="657">
        <v>142</v>
      </c>
      <c r="F9" s="658">
        <v>26</v>
      </c>
      <c r="G9" s="659">
        <v>144</v>
      </c>
      <c r="H9" s="659">
        <v>468</v>
      </c>
      <c r="I9" s="660">
        <v>612</v>
      </c>
    </row>
    <row r="10" spans="2:9" s="102" customFormat="1" ht="12" x14ac:dyDescent="0.2">
      <c r="B10" s="700" t="s">
        <v>551</v>
      </c>
      <c r="C10" s="662">
        <v>327</v>
      </c>
      <c r="D10" s="662">
        <v>22</v>
      </c>
      <c r="E10" s="663">
        <v>119</v>
      </c>
      <c r="F10" s="664">
        <v>26</v>
      </c>
      <c r="G10" s="665">
        <v>127</v>
      </c>
      <c r="H10" s="665">
        <v>325</v>
      </c>
      <c r="I10" s="666">
        <v>452</v>
      </c>
    </row>
    <row r="11" spans="2:9" s="102" customFormat="1" ht="12" x14ac:dyDescent="0.2">
      <c r="B11" s="699" t="s">
        <v>552</v>
      </c>
      <c r="C11" s="656">
        <v>302</v>
      </c>
      <c r="D11" s="656">
        <v>18</v>
      </c>
      <c r="E11" s="657">
        <v>110</v>
      </c>
      <c r="F11" s="658">
        <v>19</v>
      </c>
      <c r="G11" s="659">
        <v>107</v>
      </c>
      <c r="H11" s="659">
        <v>294</v>
      </c>
      <c r="I11" s="660">
        <v>401</v>
      </c>
    </row>
    <row r="12" spans="2:9" s="102" customFormat="1" ht="12" x14ac:dyDescent="0.2">
      <c r="B12" s="700" t="s">
        <v>553</v>
      </c>
      <c r="C12" s="662">
        <v>446</v>
      </c>
      <c r="D12" s="662">
        <v>30</v>
      </c>
      <c r="E12" s="663">
        <v>161</v>
      </c>
      <c r="F12" s="664">
        <v>33</v>
      </c>
      <c r="G12" s="665">
        <v>157</v>
      </c>
      <c r="H12" s="665">
        <v>412</v>
      </c>
      <c r="I12" s="666">
        <v>569</v>
      </c>
    </row>
    <row r="13" spans="2:9" s="102" customFormat="1" ht="12" x14ac:dyDescent="0.2">
      <c r="B13" s="699" t="s">
        <v>554</v>
      </c>
      <c r="C13" s="656">
        <v>582</v>
      </c>
      <c r="D13" s="656">
        <v>33</v>
      </c>
      <c r="E13" s="657">
        <v>189</v>
      </c>
      <c r="F13" s="658">
        <v>35</v>
      </c>
      <c r="G13" s="659">
        <v>173</v>
      </c>
      <c r="H13" s="659">
        <v>532</v>
      </c>
      <c r="I13" s="660">
        <v>705</v>
      </c>
    </row>
    <row r="14" spans="2:9" s="102" customFormat="1" ht="12" x14ac:dyDescent="0.2">
      <c r="B14" s="700" t="s">
        <v>555</v>
      </c>
      <c r="C14" s="662">
        <v>1466</v>
      </c>
      <c r="D14" s="662">
        <v>43</v>
      </c>
      <c r="E14" s="663">
        <v>396</v>
      </c>
      <c r="F14" s="664">
        <v>43</v>
      </c>
      <c r="G14" s="665">
        <v>370</v>
      </c>
      <c r="H14" s="665">
        <v>1261</v>
      </c>
      <c r="I14" s="666">
        <v>1631</v>
      </c>
    </row>
    <row r="15" spans="2:9" s="102" customFormat="1" ht="12" x14ac:dyDescent="0.2">
      <c r="B15" s="699" t="s">
        <v>556</v>
      </c>
      <c r="C15" s="656">
        <v>2214</v>
      </c>
      <c r="D15" s="656">
        <v>40</v>
      </c>
      <c r="E15" s="657">
        <v>462</v>
      </c>
      <c r="F15" s="658">
        <v>41</v>
      </c>
      <c r="G15" s="659">
        <v>444</v>
      </c>
      <c r="H15" s="659">
        <v>2100</v>
      </c>
      <c r="I15" s="660">
        <v>2544</v>
      </c>
    </row>
    <row r="16" spans="2:9" s="102" customFormat="1" ht="12" x14ac:dyDescent="0.2">
      <c r="B16" s="700" t="s">
        <v>557</v>
      </c>
      <c r="C16" s="662">
        <v>1959</v>
      </c>
      <c r="D16" s="662">
        <v>52</v>
      </c>
      <c r="E16" s="663">
        <v>476</v>
      </c>
      <c r="F16" s="664">
        <v>56</v>
      </c>
      <c r="G16" s="665">
        <v>442</v>
      </c>
      <c r="H16" s="665">
        <v>1736</v>
      </c>
      <c r="I16" s="666">
        <v>2178</v>
      </c>
    </row>
    <row r="17" spans="2:9" s="102" customFormat="1" ht="12" x14ac:dyDescent="0.2">
      <c r="B17" s="699" t="s">
        <v>558</v>
      </c>
      <c r="C17" s="656">
        <v>1763</v>
      </c>
      <c r="D17" s="656">
        <v>55</v>
      </c>
      <c r="E17" s="657">
        <v>481</v>
      </c>
      <c r="F17" s="658">
        <v>55</v>
      </c>
      <c r="G17" s="659">
        <v>444</v>
      </c>
      <c r="H17" s="659">
        <v>1530</v>
      </c>
      <c r="I17" s="660">
        <v>1974</v>
      </c>
    </row>
    <row r="18" spans="2:9" s="102" customFormat="1" ht="12" x14ac:dyDescent="0.2">
      <c r="B18" s="700" t="s">
        <v>559</v>
      </c>
      <c r="C18" s="662">
        <v>1809</v>
      </c>
      <c r="D18" s="662">
        <v>60</v>
      </c>
      <c r="E18" s="663">
        <v>507</v>
      </c>
      <c r="F18" s="664">
        <v>60</v>
      </c>
      <c r="G18" s="665">
        <v>467</v>
      </c>
      <c r="H18" s="665">
        <v>1584</v>
      </c>
      <c r="I18" s="666">
        <v>2051</v>
      </c>
    </row>
    <row r="19" spans="2:9" s="102" customFormat="1" ht="12" x14ac:dyDescent="0.2">
      <c r="B19" s="699" t="s">
        <v>560</v>
      </c>
      <c r="C19" s="656">
        <v>1991</v>
      </c>
      <c r="D19" s="656">
        <v>44</v>
      </c>
      <c r="E19" s="657">
        <v>485</v>
      </c>
      <c r="F19" s="658">
        <v>44</v>
      </c>
      <c r="G19" s="659">
        <v>471</v>
      </c>
      <c r="H19" s="659">
        <v>1885</v>
      </c>
      <c r="I19" s="660">
        <v>2356</v>
      </c>
    </row>
    <row r="20" spans="2:9" s="102" customFormat="1" ht="12" x14ac:dyDescent="0.2">
      <c r="B20" s="700" t="s">
        <v>561</v>
      </c>
      <c r="C20" s="662">
        <v>1924</v>
      </c>
      <c r="D20" s="662">
        <v>33</v>
      </c>
      <c r="E20" s="663">
        <v>424</v>
      </c>
      <c r="F20" s="664">
        <v>36</v>
      </c>
      <c r="G20" s="665">
        <v>413</v>
      </c>
      <c r="H20" s="665">
        <v>1854</v>
      </c>
      <c r="I20" s="666">
        <v>2267</v>
      </c>
    </row>
    <row r="21" spans="2:9" s="102" customFormat="1" ht="12" x14ac:dyDescent="0.2">
      <c r="B21" s="699" t="s">
        <v>562</v>
      </c>
      <c r="C21" s="656">
        <v>1948</v>
      </c>
      <c r="D21" s="656">
        <v>36</v>
      </c>
      <c r="E21" s="657">
        <v>456</v>
      </c>
      <c r="F21" s="658">
        <v>37</v>
      </c>
      <c r="G21" s="659">
        <v>440</v>
      </c>
      <c r="H21" s="659">
        <v>1869</v>
      </c>
      <c r="I21" s="660">
        <v>2309</v>
      </c>
    </row>
    <row r="22" spans="2:9" s="102" customFormat="1" ht="12" x14ac:dyDescent="0.2">
      <c r="B22" s="700" t="s">
        <v>563</v>
      </c>
      <c r="C22" s="662">
        <v>2081</v>
      </c>
      <c r="D22" s="662">
        <v>56</v>
      </c>
      <c r="E22" s="663">
        <v>586</v>
      </c>
      <c r="F22" s="664">
        <v>57</v>
      </c>
      <c r="G22" s="665">
        <v>563</v>
      </c>
      <c r="H22" s="665">
        <v>1870</v>
      </c>
      <c r="I22" s="666">
        <v>2433</v>
      </c>
    </row>
    <row r="23" spans="2:9" s="102" customFormat="1" ht="12" x14ac:dyDescent="0.2">
      <c r="B23" s="699" t="s">
        <v>564</v>
      </c>
      <c r="C23" s="656">
        <v>2570</v>
      </c>
      <c r="D23" s="656">
        <v>72</v>
      </c>
      <c r="E23" s="657">
        <v>729</v>
      </c>
      <c r="F23" s="658">
        <v>73</v>
      </c>
      <c r="G23" s="659">
        <v>705</v>
      </c>
      <c r="H23" s="659">
        <v>2352</v>
      </c>
      <c r="I23" s="660">
        <v>3057</v>
      </c>
    </row>
    <row r="24" spans="2:9" s="102" customFormat="1" ht="12" x14ac:dyDescent="0.2">
      <c r="B24" s="700" t="s">
        <v>565</v>
      </c>
      <c r="C24" s="662">
        <v>3201</v>
      </c>
      <c r="D24" s="662">
        <v>64</v>
      </c>
      <c r="E24" s="663">
        <v>894</v>
      </c>
      <c r="F24" s="664">
        <v>66</v>
      </c>
      <c r="G24" s="665">
        <v>870</v>
      </c>
      <c r="H24" s="665">
        <v>2951</v>
      </c>
      <c r="I24" s="666">
        <v>3821</v>
      </c>
    </row>
    <row r="25" spans="2:9" s="102" customFormat="1" ht="12" x14ac:dyDescent="0.2">
      <c r="B25" s="699" t="s">
        <v>566</v>
      </c>
      <c r="C25" s="656">
        <v>3020</v>
      </c>
      <c r="D25" s="656">
        <v>69</v>
      </c>
      <c r="E25" s="657">
        <v>847</v>
      </c>
      <c r="F25" s="658">
        <v>70</v>
      </c>
      <c r="G25" s="659">
        <v>821</v>
      </c>
      <c r="H25" s="659">
        <v>2691</v>
      </c>
      <c r="I25" s="660">
        <v>3512</v>
      </c>
    </row>
    <row r="26" spans="2:9" s="102" customFormat="1" ht="12" x14ac:dyDescent="0.2">
      <c r="B26" s="700" t="s">
        <v>567</v>
      </c>
      <c r="C26" s="662">
        <v>2284</v>
      </c>
      <c r="D26" s="662">
        <v>36</v>
      </c>
      <c r="E26" s="663">
        <v>581</v>
      </c>
      <c r="F26" s="664">
        <v>37</v>
      </c>
      <c r="G26" s="665">
        <v>594</v>
      </c>
      <c r="H26" s="665">
        <v>2180</v>
      </c>
      <c r="I26" s="666">
        <v>2774</v>
      </c>
    </row>
    <row r="27" spans="2:9" s="102" customFormat="1" ht="12" x14ac:dyDescent="0.2">
      <c r="B27" s="699" t="s">
        <v>568</v>
      </c>
      <c r="C27" s="656">
        <v>1698</v>
      </c>
      <c r="D27" s="656">
        <v>49</v>
      </c>
      <c r="E27" s="657">
        <v>447</v>
      </c>
      <c r="F27" s="658">
        <v>50</v>
      </c>
      <c r="G27" s="659">
        <v>437</v>
      </c>
      <c r="H27" s="659">
        <v>1586</v>
      </c>
      <c r="I27" s="660">
        <v>2023</v>
      </c>
    </row>
    <row r="28" spans="2:9" s="102" customFormat="1" ht="12" x14ac:dyDescent="0.2">
      <c r="B28" s="700" t="s">
        <v>569</v>
      </c>
      <c r="C28" s="662">
        <v>1170</v>
      </c>
      <c r="D28" s="662">
        <v>39</v>
      </c>
      <c r="E28" s="663">
        <v>305</v>
      </c>
      <c r="F28" s="664">
        <v>40</v>
      </c>
      <c r="G28" s="665">
        <v>302</v>
      </c>
      <c r="H28" s="665">
        <v>1174</v>
      </c>
      <c r="I28" s="666">
        <v>1476</v>
      </c>
    </row>
    <row r="29" spans="2:9" s="102" customFormat="1" ht="12" x14ac:dyDescent="0.2">
      <c r="B29" s="699" t="s">
        <v>570</v>
      </c>
      <c r="C29" s="656">
        <v>959</v>
      </c>
      <c r="D29" s="656">
        <v>40</v>
      </c>
      <c r="E29" s="657">
        <v>253</v>
      </c>
      <c r="F29" s="658">
        <v>44</v>
      </c>
      <c r="G29" s="659">
        <v>237</v>
      </c>
      <c r="H29" s="659">
        <v>988</v>
      </c>
      <c r="I29" s="660">
        <v>1225</v>
      </c>
    </row>
    <row r="30" spans="2:9" s="102" customFormat="1" ht="12" x14ac:dyDescent="0.2">
      <c r="B30" s="700" t="s">
        <v>571</v>
      </c>
      <c r="C30" s="662">
        <v>788</v>
      </c>
      <c r="D30" s="662">
        <v>29</v>
      </c>
      <c r="E30" s="663">
        <v>219</v>
      </c>
      <c r="F30" s="664">
        <v>34</v>
      </c>
      <c r="G30" s="665">
        <v>225</v>
      </c>
      <c r="H30" s="665">
        <v>845</v>
      </c>
      <c r="I30" s="666">
        <v>1070</v>
      </c>
    </row>
    <row r="31" spans="2:9" s="102" customFormat="1" thickBot="1" x14ac:dyDescent="0.25">
      <c r="B31" s="1210" t="s">
        <v>115</v>
      </c>
      <c r="C31" s="1211">
        <v>36123</v>
      </c>
      <c r="D31" s="1212">
        <v>990</v>
      </c>
      <c r="E31" s="1213">
        <v>9640</v>
      </c>
      <c r="F31" s="1214">
        <v>1037</v>
      </c>
      <c r="G31" s="1215">
        <v>9331</v>
      </c>
      <c r="H31" s="1216">
        <v>33648</v>
      </c>
      <c r="I31" s="1212">
        <v>42979</v>
      </c>
    </row>
    <row r="32" spans="2:9" s="102" customFormat="1" ht="24.95" customHeight="1" thickTop="1" x14ac:dyDescent="0.25">
      <c r="B32" s="698" t="s">
        <v>765</v>
      </c>
      <c r="C32" s="689"/>
      <c r="D32" s="689"/>
      <c r="E32" s="689"/>
      <c r="F32" s="690"/>
      <c r="G32" s="127"/>
      <c r="H32" s="127"/>
      <c r="I32" s="127"/>
    </row>
    <row r="33" spans="2:9" s="102" customFormat="1" ht="12" x14ac:dyDescent="0.2">
      <c r="B33" s="699" t="s">
        <v>548</v>
      </c>
      <c r="C33" s="656">
        <v>272</v>
      </c>
      <c r="D33" s="656">
        <v>47</v>
      </c>
      <c r="E33" s="657">
        <v>188</v>
      </c>
      <c r="F33" s="658">
        <v>47</v>
      </c>
      <c r="G33" s="659">
        <v>176</v>
      </c>
      <c r="H33" s="659">
        <v>196</v>
      </c>
      <c r="I33" s="660">
        <v>372</v>
      </c>
    </row>
    <row r="34" spans="2:9" s="102" customFormat="1" ht="12" x14ac:dyDescent="0.2">
      <c r="B34" s="700" t="s">
        <v>549</v>
      </c>
      <c r="C34" s="662">
        <v>251</v>
      </c>
      <c r="D34" s="662">
        <v>51</v>
      </c>
      <c r="E34" s="663">
        <v>186</v>
      </c>
      <c r="F34" s="664">
        <v>57</v>
      </c>
      <c r="G34" s="665">
        <v>185</v>
      </c>
      <c r="H34" s="665">
        <v>149</v>
      </c>
      <c r="I34" s="666">
        <v>334</v>
      </c>
    </row>
    <row r="35" spans="2:9" s="102" customFormat="1" ht="12" x14ac:dyDescent="0.2">
      <c r="B35" s="699" t="s">
        <v>550</v>
      </c>
      <c r="C35" s="656">
        <v>232</v>
      </c>
      <c r="D35" s="656">
        <v>35</v>
      </c>
      <c r="E35" s="657">
        <v>163</v>
      </c>
      <c r="F35" s="658">
        <v>38</v>
      </c>
      <c r="G35" s="659">
        <v>162</v>
      </c>
      <c r="H35" s="659">
        <v>142</v>
      </c>
      <c r="I35" s="660">
        <v>304</v>
      </c>
    </row>
    <row r="36" spans="2:9" s="102" customFormat="1" ht="12" x14ac:dyDescent="0.2">
      <c r="B36" s="700" t="s">
        <v>551</v>
      </c>
      <c r="C36" s="662">
        <v>165</v>
      </c>
      <c r="D36" s="662">
        <v>27</v>
      </c>
      <c r="E36" s="663">
        <v>118</v>
      </c>
      <c r="F36" s="664">
        <v>32</v>
      </c>
      <c r="G36" s="665">
        <v>106</v>
      </c>
      <c r="H36" s="665">
        <v>117</v>
      </c>
      <c r="I36" s="666">
        <v>223</v>
      </c>
    </row>
    <row r="37" spans="2:9" s="102" customFormat="1" ht="12" x14ac:dyDescent="0.2">
      <c r="B37" s="699" t="s">
        <v>552</v>
      </c>
      <c r="C37" s="656">
        <v>199</v>
      </c>
      <c r="D37" s="656">
        <v>38</v>
      </c>
      <c r="E37" s="657">
        <v>147</v>
      </c>
      <c r="F37" s="658">
        <v>41</v>
      </c>
      <c r="G37" s="659">
        <v>147</v>
      </c>
      <c r="H37" s="659">
        <v>133</v>
      </c>
      <c r="I37" s="660">
        <v>280</v>
      </c>
    </row>
    <row r="38" spans="2:9" s="102" customFormat="1" ht="12" x14ac:dyDescent="0.2">
      <c r="B38" s="700" t="s">
        <v>553</v>
      </c>
      <c r="C38" s="662">
        <v>292</v>
      </c>
      <c r="D38" s="662">
        <v>51</v>
      </c>
      <c r="E38" s="663">
        <v>186</v>
      </c>
      <c r="F38" s="664">
        <v>54</v>
      </c>
      <c r="G38" s="665">
        <v>181</v>
      </c>
      <c r="H38" s="665">
        <v>195</v>
      </c>
      <c r="I38" s="666">
        <v>376</v>
      </c>
    </row>
    <row r="39" spans="2:9" s="102" customFormat="1" ht="12" x14ac:dyDescent="0.2">
      <c r="B39" s="699" t="s">
        <v>554</v>
      </c>
      <c r="C39" s="656">
        <v>393</v>
      </c>
      <c r="D39" s="656">
        <v>62</v>
      </c>
      <c r="E39" s="657">
        <v>250</v>
      </c>
      <c r="F39" s="658">
        <v>65</v>
      </c>
      <c r="G39" s="659">
        <v>242</v>
      </c>
      <c r="H39" s="659">
        <v>264</v>
      </c>
      <c r="I39" s="660">
        <v>506</v>
      </c>
    </row>
    <row r="40" spans="2:9" s="102" customFormat="1" ht="12" x14ac:dyDescent="0.2">
      <c r="B40" s="700" t="s">
        <v>555</v>
      </c>
      <c r="C40" s="662">
        <v>609</v>
      </c>
      <c r="D40" s="662">
        <v>71</v>
      </c>
      <c r="E40" s="663">
        <v>388</v>
      </c>
      <c r="F40" s="664">
        <v>76</v>
      </c>
      <c r="G40" s="665">
        <v>375</v>
      </c>
      <c r="H40" s="665">
        <v>400</v>
      </c>
      <c r="I40" s="666">
        <v>775</v>
      </c>
    </row>
    <row r="41" spans="2:9" s="102" customFormat="1" ht="12" x14ac:dyDescent="0.2">
      <c r="B41" s="699" t="s">
        <v>556</v>
      </c>
      <c r="C41" s="656">
        <v>710</v>
      </c>
      <c r="D41" s="656">
        <v>72</v>
      </c>
      <c r="E41" s="657">
        <v>392</v>
      </c>
      <c r="F41" s="658">
        <v>75</v>
      </c>
      <c r="G41" s="659">
        <v>362</v>
      </c>
      <c r="H41" s="659">
        <v>553</v>
      </c>
      <c r="I41" s="660">
        <v>915</v>
      </c>
    </row>
    <row r="42" spans="2:9" s="102" customFormat="1" ht="12" x14ac:dyDescent="0.2">
      <c r="B42" s="700" t="s">
        <v>557</v>
      </c>
      <c r="C42" s="662">
        <v>592</v>
      </c>
      <c r="D42" s="662">
        <v>79</v>
      </c>
      <c r="E42" s="663">
        <v>341</v>
      </c>
      <c r="F42" s="664">
        <v>80</v>
      </c>
      <c r="G42" s="665">
        <v>317</v>
      </c>
      <c r="H42" s="665">
        <v>432</v>
      </c>
      <c r="I42" s="666">
        <v>749</v>
      </c>
    </row>
    <row r="43" spans="2:9" s="102" customFormat="1" ht="12" x14ac:dyDescent="0.2">
      <c r="B43" s="699" t="s">
        <v>558</v>
      </c>
      <c r="C43" s="656">
        <v>585</v>
      </c>
      <c r="D43" s="656">
        <v>60</v>
      </c>
      <c r="E43" s="657">
        <v>370</v>
      </c>
      <c r="F43" s="658">
        <v>61</v>
      </c>
      <c r="G43" s="659">
        <v>374</v>
      </c>
      <c r="H43" s="659">
        <v>399</v>
      </c>
      <c r="I43" s="660">
        <v>773</v>
      </c>
    </row>
    <row r="44" spans="2:9" s="102" customFormat="1" ht="12" x14ac:dyDescent="0.2">
      <c r="B44" s="700" t="s">
        <v>559</v>
      </c>
      <c r="C44" s="662">
        <v>692</v>
      </c>
      <c r="D44" s="662">
        <v>78</v>
      </c>
      <c r="E44" s="663">
        <v>460</v>
      </c>
      <c r="F44" s="664">
        <v>85</v>
      </c>
      <c r="G44" s="665">
        <v>468</v>
      </c>
      <c r="H44" s="665">
        <v>483</v>
      </c>
      <c r="I44" s="666">
        <v>951</v>
      </c>
    </row>
    <row r="45" spans="2:9" s="102" customFormat="1" ht="12" x14ac:dyDescent="0.2">
      <c r="B45" s="699" t="s">
        <v>560</v>
      </c>
      <c r="C45" s="656">
        <v>681</v>
      </c>
      <c r="D45" s="656">
        <v>69</v>
      </c>
      <c r="E45" s="657">
        <v>421</v>
      </c>
      <c r="F45" s="658">
        <v>76</v>
      </c>
      <c r="G45" s="659">
        <v>430</v>
      </c>
      <c r="H45" s="659">
        <v>499</v>
      </c>
      <c r="I45" s="660">
        <v>929</v>
      </c>
    </row>
    <row r="46" spans="2:9" s="102" customFormat="1" ht="12" x14ac:dyDescent="0.2">
      <c r="B46" s="700" t="s">
        <v>561</v>
      </c>
      <c r="C46" s="662">
        <v>630</v>
      </c>
      <c r="D46" s="662">
        <v>81</v>
      </c>
      <c r="E46" s="663">
        <v>391</v>
      </c>
      <c r="F46" s="664">
        <v>87</v>
      </c>
      <c r="G46" s="665">
        <v>370</v>
      </c>
      <c r="H46" s="665">
        <v>457</v>
      </c>
      <c r="I46" s="666">
        <v>827</v>
      </c>
    </row>
    <row r="47" spans="2:9" s="102" customFormat="1" ht="12" x14ac:dyDescent="0.2">
      <c r="B47" s="699" t="s">
        <v>562</v>
      </c>
      <c r="C47" s="656">
        <v>816</v>
      </c>
      <c r="D47" s="656">
        <v>98</v>
      </c>
      <c r="E47" s="657">
        <v>523</v>
      </c>
      <c r="F47" s="658">
        <v>107</v>
      </c>
      <c r="G47" s="659">
        <v>531</v>
      </c>
      <c r="H47" s="659">
        <v>597</v>
      </c>
      <c r="I47" s="660">
        <v>1128</v>
      </c>
    </row>
    <row r="48" spans="2:9" s="102" customFormat="1" ht="12" x14ac:dyDescent="0.2">
      <c r="B48" s="700" t="s">
        <v>563</v>
      </c>
      <c r="C48" s="662">
        <v>923</v>
      </c>
      <c r="D48" s="662">
        <v>122</v>
      </c>
      <c r="E48" s="663">
        <v>596</v>
      </c>
      <c r="F48" s="664">
        <v>130</v>
      </c>
      <c r="G48" s="665">
        <v>586</v>
      </c>
      <c r="H48" s="665">
        <v>666</v>
      </c>
      <c r="I48" s="666">
        <v>1252</v>
      </c>
    </row>
    <row r="49" spans="2:9" s="102" customFormat="1" ht="12" x14ac:dyDescent="0.2">
      <c r="B49" s="699" t="s">
        <v>564</v>
      </c>
      <c r="C49" s="656">
        <v>1122</v>
      </c>
      <c r="D49" s="656">
        <v>137</v>
      </c>
      <c r="E49" s="657">
        <v>713</v>
      </c>
      <c r="F49" s="658">
        <v>148</v>
      </c>
      <c r="G49" s="659">
        <v>728</v>
      </c>
      <c r="H49" s="659">
        <v>857</v>
      </c>
      <c r="I49" s="660">
        <v>1585</v>
      </c>
    </row>
    <row r="50" spans="2:9" s="102" customFormat="1" ht="12" x14ac:dyDescent="0.2">
      <c r="B50" s="700" t="s">
        <v>565</v>
      </c>
      <c r="C50" s="662">
        <v>1292</v>
      </c>
      <c r="D50" s="662">
        <v>132</v>
      </c>
      <c r="E50" s="663">
        <v>794</v>
      </c>
      <c r="F50" s="664">
        <v>143</v>
      </c>
      <c r="G50" s="665">
        <v>836</v>
      </c>
      <c r="H50" s="665">
        <v>1021</v>
      </c>
      <c r="I50" s="666">
        <v>1857</v>
      </c>
    </row>
    <row r="51" spans="2:9" s="102" customFormat="1" ht="12" x14ac:dyDescent="0.2">
      <c r="B51" s="699" t="s">
        <v>566</v>
      </c>
      <c r="C51" s="656">
        <v>1202</v>
      </c>
      <c r="D51" s="656">
        <v>152</v>
      </c>
      <c r="E51" s="657">
        <v>759</v>
      </c>
      <c r="F51" s="658">
        <v>164</v>
      </c>
      <c r="G51" s="659">
        <v>755</v>
      </c>
      <c r="H51" s="659">
        <v>956</v>
      </c>
      <c r="I51" s="660">
        <v>1711</v>
      </c>
    </row>
    <row r="52" spans="2:9" s="102" customFormat="1" ht="12" x14ac:dyDescent="0.2">
      <c r="B52" s="700" t="s">
        <v>567</v>
      </c>
      <c r="C52" s="662">
        <v>874</v>
      </c>
      <c r="D52" s="662">
        <v>104</v>
      </c>
      <c r="E52" s="663">
        <v>555</v>
      </c>
      <c r="F52" s="664">
        <v>114</v>
      </c>
      <c r="G52" s="665">
        <v>559</v>
      </c>
      <c r="H52" s="665">
        <v>684</v>
      </c>
      <c r="I52" s="666">
        <v>1243</v>
      </c>
    </row>
    <row r="53" spans="2:9" s="102" customFormat="1" ht="12" x14ac:dyDescent="0.2">
      <c r="B53" s="699" t="s">
        <v>568</v>
      </c>
      <c r="C53" s="656">
        <v>558</v>
      </c>
      <c r="D53" s="656">
        <v>74</v>
      </c>
      <c r="E53" s="657">
        <v>377</v>
      </c>
      <c r="F53" s="658">
        <v>80</v>
      </c>
      <c r="G53" s="659">
        <v>372</v>
      </c>
      <c r="H53" s="659">
        <v>418</v>
      </c>
      <c r="I53" s="660">
        <v>790</v>
      </c>
    </row>
    <row r="54" spans="2:9" s="102" customFormat="1" ht="12" x14ac:dyDescent="0.2">
      <c r="B54" s="700" t="s">
        <v>569</v>
      </c>
      <c r="C54" s="662">
        <v>433</v>
      </c>
      <c r="D54" s="662">
        <v>72</v>
      </c>
      <c r="E54" s="663">
        <v>295</v>
      </c>
      <c r="F54" s="664">
        <v>73</v>
      </c>
      <c r="G54" s="665">
        <v>268</v>
      </c>
      <c r="H54" s="665">
        <v>273</v>
      </c>
      <c r="I54" s="666">
        <v>541</v>
      </c>
    </row>
    <row r="55" spans="2:9" s="102" customFormat="1" ht="12" x14ac:dyDescent="0.2">
      <c r="B55" s="699" t="s">
        <v>570</v>
      </c>
      <c r="C55" s="656">
        <v>315</v>
      </c>
      <c r="D55" s="656">
        <v>49</v>
      </c>
      <c r="E55" s="657">
        <v>210</v>
      </c>
      <c r="F55" s="658">
        <v>51</v>
      </c>
      <c r="G55" s="659">
        <v>210</v>
      </c>
      <c r="H55" s="659">
        <v>231</v>
      </c>
      <c r="I55" s="660">
        <v>441</v>
      </c>
    </row>
    <row r="56" spans="2:9" s="102" customFormat="1" ht="12" x14ac:dyDescent="0.2">
      <c r="B56" s="700" t="s">
        <v>571</v>
      </c>
      <c r="C56" s="662">
        <v>328</v>
      </c>
      <c r="D56" s="662">
        <v>57</v>
      </c>
      <c r="E56" s="663">
        <v>224</v>
      </c>
      <c r="F56" s="664">
        <v>60</v>
      </c>
      <c r="G56" s="665">
        <v>220</v>
      </c>
      <c r="H56" s="665">
        <v>288</v>
      </c>
      <c r="I56" s="666">
        <v>508</v>
      </c>
    </row>
    <row r="57" spans="2:9" s="102" customFormat="1" thickBot="1" x14ac:dyDescent="0.25">
      <c r="B57" s="1217" t="s">
        <v>115</v>
      </c>
      <c r="C57" s="1211">
        <v>14166</v>
      </c>
      <c r="D57" s="1212">
        <v>1818</v>
      </c>
      <c r="E57" s="1213">
        <v>9047</v>
      </c>
      <c r="F57" s="1214">
        <v>1944</v>
      </c>
      <c r="G57" s="1215">
        <v>8960</v>
      </c>
      <c r="H57" s="1216">
        <v>10410</v>
      </c>
      <c r="I57" s="1212">
        <v>19370</v>
      </c>
    </row>
    <row r="58" spans="2:9" s="95" customFormat="1" ht="15" customHeight="1" thickTop="1" x14ac:dyDescent="0.2">
      <c r="B58" s="126" t="s">
        <v>117</v>
      </c>
      <c r="C58" s="185"/>
      <c r="D58" s="185"/>
      <c r="E58" s="185"/>
      <c r="F58" s="185"/>
      <c r="G58" s="185"/>
    </row>
  </sheetData>
  <mergeCells count="1">
    <mergeCell ref="B1:F1"/>
  </mergeCells>
  <printOptions horizontalCentered="1"/>
  <pageMargins left="0.47244094488188981" right="0.47244094488188981" top="0.59055118110236227" bottom="0.39370078740157483" header="0.51181102362204722" footer="0.31496062992125984"/>
  <pageSetup paperSize="9" scale="96" firstPageNumber="0" orientation="portrait" r:id="rId1"/>
  <headerFooter>
    <oddFooter>&amp;C&amp;F&amp;R&amp;A</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2"/>
  <sheetViews>
    <sheetView showGridLines="0" zoomScaleNormal="100" workbookViewId="0">
      <pane xSplit="1" ySplit="5" topLeftCell="B6" activePane="bottomRight" state="frozen"/>
      <selection activeCell="N28" sqref="N28"/>
      <selection pane="topRight" activeCell="N28" sqref="N28"/>
      <selection pane="bottomLeft" activeCell="N28" sqref="N28"/>
      <selection pane="bottomRight" activeCell="N20" sqref="N20"/>
    </sheetView>
  </sheetViews>
  <sheetFormatPr baseColWidth="10" defaultColWidth="9.140625" defaultRowHeight="12.75" x14ac:dyDescent="0.2"/>
  <cols>
    <col min="1" max="1" width="1.7109375" customWidth="1"/>
    <col min="2" max="2" width="30.7109375" style="7" customWidth="1"/>
    <col min="3" max="4" width="10.7109375" style="7" customWidth="1"/>
    <col min="5" max="5" width="10.7109375" style="714" customWidth="1"/>
    <col min="6" max="6" width="10.7109375" style="7" customWidth="1"/>
    <col min="7" max="8" width="10.7109375" style="714" customWidth="1"/>
    <col min="9" max="9" width="10.7109375" style="7" customWidth="1"/>
    <col min="10" max="1013" width="11.42578125" style="2" customWidth="1"/>
    <col min="1014" max="1025" width="9.140625" customWidth="1"/>
  </cols>
  <sheetData>
    <row r="1" spans="1:1024" ht="20.100000000000001" customHeight="1" x14ac:dyDescent="0.2">
      <c r="B1" s="970" t="s">
        <v>986</v>
      </c>
    </row>
    <row r="2" spans="1:1024" s="1948" customFormat="1" ht="20.100000000000001" customHeight="1" x14ac:dyDescent="0.25">
      <c r="B2" s="1948" t="s">
        <v>897</v>
      </c>
      <c r="D2" s="1949"/>
      <c r="E2" s="1949"/>
      <c r="F2" s="1950"/>
      <c r="G2" s="1949"/>
      <c r="H2" s="1950"/>
      <c r="I2" s="1949"/>
      <c r="J2" s="1951"/>
      <c r="K2" s="1951"/>
      <c r="L2" s="1951"/>
      <c r="M2" s="1951"/>
      <c r="N2" s="1951"/>
      <c r="O2" s="1951"/>
      <c r="P2" s="1951"/>
      <c r="Q2" s="1951"/>
      <c r="R2" s="1951"/>
      <c r="S2" s="1951"/>
      <c r="T2" s="1951"/>
      <c r="U2" s="1951"/>
      <c r="V2" s="1951"/>
      <c r="W2" s="1951"/>
      <c r="X2" s="1951"/>
      <c r="Y2" s="1951"/>
      <c r="Z2" s="1951"/>
      <c r="AA2" s="1951"/>
      <c r="AB2" s="1951"/>
      <c r="AC2" s="1951"/>
      <c r="AD2" s="1951"/>
      <c r="AE2" s="1951"/>
      <c r="AF2" s="1951"/>
      <c r="AG2" s="1951"/>
      <c r="AH2" s="1951"/>
      <c r="AI2" s="1951"/>
      <c r="AJ2" s="1951"/>
      <c r="AK2" s="1951"/>
      <c r="AL2" s="1951"/>
      <c r="AM2" s="1951"/>
      <c r="AN2" s="1951"/>
      <c r="AO2" s="1951"/>
      <c r="AP2" s="1951"/>
      <c r="AQ2" s="1951"/>
      <c r="AR2" s="1951"/>
      <c r="AS2" s="1951"/>
      <c r="AT2" s="1951"/>
      <c r="AU2" s="1951"/>
      <c r="AV2" s="1951"/>
      <c r="AW2" s="1951"/>
      <c r="AX2" s="1951"/>
      <c r="AY2" s="1951"/>
      <c r="AZ2" s="1951"/>
      <c r="BA2" s="1951"/>
      <c r="BB2" s="1951"/>
      <c r="BC2" s="1951"/>
      <c r="BD2" s="1951"/>
      <c r="BE2" s="1951"/>
      <c r="BF2" s="1951"/>
      <c r="BG2" s="1951"/>
      <c r="BH2" s="1951"/>
      <c r="BI2" s="1951"/>
      <c r="BJ2" s="1951"/>
      <c r="BK2" s="1951"/>
      <c r="BL2" s="1951"/>
      <c r="BM2" s="1951"/>
      <c r="BN2" s="1951"/>
      <c r="BO2" s="1951"/>
      <c r="BP2" s="1951"/>
      <c r="BQ2" s="1951"/>
      <c r="BR2" s="1951"/>
      <c r="BS2" s="1951"/>
      <c r="BT2" s="1951"/>
      <c r="BU2" s="1951"/>
      <c r="BV2" s="1951"/>
      <c r="BW2" s="1951"/>
      <c r="BX2" s="1951"/>
      <c r="BY2" s="1951"/>
      <c r="BZ2" s="1951"/>
      <c r="CA2" s="1951"/>
      <c r="CB2" s="1951"/>
      <c r="CC2" s="1951"/>
      <c r="CD2" s="1951"/>
      <c r="CE2" s="1951"/>
      <c r="CF2" s="1951"/>
      <c r="CG2" s="1951"/>
      <c r="CH2" s="1951"/>
      <c r="CI2" s="1951"/>
      <c r="CJ2" s="1951"/>
      <c r="CK2" s="1951"/>
      <c r="CL2" s="1951"/>
      <c r="CM2" s="1951"/>
      <c r="CN2" s="1951"/>
      <c r="CO2" s="1951"/>
      <c r="CP2" s="1951"/>
      <c r="CQ2" s="1951"/>
      <c r="CR2" s="1951"/>
      <c r="CS2" s="1951"/>
      <c r="CT2" s="1951"/>
      <c r="CU2" s="1951"/>
      <c r="CV2" s="1951"/>
      <c r="CW2" s="1951"/>
      <c r="CX2" s="1951"/>
      <c r="CY2" s="1951"/>
      <c r="CZ2" s="1951"/>
      <c r="DA2" s="1951"/>
      <c r="DB2" s="1951"/>
      <c r="DC2" s="1951"/>
      <c r="DD2" s="1951"/>
      <c r="DE2" s="1951"/>
      <c r="DF2" s="1951"/>
      <c r="DG2" s="1951"/>
      <c r="DH2" s="1951"/>
      <c r="DI2" s="1951"/>
      <c r="DJ2" s="1951"/>
      <c r="DK2" s="1951"/>
      <c r="DL2" s="1951"/>
      <c r="DM2" s="1951"/>
      <c r="DN2" s="1951"/>
      <c r="DO2" s="1951"/>
      <c r="DP2" s="1951"/>
      <c r="DQ2" s="1951"/>
      <c r="DR2" s="1951"/>
      <c r="DS2" s="1951"/>
      <c r="DT2" s="1951"/>
      <c r="DU2" s="1951"/>
      <c r="DV2" s="1951"/>
      <c r="DW2" s="1951"/>
      <c r="DX2" s="1951"/>
      <c r="DY2" s="1951"/>
      <c r="DZ2" s="1951"/>
      <c r="EA2" s="1951"/>
      <c r="EB2" s="1951"/>
      <c r="EC2" s="1951"/>
      <c r="ED2" s="1951"/>
      <c r="EE2" s="1951"/>
      <c r="EF2" s="1951"/>
      <c r="EG2" s="1951"/>
      <c r="EH2" s="1951"/>
      <c r="EI2" s="1951"/>
      <c r="EJ2" s="1951"/>
      <c r="EK2" s="1951"/>
      <c r="EL2" s="1951"/>
      <c r="EM2" s="1951"/>
      <c r="EN2" s="1951"/>
      <c r="EO2" s="1951"/>
      <c r="EP2" s="1951"/>
      <c r="EQ2" s="1951"/>
      <c r="ER2" s="1951"/>
      <c r="ES2" s="1951"/>
      <c r="ET2" s="1951"/>
      <c r="EU2" s="1951"/>
      <c r="EV2" s="1951"/>
      <c r="EW2" s="1951"/>
      <c r="EX2" s="1951"/>
      <c r="EY2" s="1951"/>
      <c r="EZ2" s="1951"/>
      <c r="FA2" s="1951"/>
      <c r="FB2" s="1951"/>
      <c r="FC2" s="1951"/>
      <c r="FD2" s="1951"/>
      <c r="FE2" s="1951"/>
      <c r="FF2" s="1951"/>
      <c r="FG2" s="1951"/>
      <c r="FH2" s="1951"/>
      <c r="FI2" s="1951"/>
      <c r="FJ2" s="1951"/>
      <c r="FK2" s="1951"/>
      <c r="FL2" s="1951"/>
      <c r="FM2" s="1951"/>
      <c r="FN2" s="1951"/>
      <c r="FO2" s="1951"/>
      <c r="FP2" s="1951"/>
      <c r="FQ2" s="1951"/>
      <c r="FR2" s="1951"/>
      <c r="FS2" s="1951"/>
      <c r="FT2" s="1951"/>
      <c r="FU2" s="1951"/>
      <c r="FV2" s="1951"/>
      <c r="FW2" s="1951"/>
      <c r="FX2" s="1951"/>
      <c r="FY2" s="1951"/>
      <c r="FZ2" s="1951"/>
      <c r="GA2" s="1951"/>
      <c r="GB2" s="1951"/>
      <c r="GC2" s="1951"/>
      <c r="GD2" s="1951"/>
      <c r="GE2" s="1951"/>
      <c r="GF2" s="1951"/>
      <c r="GG2" s="1951"/>
      <c r="GH2" s="1951"/>
      <c r="GI2" s="1951"/>
      <c r="GJ2" s="1951"/>
      <c r="GK2" s="1951"/>
      <c r="GL2" s="1951"/>
      <c r="GM2" s="1951"/>
      <c r="GN2" s="1951"/>
      <c r="GO2" s="1951"/>
      <c r="GP2" s="1951"/>
      <c r="GQ2" s="1951"/>
      <c r="GR2" s="1951"/>
      <c r="GS2" s="1951"/>
      <c r="GT2" s="1951"/>
      <c r="GU2" s="1951"/>
      <c r="GV2" s="1951"/>
      <c r="GW2" s="1951"/>
      <c r="GX2" s="1951"/>
      <c r="GY2" s="1951"/>
      <c r="GZ2" s="1951"/>
      <c r="HA2" s="1951"/>
      <c r="HB2" s="1951"/>
      <c r="HC2" s="1951"/>
      <c r="HD2" s="1951"/>
      <c r="HE2" s="1951"/>
      <c r="HF2" s="1951"/>
      <c r="HG2" s="1951"/>
      <c r="HH2" s="1951"/>
      <c r="HI2" s="1951"/>
      <c r="HJ2" s="1951"/>
      <c r="HK2" s="1951"/>
      <c r="HL2" s="1951"/>
      <c r="HM2" s="1951"/>
      <c r="HN2" s="1951"/>
      <c r="HO2" s="1951"/>
      <c r="HP2" s="1951"/>
      <c r="HQ2" s="1951"/>
      <c r="HR2" s="1951"/>
      <c r="HS2" s="1951"/>
      <c r="HT2" s="1951"/>
      <c r="HU2" s="1951"/>
      <c r="HV2" s="1951"/>
      <c r="HW2" s="1951"/>
      <c r="HX2" s="1951"/>
      <c r="HY2" s="1951"/>
      <c r="HZ2" s="1951"/>
      <c r="IA2" s="1951"/>
      <c r="IB2" s="1951"/>
      <c r="IC2" s="1951"/>
      <c r="ID2" s="1951"/>
      <c r="IE2" s="1951"/>
      <c r="IF2" s="1951"/>
      <c r="IG2" s="1951"/>
      <c r="IH2" s="1951"/>
      <c r="II2" s="1951"/>
      <c r="IJ2" s="1951"/>
      <c r="IK2" s="1951"/>
      <c r="IL2" s="1951"/>
      <c r="IM2" s="1951"/>
      <c r="IN2" s="1951"/>
      <c r="IO2" s="1951"/>
      <c r="IP2" s="1951"/>
      <c r="IQ2" s="1951"/>
      <c r="IR2" s="1951"/>
      <c r="IS2" s="1951"/>
      <c r="IT2" s="1951"/>
      <c r="IU2" s="1951"/>
      <c r="IV2" s="1951"/>
      <c r="IW2" s="1951"/>
      <c r="IX2" s="1951"/>
      <c r="IY2" s="1951"/>
      <c r="IZ2" s="1951"/>
      <c r="JA2" s="1951"/>
      <c r="JB2" s="1951"/>
      <c r="JC2" s="1951"/>
      <c r="JD2" s="1951"/>
      <c r="JE2" s="1951"/>
      <c r="JF2" s="1951"/>
      <c r="JG2" s="1951"/>
      <c r="JH2" s="1951"/>
      <c r="JI2" s="1951"/>
      <c r="JJ2" s="1951"/>
      <c r="JK2" s="1951"/>
      <c r="JL2" s="1951"/>
      <c r="JM2" s="1951"/>
      <c r="JN2" s="1951"/>
      <c r="JO2" s="1951"/>
      <c r="JP2" s="1951"/>
      <c r="JQ2" s="1951"/>
      <c r="JR2" s="1951"/>
      <c r="JS2" s="1951"/>
      <c r="JT2" s="1951"/>
      <c r="JU2" s="1951"/>
      <c r="JV2" s="1951"/>
      <c r="JW2" s="1951"/>
      <c r="JX2" s="1951"/>
      <c r="JY2" s="1951"/>
      <c r="JZ2" s="1951"/>
      <c r="KA2" s="1951"/>
      <c r="KB2" s="1951"/>
      <c r="KC2" s="1951"/>
      <c r="KD2" s="1951"/>
      <c r="KE2" s="1951"/>
      <c r="KF2" s="1951"/>
      <c r="KG2" s="1951"/>
      <c r="KH2" s="1951"/>
      <c r="KI2" s="1951"/>
      <c r="KJ2" s="1951"/>
      <c r="KK2" s="1951"/>
      <c r="KL2" s="1951"/>
      <c r="KM2" s="1951"/>
      <c r="KN2" s="1951"/>
      <c r="KO2" s="1951"/>
      <c r="KP2" s="1951"/>
      <c r="KQ2" s="1951"/>
      <c r="KR2" s="1951"/>
      <c r="KS2" s="1951"/>
      <c r="KT2" s="1951"/>
      <c r="KU2" s="1951"/>
      <c r="KV2" s="1951"/>
      <c r="KW2" s="1951"/>
      <c r="KX2" s="1951"/>
      <c r="KY2" s="1951"/>
      <c r="KZ2" s="1951"/>
      <c r="LA2" s="1951"/>
      <c r="LB2" s="1951"/>
      <c r="LC2" s="1951"/>
      <c r="LD2" s="1951"/>
      <c r="LE2" s="1951"/>
      <c r="LF2" s="1951"/>
      <c r="LG2" s="1951"/>
      <c r="LH2" s="1951"/>
      <c r="LI2" s="1951"/>
      <c r="LJ2" s="1951"/>
      <c r="LK2" s="1951"/>
      <c r="LL2" s="1951"/>
      <c r="LM2" s="1951"/>
      <c r="LN2" s="1951"/>
      <c r="LO2" s="1951"/>
      <c r="LP2" s="1951"/>
      <c r="LQ2" s="1951"/>
      <c r="LR2" s="1951"/>
      <c r="LS2" s="1951"/>
      <c r="LT2" s="1951"/>
      <c r="LU2" s="1951"/>
      <c r="LV2" s="1951"/>
      <c r="LW2" s="1951"/>
      <c r="LX2" s="1951"/>
      <c r="LY2" s="1951"/>
      <c r="LZ2" s="1951"/>
      <c r="MA2" s="1951"/>
      <c r="MB2" s="1951"/>
      <c r="MC2" s="1951"/>
      <c r="MD2" s="1951"/>
      <c r="ME2" s="1951"/>
      <c r="MF2" s="1951"/>
      <c r="MG2" s="1951"/>
      <c r="MH2" s="1951"/>
      <c r="MI2" s="1951"/>
      <c r="MJ2" s="1951"/>
      <c r="MK2" s="1951"/>
      <c r="ML2" s="1951"/>
      <c r="MM2" s="1951"/>
      <c r="MN2" s="1951"/>
      <c r="MO2" s="1951"/>
      <c r="MP2" s="1951"/>
      <c r="MQ2" s="1951"/>
      <c r="MR2" s="1951"/>
      <c r="MS2" s="1951"/>
      <c r="MT2" s="1951"/>
      <c r="MU2" s="1951"/>
      <c r="MV2" s="1951"/>
      <c r="MW2" s="1951"/>
      <c r="MX2" s="1951"/>
      <c r="MY2" s="1951"/>
      <c r="MZ2" s="1951"/>
      <c r="NA2" s="1951"/>
      <c r="NB2" s="1951"/>
      <c r="NC2" s="1951"/>
      <c r="ND2" s="1951"/>
      <c r="NE2" s="1951"/>
      <c r="NF2" s="1951"/>
      <c r="NG2" s="1951"/>
      <c r="NH2" s="1951"/>
      <c r="NI2" s="1951"/>
      <c r="NJ2" s="1951"/>
      <c r="NK2" s="1951"/>
      <c r="NL2" s="1951"/>
      <c r="NM2" s="1951"/>
      <c r="NN2" s="1951"/>
      <c r="NO2" s="1951"/>
      <c r="NP2" s="1951"/>
      <c r="NQ2" s="1951"/>
      <c r="NR2" s="1951"/>
      <c r="NS2" s="1951"/>
      <c r="NT2" s="1951"/>
      <c r="NU2" s="1951"/>
      <c r="NV2" s="1951"/>
      <c r="NW2" s="1951"/>
      <c r="NX2" s="1951"/>
      <c r="NY2" s="1951"/>
      <c r="NZ2" s="1951"/>
      <c r="OA2" s="1951"/>
      <c r="OB2" s="1951"/>
      <c r="OC2" s="1951"/>
      <c r="OD2" s="1951"/>
      <c r="OE2" s="1951"/>
      <c r="OF2" s="1951"/>
      <c r="OG2" s="1951"/>
      <c r="OH2" s="1951"/>
      <c r="OI2" s="1951"/>
      <c r="OJ2" s="1951"/>
      <c r="OK2" s="1951"/>
      <c r="OL2" s="1951"/>
      <c r="OM2" s="1951"/>
      <c r="ON2" s="1951"/>
      <c r="OO2" s="1951"/>
      <c r="OP2" s="1951"/>
      <c r="OQ2" s="1951"/>
      <c r="OR2" s="1951"/>
      <c r="OS2" s="1951"/>
      <c r="OT2" s="1951"/>
      <c r="OU2" s="1951"/>
      <c r="OV2" s="1951"/>
      <c r="OW2" s="1951"/>
      <c r="OX2" s="1951"/>
      <c r="OY2" s="1951"/>
      <c r="OZ2" s="1951"/>
      <c r="PA2" s="1951"/>
      <c r="PB2" s="1951"/>
      <c r="PC2" s="1951"/>
      <c r="PD2" s="1951"/>
      <c r="PE2" s="1951"/>
      <c r="PF2" s="1951"/>
      <c r="PG2" s="1951"/>
      <c r="PH2" s="1951"/>
      <c r="PI2" s="1951"/>
      <c r="PJ2" s="1951"/>
      <c r="PK2" s="1951"/>
      <c r="PL2" s="1951"/>
      <c r="PM2" s="1951"/>
      <c r="PN2" s="1951"/>
      <c r="PO2" s="1951"/>
      <c r="PP2" s="1951"/>
      <c r="PQ2" s="1951"/>
      <c r="PR2" s="1951"/>
      <c r="PS2" s="1951"/>
      <c r="PT2" s="1951"/>
      <c r="PU2" s="1951"/>
      <c r="PV2" s="1951"/>
      <c r="PW2" s="1951"/>
      <c r="PX2" s="1951"/>
      <c r="PY2" s="1951"/>
      <c r="PZ2" s="1951"/>
      <c r="QA2" s="1951"/>
      <c r="QB2" s="1951"/>
      <c r="QC2" s="1951"/>
      <c r="QD2" s="1951"/>
      <c r="QE2" s="1951"/>
      <c r="QF2" s="1951"/>
      <c r="QG2" s="1951"/>
      <c r="QH2" s="1951"/>
      <c r="QI2" s="1951"/>
      <c r="QJ2" s="1951"/>
      <c r="QK2" s="1951"/>
      <c r="QL2" s="1951"/>
      <c r="QM2" s="1951"/>
      <c r="QN2" s="1951"/>
      <c r="QO2" s="1951"/>
      <c r="QP2" s="1951"/>
      <c r="QQ2" s="1951"/>
      <c r="QR2" s="1951"/>
      <c r="QS2" s="1951"/>
      <c r="QT2" s="1951"/>
      <c r="QU2" s="1951"/>
      <c r="QV2" s="1951"/>
      <c r="QW2" s="1951"/>
      <c r="QX2" s="1951"/>
      <c r="QY2" s="1951"/>
      <c r="QZ2" s="1951"/>
      <c r="RA2" s="1951"/>
      <c r="RB2" s="1951"/>
      <c r="RC2" s="1951"/>
      <c r="RD2" s="1951"/>
      <c r="RE2" s="1951"/>
      <c r="RF2" s="1951"/>
      <c r="RG2" s="1951"/>
      <c r="RH2" s="1951"/>
      <c r="RI2" s="1951"/>
      <c r="RJ2" s="1951"/>
      <c r="RK2" s="1951"/>
      <c r="RL2" s="1951"/>
      <c r="RM2" s="1951"/>
      <c r="RN2" s="1951"/>
      <c r="RO2" s="1951"/>
      <c r="RP2" s="1951"/>
      <c r="RQ2" s="1951"/>
      <c r="RR2" s="1951"/>
      <c r="RS2" s="1951"/>
      <c r="RT2" s="1951"/>
      <c r="RU2" s="1951"/>
      <c r="RV2" s="1951"/>
      <c r="RW2" s="1951"/>
      <c r="RX2" s="1951"/>
      <c r="RY2" s="1951"/>
      <c r="RZ2" s="1951"/>
      <c r="SA2" s="1951"/>
      <c r="SB2" s="1951"/>
      <c r="SC2" s="1951"/>
      <c r="SD2" s="1951"/>
      <c r="SE2" s="1951"/>
      <c r="SF2" s="1951"/>
      <c r="SG2" s="1951"/>
      <c r="SH2" s="1951"/>
      <c r="SI2" s="1951"/>
      <c r="SJ2" s="1951"/>
      <c r="SK2" s="1951"/>
      <c r="SL2" s="1951"/>
      <c r="SM2" s="1951"/>
      <c r="SN2" s="1951"/>
      <c r="SO2" s="1951"/>
      <c r="SP2" s="1951"/>
      <c r="SQ2" s="1951"/>
      <c r="SR2" s="1951"/>
      <c r="SS2" s="1951"/>
      <c r="ST2" s="1951"/>
      <c r="SU2" s="1951"/>
      <c r="SV2" s="1951"/>
      <c r="SW2" s="1951"/>
      <c r="SX2" s="1951"/>
      <c r="SY2" s="1951"/>
      <c r="SZ2" s="1951"/>
      <c r="TA2" s="1951"/>
      <c r="TB2" s="1951"/>
      <c r="TC2" s="1951"/>
      <c r="TD2" s="1951"/>
      <c r="TE2" s="1951"/>
      <c r="TF2" s="1951"/>
      <c r="TG2" s="1951"/>
      <c r="TH2" s="1951"/>
      <c r="TI2" s="1951"/>
      <c r="TJ2" s="1951"/>
      <c r="TK2" s="1951"/>
      <c r="TL2" s="1951"/>
      <c r="TM2" s="1951"/>
      <c r="TN2" s="1951"/>
      <c r="TO2" s="1951"/>
      <c r="TP2" s="1951"/>
      <c r="TQ2" s="1951"/>
      <c r="TR2" s="1951"/>
      <c r="TS2" s="1951"/>
      <c r="TT2" s="1951"/>
      <c r="TU2" s="1951"/>
      <c r="TV2" s="1951"/>
      <c r="TW2" s="1951"/>
      <c r="TX2" s="1951"/>
      <c r="TY2" s="1951"/>
      <c r="TZ2" s="1951"/>
      <c r="UA2" s="1951"/>
      <c r="UB2" s="1951"/>
      <c r="UC2" s="1951"/>
      <c r="UD2" s="1951"/>
      <c r="UE2" s="1951"/>
      <c r="UF2" s="1951"/>
      <c r="UG2" s="1951"/>
      <c r="UH2" s="1951"/>
      <c r="UI2" s="1951"/>
      <c r="UJ2" s="1951"/>
      <c r="UK2" s="1951"/>
      <c r="UL2" s="1951"/>
      <c r="UM2" s="1951"/>
      <c r="UN2" s="1951"/>
      <c r="UO2" s="1951"/>
      <c r="UP2" s="1951"/>
      <c r="UQ2" s="1951"/>
      <c r="UR2" s="1951"/>
      <c r="US2" s="1951"/>
      <c r="UT2" s="1951"/>
      <c r="UU2" s="1951"/>
      <c r="UV2" s="1951"/>
      <c r="UW2" s="1951"/>
      <c r="UX2" s="1951"/>
      <c r="UY2" s="1951"/>
      <c r="UZ2" s="1951"/>
      <c r="VA2" s="1951"/>
      <c r="VB2" s="1951"/>
      <c r="VC2" s="1951"/>
      <c r="VD2" s="1951"/>
      <c r="VE2" s="1951"/>
      <c r="VF2" s="1951"/>
      <c r="VG2" s="1951"/>
      <c r="VH2" s="1951"/>
      <c r="VI2" s="1951"/>
      <c r="VJ2" s="1951"/>
      <c r="VK2" s="1951"/>
      <c r="VL2" s="1951"/>
      <c r="VM2" s="1951"/>
      <c r="VN2" s="1951"/>
      <c r="VO2" s="1951"/>
      <c r="VP2" s="1951"/>
      <c r="VQ2" s="1951"/>
      <c r="VR2" s="1951"/>
      <c r="VS2" s="1951"/>
      <c r="VT2" s="1951"/>
      <c r="VU2" s="1951"/>
      <c r="VV2" s="1951"/>
      <c r="VW2" s="1951"/>
      <c r="VX2" s="1951"/>
      <c r="VY2" s="1951"/>
      <c r="VZ2" s="1951"/>
      <c r="WA2" s="1951"/>
      <c r="WB2" s="1951"/>
      <c r="WC2" s="1951"/>
      <c r="WD2" s="1951"/>
      <c r="WE2" s="1951"/>
      <c r="WF2" s="1951"/>
      <c r="WG2" s="1951"/>
      <c r="WH2" s="1951"/>
      <c r="WI2" s="1951"/>
      <c r="WJ2" s="1951"/>
      <c r="WK2" s="1951"/>
      <c r="WL2" s="1951"/>
      <c r="WM2" s="1951"/>
      <c r="WN2" s="1951"/>
      <c r="WO2" s="1951"/>
      <c r="WP2" s="1951"/>
      <c r="WQ2" s="1951"/>
      <c r="WR2" s="1951"/>
      <c r="WS2" s="1951"/>
      <c r="WT2" s="1951"/>
      <c r="WU2" s="1951"/>
      <c r="WV2" s="1951"/>
      <c r="WW2" s="1951"/>
      <c r="WX2" s="1951"/>
      <c r="WY2" s="1951"/>
      <c r="WZ2" s="1951"/>
      <c r="XA2" s="1951"/>
      <c r="XB2" s="1951"/>
      <c r="XC2" s="1951"/>
      <c r="XD2" s="1951"/>
      <c r="XE2" s="1951"/>
      <c r="XF2" s="1951"/>
      <c r="XG2" s="1951"/>
      <c r="XH2" s="1951"/>
      <c r="XI2" s="1951"/>
      <c r="XJ2" s="1951"/>
      <c r="XK2" s="1951"/>
      <c r="XL2" s="1951"/>
      <c r="XM2" s="1951"/>
      <c r="XN2" s="1951"/>
      <c r="XO2" s="1951"/>
      <c r="XP2" s="1951"/>
      <c r="XQ2" s="1951"/>
      <c r="XR2" s="1951"/>
      <c r="XS2" s="1951"/>
      <c r="XT2" s="1951"/>
      <c r="XU2" s="1951"/>
      <c r="XV2" s="1951"/>
      <c r="XW2" s="1951"/>
      <c r="XX2" s="1951"/>
      <c r="XY2" s="1951"/>
      <c r="XZ2" s="1951"/>
      <c r="YA2" s="1951"/>
      <c r="YB2" s="1951"/>
      <c r="YC2" s="1951"/>
      <c r="YD2" s="1951"/>
      <c r="YE2" s="1951"/>
      <c r="YF2" s="1951"/>
      <c r="YG2" s="1951"/>
      <c r="YH2" s="1951"/>
      <c r="YI2" s="1951"/>
      <c r="YJ2" s="1951"/>
      <c r="YK2" s="1951"/>
      <c r="YL2" s="1951"/>
      <c r="YM2" s="1951"/>
      <c r="YN2" s="1951"/>
      <c r="YO2" s="1951"/>
      <c r="YP2" s="1951"/>
      <c r="YQ2" s="1951"/>
      <c r="YR2" s="1951"/>
      <c r="YS2" s="1951"/>
      <c r="YT2" s="1951"/>
      <c r="YU2" s="1951"/>
      <c r="YV2" s="1951"/>
      <c r="YW2" s="1951"/>
      <c r="YX2" s="1951"/>
      <c r="YY2" s="1951"/>
      <c r="YZ2" s="1951"/>
      <c r="ZA2" s="1951"/>
      <c r="ZB2" s="1951"/>
      <c r="ZC2" s="1951"/>
      <c r="ZD2" s="1951"/>
      <c r="ZE2" s="1951"/>
      <c r="ZF2" s="1951"/>
      <c r="ZG2" s="1951"/>
      <c r="ZH2" s="1951"/>
      <c r="ZI2" s="1951"/>
      <c r="ZJ2" s="1951"/>
      <c r="ZK2" s="1951"/>
      <c r="ZL2" s="1951"/>
      <c r="ZM2" s="1951"/>
      <c r="ZN2" s="1951"/>
      <c r="ZO2" s="1951"/>
      <c r="ZP2" s="1951"/>
      <c r="ZQ2" s="1951"/>
      <c r="ZR2" s="1951"/>
      <c r="ZS2" s="1951"/>
      <c r="ZT2" s="1951"/>
      <c r="ZU2" s="1951"/>
      <c r="ZV2" s="1951"/>
      <c r="ZW2" s="1951"/>
      <c r="ZX2" s="1951"/>
      <c r="ZY2" s="1951"/>
      <c r="ZZ2" s="1951"/>
      <c r="AAA2" s="1951"/>
      <c r="AAB2" s="1951"/>
      <c r="AAC2" s="1951"/>
      <c r="AAD2" s="1951"/>
      <c r="AAE2" s="1951"/>
      <c r="AAF2" s="1951"/>
      <c r="AAG2" s="1951"/>
      <c r="AAH2" s="1951"/>
      <c r="AAI2" s="1951"/>
      <c r="AAJ2" s="1951"/>
      <c r="AAK2" s="1951"/>
      <c r="AAL2" s="1951"/>
      <c r="AAM2" s="1951"/>
      <c r="AAN2" s="1951"/>
      <c r="AAO2" s="1951"/>
      <c r="AAP2" s="1951"/>
      <c r="AAQ2" s="1951"/>
      <c r="AAR2" s="1951"/>
      <c r="AAS2" s="1951"/>
      <c r="AAT2" s="1951"/>
      <c r="AAU2" s="1951"/>
      <c r="AAV2" s="1951"/>
      <c r="AAW2" s="1951"/>
      <c r="AAX2" s="1951"/>
      <c r="AAY2" s="1951"/>
      <c r="AAZ2" s="1951"/>
      <c r="ABA2" s="1951"/>
      <c r="ABB2" s="1951"/>
      <c r="ABC2" s="1951"/>
      <c r="ABD2" s="1951"/>
      <c r="ABE2" s="1951"/>
      <c r="ABF2" s="1951"/>
      <c r="ABG2" s="1951"/>
      <c r="ABH2" s="1951"/>
      <c r="ABI2" s="1951"/>
      <c r="ABJ2" s="1951"/>
      <c r="ABK2" s="1951"/>
      <c r="ABL2" s="1951"/>
      <c r="ABM2" s="1951"/>
      <c r="ABN2" s="1951"/>
      <c r="ABO2" s="1951"/>
      <c r="ABP2" s="1951"/>
      <c r="ABQ2" s="1951"/>
      <c r="ABR2" s="1951"/>
      <c r="ABS2" s="1951"/>
      <c r="ABT2" s="1951"/>
      <c r="ABU2" s="1951"/>
      <c r="ABV2" s="1951"/>
      <c r="ABW2" s="1951"/>
      <c r="ABX2" s="1951"/>
      <c r="ABY2" s="1951"/>
      <c r="ABZ2" s="1951"/>
      <c r="ACA2" s="1951"/>
      <c r="ACB2" s="1951"/>
      <c r="ACC2" s="1951"/>
      <c r="ACD2" s="1951"/>
      <c r="ACE2" s="1951"/>
      <c r="ACF2" s="1951"/>
      <c r="ACG2" s="1951"/>
      <c r="ACH2" s="1951"/>
      <c r="ACI2" s="1951"/>
      <c r="ACJ2" s="1951"/>
      <c r="ACK2" s="1951"/>
      <c r="ACL2" s="1951"/>
      <c r="ACM2" s="1951"/>
      <c r="ACN2" s="1951"/>
      <c r="ACO2" s="1951"/>
      <c r="ACP2" s="1951"/>
      <c r="ACQ2" s="1951"/>
      <c r="ACR2" s="1951"/>
      <c r="ACS2" s="1951"/>
      <c r="ACT2" s="1951"/>
      <c r="ACU2" s="1951"/>
      <c r="ACV2" s="1951"/>
      <c r="ACW2" s="1951"/>
      <c r="ACX2" s="1951"/>
      <c r="ACY2" s="1951"/>
      <c r="ACZ2" s="1951"/>
      <c r="ADA2" s="1951"/>
      <c r="ADB2" s="1951"/>
      <c r="ADC2" s="1951"/>
      <c r="ADD2" s="1951"/>
      <c r="ADE2" s="1951"/>
      <c r="ADF2" s="1951"/>
      <c r="ADG2" s="1951"/>
      <c r="ADH2" s="1951"/>
      <c r="ADI2" s="1951"/>
      <c r="ADJ2" s="1951"/>
      <c r="ADK2" s="1951"/>
      <c r="ADL2" s="1951"/>
      <c r="ADM2" s="1951"/>
      <c r="ADN2" s="1951"/>
      <c r="ADO2" s="1951"/>
      <c r="ADP2" s="1951"/>
      <c r="ADQ2" s="1951"/>
      <c r="ADR2" s="1951"/>
      <c r="ADS2" s="1951"/>
      <c r="ADT2" s="1951"/>
      <c r="ADU2" s="1951"/>
      <c r="ADV2" s="1951"/>
      <c r="ADW2" s="1951"/>
      <c r="ADX2" s="1951"/>
      <c r="ADY2" s="1951"/>
      <c r="ADZ2" s="1951"/>
      <c r="AEA2" s="1951"/>
      <c r="AEB2" s="1951"/>
      <c r="AEC2" s="1951"/>
      <c r="AED2" s="1951"/>
      <c r="AEE2" s="1951"/>
      <c r="AEF2" s="1951"/>
      <c r="AEG2" s="1951"/>
      <c r="AEH2" s="1951"/>
      <c r="AEI2" s="1951"/>
      <c r="AEJ2" s="1951"/>
      <c r="AEK2" s="1951"/>
      <c r="AEL2" s="1951"/>
      <c r="AEM2" s="1951"/>
      <c r="AEN2" s="1951"/>
      <c r="AEO2" s="1951"/>
      <c r="AEP2" s="1951"/>
      <c r="AEQ2" s="1951"/>
      <c r="AER2" s="1951"/>
      <c r="AES2" s="1951"/>
      <c r="AET2" s="1951"/>
      <c r="AEU2" s="1951"/>
      <c r="AEV2" s="1951"/>
      <c r="AEW2" s="1951"/>
      <c r="AEX2" s="1951"/>
      <c r="AEY2" s="1951"/>
      <c r="AEZ2" s="1951"/>
      <c r="AFA2" s="1951"/>
      <c r="AFB2" s="1951"/>
      <c r="AFC2" s="1951"/>
      <c r="AFD2" s="1951"/>
      <c r="AFE2" s="1951"/>
      <c r="AFF2" s="1951"/>
      <c r="AFG2" s="1951"/>
      <c r="AFH2" s="1951"/>
      <c r="AFI2" s="1951"/>
      <c r="AFJ2" s="1951"/>
      <c r="AFK2" s="1951"/>
      <c r="AFL2" s="1951"/>
      <c r="AFM2" s="1951"/>
      <c r="AFN2" s="1951"/>
      <c r="AFO2" s="1951"/>
      <c r="AFP2" s="1951"/>
      <c r="AFQ2" s="1951"/>
      <c r="AFR2" s="1951"/>
      <c r="AFS2" s="1951"/>
      <c r="AFT2" s="1951"/>
      <c r="AFU2" s="1951"/>
      <c r="AFV2" s="1951"/>
      <c r="AFW2" s="1951"/>
      <c r="AFX2" s="1951"/>
      <c r="AFY2" s="1951"/>
      <c r="AFZ2" s="1951"/>
      <c r="AGA2" s="1951"/>
      <c r="AGB2" s="1951"/>
      <c r="AGC2" s="1951"/>
      <c r="AGD2" s="1951"/>
      <c r="AGE2" s="1951"/>
      <c r="AGF2" s="1951"/>
      <c r="AGG2" s="1951"/>
      <c r="AGH2" s="1951"/>
      <c r="AGI2" s="1951"/>
      <c r="AGJ2" s="1951"/>
      <c r="AGK2" s="1951"/>
      <c r="AGL2" s="1951"/>
      <c r="AGM2" s="1951"/>
      <c r="AGN2" s="1951"/>
      <c r="AGO2" s="1951"/>
      <c r="AGP2" s="1951"/>
      <c r="AGQ2" s="1951"/>
      <c r="AGR2" s="1951"/>
      <c r="AGS2" s="1951"/>
      <c r="AGT2" s="1951"/>
      <c r="AGU2" s="1951"/>
      <c r="AGV2" s="1951"/>
      <c r="AGW2" s="1951"/>
      <c r="AGX2" s="1951"/>
      <c r="AGY2" s="1951"/>
      <c r="AGZ2" s="1951"/>
      <c r="AHA2" s="1951"/>
      <c r="AHB2" s="1951"/>
      <c r="AHC2" s="1951"/>
      <c r="AHD2" s="1951"/>
      <c r="AHE2" s="1951"/>
      <c r="AHF2" s="1951"/>
      <c r="AHG2" s="1951"/>
      <c r="AHH2" s="1951"/>
      <c r="AHI2" s="1951"/>
      <c r="AHJ2" s="1951"/>
      <c r="AHK2" s="1951"/>
      <c r="AHL2" s="1951"/>
      <c r="AHM2" s="1951"/>
      <c r="AHN2" s="1951"/>
      <c r="AHO2" s="1951"/>
      <c r="AHP2" s="1951"/>
      <c r="AHQ2" s="1951"/>
      <c r="AHR2" s="1951"/>
      <c r="AHS2" s="1951"/>
      <c r="AHT2" s="1951"/>
      <c r="AHU2" s="1951"/>
      <c r="AHV2" s="1951"/>
      <c r="AHW2" s="1951"/>
      <c r="AHX2" s="1951"/>
      <c r="AHY2" s="1951"/>
      <c r="AHZ2" s="1951"/>
      <c r="AIA2" s="1951"/>
      <c r="AIB2" s="1951"/>
      <c r="AIC2" s="1951"/>
      <c r="AID2" s="1951"/>
      <c r="AIE2" s="1951"/>
      <c r="AIF2" s="1951"/>
      <c r="AIG2" s="1951"/>
      <c r="AIH2" s="1951"/>
      <c r="AII2" s="1951"/>
      <c r="AIJ2" s="1951"/>
      <c r="AIK2" s="1951"/>
      <c r="AIL2" s="1951"/>
      <c r="AIM2" s="1951"/>
      <c r="AIN2" s="1951"/>
      <c r="AIO2" s="1951"/>
      <c r="AIP2" s="1951"/>
      <c r="AIQ2" s="1951"/>
      <c r="AIR2" s="1951"/>
      <c r="AIS2" s="1951"/>
      <c r="AIT2" s="1951"/>
      <c r="AIU2" s="1951"/>
      <c r="AIV2" s="1951"/>
      <c r="AIW2" s="1951"/>
      <c r="AIX2" s="1951"/>
      <c r="AIY2" s="1951"/>
      <c r="AIZ2" s="1951"/>
      <c r="AJA2" s="1951"/>
      <c r="AJB2" s="1951"/>
      <c r="AJC2" s="1951"/>
      <c r="AJD2" s="1951"/>
      <c r="AJE2" s="1951"/>
      <c r="AJF2" s="1951"/>
      <c r="AJG2" s="1951"/>
      <c r="AJH2" s="1951"/>
      <c r="AJI2" s="1951"/>
      <c r="AJJ2" s="1951"/>
      <c r="AJK2" s="1951"/>
      <c r="AJL2" s="1951"/>
      <c r="AJM2" s="1951"/>
      <c r="AJN2" s="1951"/>
      <c r="AJO2" s="1951"/>
      <c r="AJP2" s="1951"/>
      <c r="AJQ2" s="1951"/>
      <c r="AJR2" s="1951"/>
      <c r="AJS2" s="1951"/>
      <c r="AJT2" s="1951"/>
      <c r="AJU2" s="1951"/>
      <c r="AJV2" s="1951"/>
      <c r="AJW2" s="1951"/>
      <c r="AJX2" s="1951"/>
      <c r="AJY2" s="1951"/>
      <c r="AJZ2" s="1951"/>
      <c r="AKA2" s="1951"/>
      <c r="AKB2" s="1951"/>
      <c r="AKC2" s="1951"/>
      <c r="AKD2" s="1951"/>
      <c r="AKE2" s="1951"/>
      <c r="AKF2" s="1951"/>
      <c r="AKG2" s="1951"/>
      <c r="AKH2" s="1951"/>
      <c r="AKI2" s="1951"/>
      <c r="AKJ2" s="1951"/>
      <c r="AKK2" s="1951"/>
      <c r="AKL2" s="1951"/>
      <c r="AKM2" s="1951"/>
      <c r="AKN2" s="1951"/>
      <c r="AKO2" s="1951"/>
      <c r="AKP2" s="1951"/>
      <c r="AKQ2" s="1951"/>
      <c r="AKR2" s="1951"/>
      <c r="AKS2" s="1951"/>
      <c r="AKT2" s="1951"/>
      <c r="AKU2" s="1951"/>
      <c r="AKV2" s="1951"/>
      <c r="AKW2" s="1951"/>
      <c r="AKX2" s="1951"/>
      <c r="AKY2" s="1951"/>
      <c r="AKZ2" s="1951"/>
      <c r="ALA2" s="1951"/>
      <c r="ALB2" s="1951"/>
      <c r="ALC2" s="1951"/>
      <c r="ALD2" s="1951"/>
      <c r="ALE2" s="1951"/>
      <c r="ALF2" s="1951"/>
      <c r="ALG2" s="1951"/>
      <c r="ALH2" s="1951"/>
      <c r="ALI2" s="1951"/>
      <c r="ALJ2" s="1951"/>
      <c r="ALK2" s="1951"/>
      <c r="ALL2" s="1951"/>
      <c r="ALM2" s="1951"/>
      <c r="ALN2" s="1951"/>
      <c r="ALO2" s="1951"/>
      <c r="ALP2" s="1951"/>
      <c r="ALQ2" s="1951"/>
      <c r="ALR2" s="1951"/>
      <c r="ALS2" s="1951"/>
      <c r="ALT2" s="1951"/>
      <c r="ALU2" s="1951"/>
      <c r="ALV2" s="1951"/>
      <c r="ALW2" s="1951"/>
      <c r="ALX2" s="1951"/>
      <c r="ALY2" s="1951"/>
    </row>
    <row r="3" spans="1:1024" ht="20.100000000000001" customHeight="1" x14ac:dyDescent="0.2">
      <c r="B3" s="1120" t="s">
        <v>439</v>
      </c>
    </row>
    <row r="4" spans="1:1024" ht="20.100000000000001" customHeight="1" x14ac:dyDescent="0.2">
      <c r="B4" s="715" t="s">
        <v>49</v>
      </c>
    </row>
    <row r="5" spans="1:1024" ht="50.1" customHeight="1" x14ac:dyDescent="0.2">
      <c r="C5" s="225" t="s">
        <v>103</v>
      </c>
      <c r="D5" s="226" t="s">
        <v>104</v>
      </c>
      <c r="E5" s="223" t="s">
        <v>119</v>
      </c>
      <c r="F5" s="369" t="s">
        <v>106</v>
      </c>
      <c r="G5" s="225" t="s">
        <v>120</v>
      </c>
      <c r="H5" s="226" t="s">
        <v>121</v>
      </c>
      <c r="I5" s="223" t="s">
        <v>109</v>
      </c>
    </row>
    <row r="6" spans="1:1024" s="718" customFormat="1" ht="24.95" customHeight="1" x14ac:dyDescent="0.25">
      <c r="A6" s="152"/>
      <c r="B6" s="716" t="s">
        <v>111</v>
      </c>
      <c r="C6" s="717"/>
      <c r="D6" s="717"/>
      <c r="E6" s="717"/>
      <c r="F6" s="717"/>
      <c r="G6" s="717"/>
      <c r="H6" s="717"/>
      <c r="I6" s="717"/>
      <c r="ALZ6" s="152"/>
      <c r="AMA6" s="152"/>
      <c r="AMB6" s="152"/>
      <c r="AMC6" s="152"/>
      <c r="AMD6" s="152"/>
      <c r="AME6" s="152"/>
      <c r="AMF6" s="152"/>
      <c r="AMG6" s="152"/>
      <c r="AMH6" s="152"/>
      <c r="AMI6" s="152"/>
      <c r="AMJ6" s="152"/>
    </row>
    <row r="7" spans="1:1024" x14ac:dyDescent="0.2">
      <c r="B7" s="719" t="s">
        <v>111</v>
      </c>
      <c r="C7" s="720">
        <v>5727</v>
      </c>
      <c r="D7" s="720">
        <v>242</v>
      </c>
      <c r="E7" s="720">
        <v>1257</v>
      </c>
      <c r="F7" s="720">
        <v>263</v>
      </c>
      <c r="G7" s="720">
        <v>1318</v>
      </c>
      <c r="H7" s="720">
        <v>6823</v>
      </c>
      <c r="I7" s="721">
        <v>8141</v>
      </c>
    </row>
    <row r="8" spans="1:1024" x14ac:dyDescent="0.2">
      <c r="A8" s="337"/>
      <c r="B8" s="722" t="s">
        <v>115</v>
      </c>
      <c r="C8" s="723">
        <f t="shared" ref="C8:I8" si="0">SUM(C7:C7)</f>
        <v>5727</v>
      </c>
      <c r="D8" s="724">
        <f t="shared" si="0"/>
        <v>242</v>
      </c>
      <c r="E8" s="725">
        <f t="shared" si="0"/>
        <v>1257</v>
      </c>
      <c r="F8" s="726">
        <f t="shared" si="0"/>
        <v>263</v>
      </c>
      <c r="G8" s="723">
        <f t="shared" si="0"/>
        <v>1318</v>
      </c>
      <c r="H8" s="724">
        <f t="shared" si="0"/>
        <v>6823</v>
      </c>
      <c r="I8" s="725">
        <f t="shared" si="0"/>
        <v>8141</v>
      </c>
      <c r="ALZ8" s="337"/>
      <c r="AMA8" s="337"/>
      <c r="AMB8" s="337"/>
      <c r="AMC8" s="337"/>
      <c r="AMD8" s="337"/>
      <c r="AME8" s="337"/>
      <c r="AMF8" s="337"/>
      <c r="AMG8" s="337"/>
      <c r="AMH8" s="337"/>
      <c r="AMI8" s="337"/>
      <c r="AMJ8" s="337"/>
    </row>
    <row r="9" spans="1:1024" s="718" customFormat="1" ht="24.95" customHeight="1" x14ac:dyDescent="0.25">
      <c r="A9" s="152"/>
      <c r="B9" s="675" t="s">
        <v>764</v>
      </c>
      <c r="C9" s="727"/>
      <c r="D9" s="727"/>
      <c r="E9" s="727"/>
      <c r="F9" s="727"/>
      <c r="G9" s="727"/>
      <c r="H9" s="727"/>
      <c r="I9" s="727"/>
      <c r="ALZ9" s="152"/>
      <c r="AMA9" s="152"/>
      <c r="AMB9" s="152"/>
      <c r="AMC9" s="152"/>
      <c r="AMD9" s="152"/>
      <c r="AME9" s="152"/>
      <c r="AMF9" s="152"/>
      <c r="AMG9" s="152"/>
      <c r="AMH9" s="152"/>
      <c r="AMI9" s="152"/>
      <c r="AMJ9" s="152"/>
    </row>
    <row r="10" spans="1:1024" x14ac:dyDescent="0.2">
      <c r="B10" s="719" t="s">
        <v>719</v>
      </c>
      <c r="C10" s="1939">
        <v>728</v>
      </c>
      <c r="D10" s="1939">
        <v>24</v>
      </c>
      <c r="E10" s="1939">
        <v>209</v>
      </c>
      <c r="F10" s="1939">
        <v>25</v>
      </c>
      <c r="G10" s="1939">
        <v>197</v>
      </c>
      <c r="H10" s="1939">
        <v>777</v>
      </c>
      <c r="I10" s="1940">
        <v>974</v>
      </c>
    </row>
    <row r="11" spans="1:1024" x14ac:dyDescent="0.2">
      <c r="B11" s="728" t="s">
        <v>720</v>
      </c>
      <c r="C11" s="1941">
        <v>9881</v>
      </c>
      <c r="D11" s="1941">
        <v>425</v>
      </c>
      <c r="E11" s="1941">
        <v>3644</v>
      </c>
      <c r="F11" s="1941">
        <v>450</v>
      </c>
      <c r="G11" s="1941">
        <v>3517</v>
      </c>
      <c r="H11" s="1941">
        <v>8471</v>
      </c>
      <c r="I11" s="1942">
        <v>11988</v>
      </c>
    </row>
    <row r="12" spans="1:1024" x14ac:dyDescent="0.2">
      <c r="B12" s="719" t="s">
        <v>848</v>
      </c>
      <c r="C12" s="1939">
        <v>1148</v>
      </c>
      <c r="D12" s="1939">
        <v>42</v>
      </c>
      <c r="E12" s="1939">
        <v>310</v>
      </c>
      <c r="F12" s="1939">
        <v>52</v>
      </c>
      <c r="G12" s="1939">
        <v>299</v>
      </c>
      <c r="H12" s="1939">
        <v>1125</v>
      </c>
      <c r="I12" s="1940">
        <v>1424</v>
      </c>
    </row>
    <row r="13" spans="1:1024" x14ac:dyDescent="0.2">
      <c r="B13" s="728" t="s">
        <v>910</v>
      </c>
      <c r="C13" s="1941">
        <v>23485</v>
      </c>
      <c r="D13" s="1941">
        <v>469</v>
      </c>
      <c r="E13" s="1941">
        <v>5123</v>
      </c>
      <c r="F13" s="1941">
        <v>479</v>
      </c>
      <c r="G13" s="1941">
        <v>4980</v>
      </c>
      <c r="H13" s="1941">
        <v>22594</v>
      </c>
      <c r="I13" s="1942">
        <v>27574</v>
      </c>
      <c r="J13" s="6"/>
    </row>
    <row r="14" spans="1:1024" x14ac:dyDescent="0.2">
      <c r="B14" s="719" t="s">
        <v>594</v>
      </c>
      <c r="C14" s="1939">
        <v>881</v>
      </c>
      <c r="D14" s="1939">
        <v>30</v>
      </c>
      <c r="E14" s="1939">
        <v>354</v>
      </c>
      <c r="F14" s="1939">
        <v>31</v>
      </c>
      <c r="G14" s="1939">
        <v>338</v>
      </c>
      <c r="H14" s="1939">
        <v>681</v>
      </c>
      <c r="I14" s="1940">
        <v>1019</v>
      </c>
    </row>
    <row r="15" spans="1:1024" x14ac:dyDescent="0.2">
      <c r="A15" s="337"/>
      <c r="B15" s="722" t="s">
        <v>115</v>
      </c>
      <c r="C15" s="723">
        <f t="shared" ref="C15:I15" si="1">SUM(C10:C14)</f>
        <v>36123</v>
      </c>
      <c r="D15" s="724">
        <f t="shared" si="1"/>
        <v>990</v>
      </c>
      <c r="E15" s="725">
        <f t="shared" si="1"/>
        <v>9640</v>
      </c>
      <c r="F15" s="726">
        <f t="shared" si="1"/>
        <v>1037</v>
      </c>
      <c r="G15" s="723">
        <f t="shared" si="1"/>
        <v>9331</v>
      </c>
      <c r="H15" s="724">
        <f t="shared" si="1"/>
        <v>33648</v>
      </c>
      <c r="I15" s="725">
        <f t="shared" si="1"/>
        <v>42979</v>
      </c>
      <c r="ALZ15" s="337"/>
      <c r="AMA15" s="337"/>
      <c r="AMB15" s="337"/>
      <c r="AMC15" s="337"/>
      <c r="AMD15" s="337"/>
      <c r="AME15" s="337"/>
      <c r="AMF15" s="337"/>
      <c r="AMG15" s="337"/>
      <c r="AMH15" s="337"/>
      <c r="AMI15" s="337"/>
      <c r="AMJ15" s="337"/>
    </row>
    <row r="16" spans="1:1024" s="718" customFormat="1" ht="24.95" customHeight="1" x14ac:dyDescent="0.25">
      <c r="A16" s="152"/>
      <c r="B16" s="716" t="s">
        <v>765</v>
      </c>
      <c r="C16" s="727"/>
      <c r="D16" s="727"/>
      <c r="E16" s="727"/>
      <c r="F16" s="727"/>
      <c r="G16" s="727"/>
      <c r="H16" s="727"/>
      <c r="I16" s="727"/>
      <c r="ALZ16" s="152"/>
      <c r="AMA16" s="152"/>
      <c r="AMB16" s="152"/>
      <c r="AMC16" s="152"/>
      <c r="AMD16" s="152"/>
      <c r="AME16" s="152"/>
      <c r="AMF16" s="152"/>
      <c r="AMG16" s="152"/>
      <c r="AMH16" s="152"/>
      <c r="AMI16" s="152"/>
      <c r="AMJ16" s="152"/>
    </row>
    <row r="17" spans="1:1024" x14ac:dyDescent="0.2">
      <c r="B17" s="719" t="s">
        <v>719</v>
      </c>
      <c r="C17" s="1257">
        <v>2174</v>
      </c>
      <c r="D17" s="1257">
        <v>181</v>
      </c>
      <c r="E17" s="1257">
        <v>835</v>
      </c>
      <c r="F17" s="1257">
        <v>195</v>
      </c>
      <c r="G17" s="1257">
        <v>871</v>
      </c>
      <c r="H17" s="1257">
        <v>2239</v>
      </c>
      <c r="I17" s="1251">
        <v>3110</v>
      </c>
    </row>
    <row r="18" spans="1:1024" x14ac:dyDescent="0.2">
      <c r="B18" s="728" t="s">
        <v>720</v>
      </c>
      <c r="C18" s="1258">
        <v>10383</v>
      </c>
      <c r="D18" s="1258">
        <v>1489</v>
      </c>
      <c r="E18" s="1258">
        <v>7292</v>
      </c>
      <c r="F18" s="1258">
        <v>1594</v>
      </c>
      <c r="G18" s="1258">
        <v>7225</v>
      </c>
      <c r="H18" s="1258">
        <v>7008</v>
      </c>
      <c r="I18" s="1252">
        <v>14233</v>
      </c>
    </row>
    <row r="19" spans="1:1024" x14ac:dyDescent="0.2">
      <c r="B19" s="719" t="s">
        <v>848</v>
      </c>
      <c r="C19" s="1257">
        <v>146</v>
      </c>
      <c r="D19" s="1257">
        <v>13</v>
      </c>
      <c r="E19" s="1257">
        <v>73</v>
      </c>
      <c r="F19" s="1257">
        <v>14</v>
      </c>
      <c r="G19" s="1257">
        <v>78</v>
      </c>
      <c r="H19" s="1257">
        <v>131</v>
      </c>
      <c r="I19" s="1251">
        <v>209</v>
      </c>
    </row>
    <row r="20" spans="1:1024" x14ac:dyDescent="0.2">
      <c r="B20" s="728" t="s">
        <v>722</v>
      </c>
      <c r="C20" s="1258">
        <v>1290</v>
      </c>
      <c r="D20" s="1258">
        <v>123</v>
      </c>
      <c r="E20" s="1258">
        <v>763</v>
      </c>
      <c r="F20" s="1258">
        <v>127</v>
      </c>
      <c r="G20" s="1258">
        <v>708</v>
      </c>
      <c r="H20" s="1258">
        <v>911</v>
      </c>
      <c r="I20" s="1252">
        <v>1619</v>
      </c>
      <c r="J20" s="6"/>
    </row>
    <row r="21" spans="1:1024" x14ac:dyDescent="0.2">
      <c r="B21" s="719" t="s">
        <v>594</v>
      </c>
      <c r="C21" s="1257">
        <v>173</v>
      </c>
      <c r="D21" s="1257">
        <v>12</v>
      </c>
      <c r="E21" s="1257">
        <v>84</v>
      </c>
      <c r="F21" s="1257">
        <v>14</v>
      </c>
      <c r="G21" s="1257">
        <v>78</v>
      </c>
      <c r="H21" s="1257">
        <v>121</v>
      </c>
      <c r="I21" s="1251">
        <v>199</v>
      </c>
    </row>
    <row r="22" spans="1:1024" x14ac:dyDescent="0.2">
      <c r="A22" s="337"/>
      <c r="B22" s="722" t="s">
        <v>115</v>
      </c>
      <c r="C22" s="723">
        <f t="shared" ref="C22:I22" si="2">SUM(C17:C21)</f>
        <v>14166</v>
      </c>
      <c r="D22" s="724">
        <f t="shared" si="2"/>
        <v>1818</v>
      </c>
      <c r="E22" s="725">
        <f t="shared" si="2"/>
        <v>9047</v>
      </c>
      <c r="F22" s="726">
        <f t="shared" si="2"/>
        <v>1944</v>
      </c>
      <c r="G22" s="723">
        <f t="shared" si="2"/>
        <v>8960</v>
      </c>
      <c r="H22" s="724">
        <f t="shared" si="2"/>
        <v>10410</v>
      </c>
      <c r="I22" s="725">
        <f t="shared" si="2"/>
        <v>19370</v>
      </c>
      <c r="ALZ22" s="337"/>
      <c r="AMA22" s="337"/>
      <c r="AMB22" s="337"/>
      <c r="AMC22" s="337"/>
      <c r="AMD22" s="337"/>
      <c r="AME22" s="337"/>
      <c r="AMF22" s="337"/>
      <c r="AMG22" s="337"/>
      <c r="AMH22" s="337"/>
      <c r="AMI22" s="337"/>
      <c r="AMJ22" s="337"/>
    </row>
    <row r="23" spans="1:1024" s="718" customFormat="1" ht="24.95" customHeight="1" x14ac:dyDescent="0.25">
      <c r="B23" s="716" t="s">
        <v>547</v>
      </c>
      <c r="C23" s="727"/>
      <c r="D23" s="727"/>
      <c r="E23" s="727"/>
      <c r="F23" s="727"/>
      <c r="G23" s="727"/>
      <c r="H23" s="727"/>
      <c r="I23" s="727"/>
      <c r="ALZ23" s="152"/>
      <c r="AMA23" s="152"/>
      <c r="AMB23" s="152"/>
      <c r="AMC23" s="152"/>
      <c r="AMD23" s="152"/>
      <c r="AME23" s="152"/>
      <c r="AMF23" s="152"/>
      <c r="AMG23" s="152"/>
      <c r="AMH23" s="152"/>
      <c r="AMI23" s="152"/>
      <c r="AMJ23" s="152"/>
    </row>
    <row r="24" spans="1:1024" x14ac:dyDescent="0.2">
      <c r="B24" s="719" t="s">
        <v>111</v>
      </c>
      <c r="C24" s="1939">
        <v>5727</v>
      </c>
      <c r="D24" s="1939">
        <v>242</v>
      </c>
      <c r="E24" s="1939">
        <v>1257</v>
      </c>
      <c r="F24" s="1939">
        <v>263</v>
      </c>
      <c r="G24" s="1939">
        <v>1318</v>
      </c>
      <c r="H24" s="1939">
        <v>6823</v>
      </c>
      <c r="I24" s="1940">
        <v>8141</v>
      </c>
    </row>
    <row r="25" spans="1:1024" x14ac:dyDescent="0.2">
      <c r="B25" s="728" t="s">
        <v>719</v>
      </c>
      <c r="C25" s="1941">
        <f t="shared" ref="C25:I29" si="3">C10+C17</f>
        <v>2902</v>
      </c>
      <c r="D25" s="1941">
        <f t="shared" si="3"/>
        <v>205</v>
      </c>
      <c r="E25" s="1941">
        <f t="shared" si="3"/>
        <v>1044</v>
      </c>
      <c r="F25" s="1941">
        <f t="shared" si="3"/>
        <v>220</v>
      </c>
      <c r="G25" s="1941">
        <f t="shared" si="3"/>
        <v>1068</v>
      </c>
      <c r="H25" s="1941">
        <f t="shared" si="3"/>
        <v>3016</v>
      </c>
      <c r="I25" s="1942">
        <f t="shared" si="3"/>
        <v>4084</v>
      </c>
    </row>
    <row r="26" spans="1:1024" x14ac:dyDescent="0.2">
      <c r="B26" s="719" t="s">
        <v>720</v>
      </c>
      <c r="C26" s="1939">
        <f t="shared" si="3"/>
        <v>20264</v>
      </c>
      <c r="D26" s="1939">
        <f t="shared" si="3"/>
        <v>1914</v>
      </c>
      <c r="E26" s="1939">
        <f t="shared" si="3"/>
        <v>10936</v>
      </c>
      <c r="F26" s="1939">
        <f t="shared" si="3"/>
        <v>2044</v>
      </c>
      <c r="G26" s="1939">
        <f t="shared" si="3"/>
        <v>10742</v>
      </c>
      <c r="H26" s="1939">
        <f t="shared" si="3"/>
        <v>15479</v>
      </c>
      <c r="I26" s="1940">
        <f t="shared" si="3"/>
        <v>26221</v>
      </c>
    </row>
    <row r="27" spans="1:1024" x14ac:dyDescent="0.2">
      <c r="B27" s="728" t="s">
        <v>848</v>
      </c>
      <c r="C27" s="1941">
        <f t="shared" si="3"/>
        <v>1294</v>
      </c>
      <c r="D27" s="1941">
        <f t="shared" si="3"/>
        <v>55</v>
      </c>
      <c r="E27" s="1941">
        <f t="shared" si="3"/>
        <v>383</v>
      </c>
      <c r="F27" s="1941">
        <f t="shared" si="3"/>
        <v>66</v>
      </c>
      <c r="G27" s="1941">
        <f t="shared" si="3"/>
        <v>377</v>
      </c>
      <c r="H27" s="1941">
        <f t="shared" si="3"/>
        <v>1256</v>
      </c>
      <c r="I27" s="1942">
        <f t="shared" si="3"/>
        <v>1633</v>
      </c>
      <c r="J27" s="6"/>
    </row>
    <row r="28" spans="1:1024" x14ac:dyDescent="0.2">
      <c r="B28" s="719" t="s">
        <v>722</v>
      </c>
      <c r="C28" s="1939">
        <f t="shared" si="3"/>
        <v>24775</v>
      </c>
      <c r="D28" s="1939">
        <f t="shared" si="3"/>
        <v>592</v>
      </c>
      <c r="E28" s="1939">
        <f t="shared" si="3"/>
        <v>5886</v>
      </c>
      <c r="F28" s="1939">
        <f t="shared" si="3"/>
        <v>606</v>
      </c>
      <c r="G28" s="1939">
        <f t="shared" si="3"/>
        <v>5688</v>
      </c>
      <c r="H28" s="1939">
        <f t="shared" si="3"/>
        <v>23505</v>
      </c>
      <c r="I28" s="1940">
        <f t="shared" si="3"/>
        <v>29193</v>
      </c>
    </row>
    <row r="29" spans="1:1024" x14ac:dyDescent="0.2">
      <c r="B29" s="728" t="s">
        <v>594</v>
      </c>
      <c r="C29" s="1941">
        <f t="shared" si="3"/>
        <v>1054</v>
      </c>
      <c r="D29" s="1941">
        <f t="shared" si="3"/>
        <v>42</v>
      </c>
      <c r="E29" s="1941">
        <f t="shared" si="3"/>
        <v>438</v>
      </c>
      <c r="F29" s="1941">
        <f t="shared" si="3"/>
        <v>45</v>
      </c>
      <c r="G29" s="1941">
        <f t="shared" si="3"/>
        <v>416</v>
      </c>
      <c r="H29" s="1941">
        <f t="shared" si="3"/>
        <v>802</v>
      </c>
      <c r="I29" s="1942">
        <f t="shared" si="3"/>
        <v>1218</v>
      </c>
    </row>
    <row r="30" spans="1:1024" x14ac:dyDescent="0.2">
      <c r="A30" s="337"/>
      <c r="B30" s="722" t="s">
        <v>115</v>
      </c>
      <c r="C30" s="723">
        <f t="shared" ref="C30:I30" si="4">SUM(C24:C29)</f>
        <v>56016</v>
      </c>
      <c r="D30" s="724">
        <f t="shared" si="4"/>
        <v>3050</v>
      </c>
      <c r="E30" s="725">
        <f t="shared" si="4"/>
        <v>19944</v>
      </c>
      <c r="F30" s="726">
        <f t="shared" si="4"/>
        <v>3244</v>
      </c>
      <c r="G30" s="723">
        <f t="shared" si="4"/>
        <v>19609</v>
      </c>
      <c r="H30" s="724">
        <f t="shared" si="4"/>
        <v>50881</v>
      </c>
      <c r="I30" s="725">
        <f t="shared" si="4"/>
        <v>70490</v>
      </c>
      <c r="ALZ30" s="337"/>
      <c r="AMA30" s="337"/>
      <c r="AMB30" s="337"/>
      <c r="AMC30" s="337"/>
      <c r="AMD30" s="337"/>
      <c r="AME30" s="337"/>
      <c r="AMF30" s="337"/>
      <c r="AMG30" s="337"/>
      <c r="AMH30" s="337"/>
      <c r="AMI30" s="337"/>
      <c r="AMJ30" s="337"/>
    </row>
    <row r="31" spans="1:1024" s="95" customFormat="1" ht="15" customHeight="1" x14ac:dyDescent="0.2">
      <c r="B31" s="126" t="s">
        <v>117</v>
      </c>
      <c r="C31" s="153"/>
      <c r="D31" s="153"/>
      <c r="E31" s="153"/>
      <c r="F31" s="1947"/>
      <c r="G31" s="153"/>
      <c r="H31" s="153"/>
      <c r="I31" s="153"/>
    </row>
    <row r="32" spans="1:1024" s="976" customFormat="1" x14ac:dyDescent="0.2">
      <c r="B32" s="1937" t="s">
        <v>998</v>
      </c>
      <c r="C32" s="1943"/>
      <c r="D32" s="1943"/>
      <c r="E32" s="1943"/>
      <c r="F32" s="1943"/>
      <c r="G32" s="1943"/>
      <c r="H32" s="1943"/>
      <c r="I32" s="1943"/>
      <c r="J32" s="1008"/>
      <c r="K32" s="1008"/>
      <c r="L32" s="1008"/>
      <c r="M32" s="1008"/>
      <c r="N32" s="1008"/>
      <c r="O32" s="1008"/>
      <c r="P32" s="1008"/>
      <c r="Q32" s="1008"/>
      <c r="R32" s="1008"/>
      <c r="S32" s="1008"/>
      <c r="T32" s="1008"/>
      <c r="U32" s="1008"/>
      <c r="V32" s="1008"/>
      <c r="W32" s="1008"/>
      <c r="X32" s="1008"/>
      <c r="Y32" s="1008"/>
      <c r="Z32" s="1008"/>
      <c r="AA32" s="1008"/>
      <c r="AB32" s="1008"/>
      <c r="AC32" s="1008"/>
      <c r="AD32" s="1008"/>
      <c r="AE32" s="1008"/>
      <c r="AF32" s="1008"/>
      <c r="AG32" s="1008"/>
      <c r="AH32" s="1008"/>
      <c r="AI32" s="1008"/>
      <c r="AJ32" s="1008"/>
      <c r="AK32" s="1008"/>
      <c r="AL32" s="1008"/>
      <c r="AM32" s="1008"/>
      <c r="AN32" s="1008"/>
      <c r="AO32" s="1008"/>
      <c r="AP32" s="1008"/>
      <c r="AQ32" s="1008"/>
      <c r="AR32" s="1008"/>
      <c r="AS32" s="1008"/>
      <c r="AT32" s="1008"/>
      <c r="AU32" s="1008"/>
      <c r="AV32" s="1008"/>
      <c r="AW32" s="1008"/>
      <c r="AX32" s="1008"/>
      <c r="AY32" s="1008"/>
      <c r="AZ32" s="1008"/>
      <c r="BA32" s="1008"/>
      <c r="BB32" s="1008"/>
      <c r="BC32" s="1008"/>
      <c r="BD32" s="1008"/>
      <c r="BE32" s="1008"/>
      <c r="BF32" s="1008"/>
      <c r="BG32" s="1008"/>
      <c r="BH32" s="1008"/>
      <c r="BI32" s="1008"/>
      <c r="BJ32" s="1008"/>
      <c r="BK32" s="1008"/>
      <c r="BL32" s="1008"/>
      <c r="BM32" s="1008"/>
      <c r="BN32" s="1008"/>
      <c r="BO32" s="1008"/>
      <c r="BP32" s="1008"/>
      <c r="BQ32" s="1008"/>
      <c r="BR32" s="1008"/>
      <c r="BS32" s="1008"/>
      <c r="BT32" s="1008"/>
      <c r="BU32" s="1008"/>
      <c r="BV32" s="1008"/>
      <c r="BW32" s="1008"/>
      <c r="BX32" s="1008"/>
      <c r="BY32" s="1008"/>
      <c r="BZ32" s="1008"/>
      <c r="CA32" s="1008"/>
      <c r="CB32" s="1008"/>
      <c r="CC32" s="1008"/>
      <c r="CD32" s="1008"/>
      <c r="CE32" s="1008"/>
      <c r="CF32" s="1008"/>
      <c r="CG32" s="1008"/>
      <c r="CH32" s="1008"/>
      <c r="CI32" s="1008"/>
      <c r="CJ32" s="1008"/>
      <c r="CK32" s="1008"/>
      <c r="CL32" s="1008"/>
      <c r="CM32" s="1008"/>
      <c r="CN32" s="1008"/>
      <c r="CO32" s="1008"/>
      <c r="CP32" s="1008"/>
      <c r="CQ32" s="1008"/>
      <c r="CR32" s="1008"/>
      <c r="CS32" s="1008"/>
      <c r="CT32" s="1008"/>
      <c r="CU32" s="1008"/>
      <c r="CV32" s="1008"/>
      <c r="CW32" s="1008"/>
      <c r="CX32" s="1008"/>
      <c r="CY32" s="1008"/>
      <c r="CZ32" s="1008"/>
      <c r="DA32" s="1008"/>
      <c r="DB32" s="1008"/>
      <c r="DC32" s="1008"/>
      <c r="DD32" s="1008"/>
      <c r="DE32" s="1008"/>
      <c r="DF32" s="1008"/>
      <c r="DG32" s="1008"/>
      <c r="DH32" s="1008"/>
      <c r="DI32" s="1008"/>
      <c r="DJ32" s="1008"/>
      <c r="DK32" s="1008"/>
      <c r="DL32" s="1008"/>
      <c r="DM32" s="1008"/>
      <c r="DN32" s="1008"/>
      <c r="DO32" s="1008"/>
      <c r="DP32" s="1008"/>
      <c r="DQ32" s="1008"/>
      <c r="DR32" s="1008"/>
      <c r="DS32" s="1008"/>
      <c r="DT32" s="1008"/>
      <c r="DU32" s="1008"/>
      <c r="DV32" s="1008"/>
      <c r="DW32" s="1008"/>
      <c r="DX32" s="1008"/>
      <c r="DY32" s="1008"/>
      <c r="DZ32" s="1008"/>
      <c r="EA32" s="1008"/>
      <c r="EB32" s="1008"/>
      <c r="EC32" s="1008"/>
      <c r="ED32" s="1008"/>
      <c r="EE32" s="1008"/>
      <c r="EF32" s="1008"/>
      <c r="EG32" s="1008"/>
      <c r="EH32" s="1008"/>
      <c r="EI32" s="1008"/>
      <c r="EJ32" s="1008"/>
      <c r="EK32" s="1008"/>
      <c r="EL32" s="1008"/>
      <c r="EM32" s="1008"/>
      <c r="EN32" s="1008"/>
      <c r="EO32" s="1008"/>
      <c r="EP32" s="1008"/>
      <c r="EQ32" s="1008"/>
      <c r="ER32" s="1008"/>
      <c r="ES32" s="1008"/>
      <c r="ET32" s="1008"/>
      <c r="EU32" s="1008"/>
      <c r="EV32" s="1008"/>
      <c r="EW32" s="1008"/>
      <c r="EX32" s="1008"/>
      <c r="EY32" s="1008"/>
      <c r="EZ32" s="1008"/>
      <c r="FA32" s="1008"/>
      <c r="FB32" s="1008"/>
      <c r="FC32" s="1008"/>
      <c r="FD32" s="1008"/>
      <c r="FE32" s="1008"/>
      <c r="FF32" s="1008"/>
      <c r="FG32" s="1008"/>
      <c r="FH32" s="1008"/>
      <c r="FI32" s="1008"/>
      <c r="FJ32" s="1008"/>
      <c r="FK32" s="1008"/>
      <c r="FL32" s="1008"/>
      <c r="FM32" s="1008"/>
      <c r="FN32" s="1008"/>
      <c r="FO32" s="1008"/>
      <c r="FP32" s="1008"/>
      <c r="FQ32" s="1008"/>
      <c r="FR32" s="1008"/>
      <c r="FS32" s="1008"/>
      <c r="FT32" s="1008"/>
      <c r="FU32" s="1008"/>
      <c r="FV32" s="1008"/>
      <c r="FW32" s="1008"/>
      <c r="FX32" s="1008"/>
      <c r="FY32" s="1008"/>
      <c r="FZ32" s="1008"/>
      <c r="GA32" s="1008"/>
      <c r="GB32" s="1008"/>
      <c r="GC32" s="1008"/>
      <c r="GD32" s="1008"/>
      <c r="GE32" s="1008"/>
      <c r="GF32" s="1008"/>
      <c r="GG32" s="1008"/>
      <c r="GH32" s="1008"/>
      <c r="GI32" s="1008"/>
      <c r="GJ32" s="1008"/>
      <c r="GK32" s="1008"/>
      <c r="GL32" s="1008"/>
      <c r="GM32" s="1008"/>
      <c r="GN32" s="1008"/>
      <c r="GO32" s="1008"/>
      <c r="GP32" s="1008"/>
      <c r="GQ32" s="1008"/>
      <c r="GR32" s="1008"/>
      <c r="GS32" s="1008"/>
      <c r="GT32" s="1008"/>
      <c r="GU32" s="1008"/>
      <c r="GV32" s="1008"/>
      <c r="GW32" s="1008"/>
      <c r="GX32" s="1008"/>
      <c r="GY32" s="1008"/>
      <c r="GZ32" s="1008"/>
      <c r="HA32" s="1008"/>
      <c r="HB32" s="1008"/>
      <c r="HC32" s="1008"/>
      <c r="HD32" s="1008"/>
      <c r="HE32" s="1008"/>
      <c r="HF32" s="1008"/>
      <c r="HG32" s="1008"/>
      <c r="HH32" s="1008"/>
      <c r="HI32" s="1008"/>
      <c r="HJ32" s="1008"/>
      <c r="HK32" s="1008"/>
      <c r="HL32" s="1008"/>
      <c r="HM32" s="1008"/>
      <c r="HN32" s="1008"/>
      <c r="HO32" s="1008"/>
      <c r="HP32" s="1008"/>
      <c r="HQ32" s="1008"/>
      <c r="HR32" s="1008"/>
      <c r="HS32" s="1008"/>
      <c r="HT32" s="1008"/>
      <c r="HU32" s="1008"/>
      <c r="HV32" s="1008"/>
      <c r="HW32" s="1008"/>
      <c r="HX32" s="1008"/>
      <c r="HY32" s="1008"/>
      <c r="HZ32" s="1008"/>
      <c r="IA32" s="1008"/>
      <c r="IB32" s="1008"/>
      <c r="IC32" s="1008"/>
      <c r="ID32" s="1008"/>
      <c r="IE32" s="1008"/>
      <c r="IF32" s="1008"/>
      <c r="IG32" s="1008"/>
      <c r="IH32" s="1008"/>
      <c r="II32" s="1008"/>
      <c r="IJ32" s="1008"/>
      <c r="IK32" s="1008"/>
      <c r="IL32" s="1008"/>
      <c r="IM32" s="1008"/>
      <c r="IN32" s="1008"/>
      <c r="IO32" s="1008"/>
      <c r="IP32" s="1008"/>
      <c r="IQ32" s="1008"/>
      <c r="IR32" s="1008"/>
      <c r="IS32" s="1008"/>
      <c r="IT32" s="1008"/>
      <c r="IU32" s="1008"/>
      <c r="IV32" s="1008"/>
      <c r="IW32" s="1008"/>
      <c r="IX32" s="1008"/>
      <c r="IY32" s="1008"/>
      <c r="IZ32" s="1008"/>
      <c r="JA32" s="1008"/>
      <c r="JB32" s="1008"/>
      <c r="JC32" s="1008"/>
      <c r="JD32" s="1008"/>
      <c r="JE32" s="1008"/>
      <c r="JF32" s="1008"/>
      <c r="JG32" s="1008"/>
      <c r="JH32" s="1008"/>
      <c r="JI32" s="1008"/>
      <c r="JJ32" s="1008"/>
      <c r="JK32" s="1008"/>
      <c r="JL32" s="1008"/>
      <c r="JM32" s="1008"/>
      <c r="JN32" s="1008"/>
      <c r="JO32" s="1008"/>
      <c r="JP32" s="1008"/>
      <c r="JQ32" s="1008"/>
      <c r="JR32" s="1008"/>
      <c r="JS32" s="1008"/>
      <c r="JT32" s="1008"/>
      <c r="JU32" s="1008"/>
      <c r="JV32" s="1008"/>
      <c r="JW32" s="1008"/>
      <c r="JX32" s="1008"/>
      <c r="JY32" s="1008"/>
      <c r="JZ32" s="1008"/>
      <c r="KA32" s="1008"/>
      <c r="KB32" s="1008"/>
      <c r="KC32" s="1008"/>
      <c r="KD32" s="1008"/>
      <c r="KE32" s="1008"/>
      <c r="KF32" s="1008"/>
      <c r="KG32" s="1008"/>
      <c r="KH32" s="1008"/>
      <c r="KI32" s="1008"/>
      <c r="KJ32" s="1008"/>
      <c r="KK32" s="1008"/>
      <c r="KL32" s="1008"/>
      <c r="KM32" s="1008"/>
      <c r="KN32" s="1008"/>
      <c r="KO32" s="1008"/>
      <c r="KP32" s="1008"/>
      <c r="KQ32" s="1008"/>
      <c r="KR32" s="1008"/>
      <c r="KS32" s="1008"/>
      <c r="KT32" s="1008"/>
      <c r="KU32" s="1008"/>
      <c r="KV32" s="1008"/>
      <c r="KW32" s="1008"/>
      <c r="KX32" s="1008"/>
      <c r="KY32" s="1008"/>
      <c r="KZ32" s="1008"/>
      <c r="LA32" s="1008"/>
      <c r="LB32" s="1008"/>
      <c r="LC32" s="1008"/>
      <c r="LD32" s="1008"/>
      <c r="LE32" s="1008"/>
      <c r="LF32" s="1008"/>
      <c r="LG32" s="1008"/>
      <c r="LH32" s="1008"/>
      <c r="LI32" s="1008"/>
      <c r="LJ32" s="1008"/>
      <c r="LK32" s="1008"/>
      <c r="LL32" s="1008"/>
      <c r="LM32" s="1008"/>
      <c r="LN32" s="1008"/>
      <c r="LO32" s="1008"/>
      <c r="LP32" s="1008"/>
      <c r="LQ32" s="1008"/>
      <c r="LR32" s="1008"/>
      <c r="LS32" s="1008"/>
      <c r="LT32" s="1008"/>
      <c r="LU32" s="1008"/>
      <c r="LV32" s="1008"/>
      <c r="LW32" s="1008"/>
      <c r="LX32" s="1008"/>
      <c r="LY32" s="1008"/>
      <c r="LZ32" s="1008"/>
      <c r="MA32" s="1008"/>
      <c r="MB32" s="1008"/>
      <c r="MC32" s="1008"/>
      <c r="MD32" s="1008"/>
      <c r="ME32" s="1008"/>
      <c r="MF32" s="1008"/>
      <c r="MG32" s="1008"/>
      <c r="MH32" s="1008"/>
      <c r="MI32" s="1008"/>
      <c r="MJ32" s="1008"/>
      <c r="MK32" s="1008"/>
      <c r="ML32" s="1008"/>
      <c r="MM32" s="1008"/>
      <c r="MN32" s="1008"/>
      <c r="MO32" s="1008"/>
      <c r="MP32" s="1008"/>
      <c r="MQ32" s="1008"/>
      <c r="MR32" s="1008"/>
      <c r="MS32" s="1008"/>
      <c r="MT32" s="1008"/>
      <c r="MU32" s="1008"/>
      <c r="MV32" s="1008"/>
      <c r="MW32" s="1008"/>
      <c r="MX32" s="1008"/>
      <c r="MY32" s="1008"/>
      <c r="MZ32" s="1008"/>
      <c r="NA32" s="1008"/>
      <c r="NB32" s="1008"/>
      <c r="NC32" s="1008"/>
      <c r="ND32" s="1008"/>
      <c r="NE32" s="1008"/>
      <c r="NF32" s="1008"/>
      <c r="NG32" s="1008"/>
      <c r="NH32" s="1008"/>
      <c r="NI32" s="1008"/>
      <c r="NJ32" s="1008"/>
      <c r="NK32" s="1008"/>
      <c r="NL32" s="1008"/>
      <c r="NM32" s="1008"/>
      <c r="NN32" s="1008"/>
      <c r="NO32" s="1008"/>
      <c r="NP32" s="1008"/>
      <c r="NQ32" s="1008"/>
      <c r="NR32" s="1008"/>
      <c r="NS32" s="1008"/>
      <c r="NT32" s="1008"/>
      <c r="NU32" s="1008"/>
      <c r="NV32" s="1008"/>
      <c r="NW32" s="1008"/>
      <c r="NX32" s="1008"/>
      <c r="NY32" s="1008"/>
      <c r="NZ32" s="1008"/>
      <c r="OA32" s="1008"/>
      <c r="OB32" s="1008"/>
      <c r="OC32" s="1008"/>
      <c r="OD32" s="1008"/>
      <c r="OE32" s="1008"/>
      <c r="OF32" s="1008"/>
      <c r="OG32" s="1008"/>
      <c r="OH32" s="1008"/>
      <c r="OI32" s="1008"/>
      <c r="OJ32" s="1008"/>
      <c r="OK32" s="1008"/>
      <c r="OL32" s="1008"/>
      <c r="OM32" s="1008"/>
      <c r="ON32" s="1008"/>
      <c r="OO32" s="1008"/>
      <c r="OP32" s="1008"/>
      <c r="OQ32" s="1008"/>
      <c r="OR32" s="1008"/>
      <c r="OS32" s="1008"/>
      <c r="OT32" s="1008"/>
      <c r="OU32" s="1008"/>
      <c r="OV32" s="1008"/>
      <c r="OW32" s="1008"/>
      <c r="OX32" s="1008"/>
      <c r="OY32" s="1008"/>
      <c r="OZ32" s="1008"/>
      <c r="PA32" s="1008"/>
      <c r="PB32" s="1008"/>
      <c r="PC32" s="1008"/>
      <c r="PD32" s="1008"/>
      <c r="PE32" s="1008"/>
      <c r="PF32" s="1008"/>
      <c r="PG32" s="1008"/>
      <c r="PH32" s="1008"/>
      <c r="PI32" s="1008"/>
      <c r="PJ32" s="1008"/>
      <c r="PK32" s="1008"/>
      <c r="PL32" s="1008"/>
      <c r="PM32" s="1008"/>
      <c r="PN32" s="1008"/>
      <c r="PO32" s="1008"/>
      <c r="PP32" s="1008"/>
      <c r="PQ32" s="1008"/>
      <c r="PR32" s="1008"/>
      <c r="PS32" s="1008"/>
      <c r="PT32" s="1008"/>
      <c r="PU32" s="1008"/>
      <c r="PV32" s="1008"/>
      <c r="PW32" s="1008"/>
      <c r="PX32" s="1008"/>
      <c r="PY32" s="1008"/>
      <c r="PZ32" s="1008"/>
      <c r="QA32" s="1008"/>
      <c r="QB32" s="1008"/>
      <c r="QC32" s="1008"/>
      <c r="QD32" s="1008"/>
      <c r="QE32" s="1008"/>
      <c r="QF32" s="1008"/>
      <c r="QG32" s="1008"/>
      <c r="QH32" s="1008"/>
      <c r="QI32" s="1008"/>
      <c r="QJ32" s="1008"/>
      <c r="QK32" s="1008"/>
      <c r="QL32" s="1008"/>
      <c r="QM32" s="1008"/>
      <c r="QN32" s="1008"/>
      <c r="QO32" s="1008"/>
      <c r="QP32" s="1008"/>
      <c r="QQ32" s="1008"/>
      <c r="QR32" s="1008"/>
      <c r="QS32" s="1008"/>
      <c r="QT32" s="1008"/>
      <c r="QU32" s="1008"/>
      <c r="QV32" s="1008"/>
      <c r="QW32" s="1008"/>
      <c r="QX32" s="1008"/>
      <c r="QY32" s="1008"/>
      <c r="QZ32" s="1008"/>
      <c r="RA32" s="1008"/>
      <c r="RB32" s="1008"/>
      <c r="RC32" s="1008"/>
      <c r="RD32" s="1008"/>
      <c r="RE32" s="1008"/>
      <c r="RF32" s="1008"/>
      <c r="RG32" s="1008"/>
      <c r="RH32" s="1008"/>
      <c r="RI32" s="1008"/>
      <c r="RJ32" s="1008"/>
      <c r="RK32" s="1008"/>
      <c r="RL32" s="1008"/>
      <c r="RM32" s="1008"/>
      <c r="RN32" s="1008"/>
      <c r="RO32" s="1008"/>
      <c r="RP32" s="1008"/>
      <c r="RQ32" s="1008"/>
      <c r="RR32" s="1008"/>
      <c r="RS32" s="1008"/>
      <c r="RT32" s="1008"/>
      <c r="RU32" s="1008"/>
      <c r="RV32" s="1008"/>
      <c r="RW32" s="1008"/>
      <c r="RX32" s="1008"/>
      <c r="RY32" s="1008"/>
      <c r="RZ32" s="1008"/>
      <c r="SA32" s="1008"/>
      <c r="SB32" s="1008"/>
      <c r="SC32" s="1008"/>
      <c r="SD32" s="1008"/>
      <c r="SE32" s="1008"/>
      <c r="SF32" s="1008"/>
      <c r="SG32" s="1008"/>
      <c r="SH32" s="1008"/>
      <c r="SI32" s="1008"/>
      <c r="SJ32" s="1008"/>
      <c r="SK32" s="1008"/>
      <c r="SL32" s="1008"/>
      <c r="SM32" s="1008"/>
      <c r="SN32" s="1008"/>
      <c r="SO32" s="1008"/>
      <c r="SP32" s="1008"/>
      <c r="SQ32" s="1008"/>
      <c r="SR32" s="1008"/>
      <c r="SS32" s="1008"/>
      <c r="ST32" s="1008"/>
      <c r="SU32" s="1008"/>
      <c r="SV32" s="1008"/>
      <c r="SW32" s="1008"/>
      <c r="SX32" s="1008"/>
      <c r="SY32" s="1008"/>
      <c r="SZ32" s="1008"/>
      <c r="TA32" s="1008"/>
      <c r="TB32" s="1008"/>
      <c r="TC32" s="1008"/>
      <c r="TD32" s="1008"/>
      <c r="TE32" s="1008"/>
      <c r="TF32" s="1008"/>
      <c r="TG32" s="1008"/>
      <c r="TH32" s="1008"/>
      <c r="TI32" s="1008"/>
      <c r="TJ32" s="1008"/>
      <c r="TK32" s="1008"/>
      <c r="TL32" s="1008"/>
      <c r="TM32" s="1008"/>
      <c r="TN32" s="1008"/>
      <c r="TO32" s="1008"/>
      <c r="TP32" s="1008"/>
      <c r="TQ32" s="1008"/>
      <c r="TR32" s="1008"/>
      <c r="TS32" s="1008"/>
      <c r="TT32" s="1008"/>
      <c r="TU32" s="1008"/>
      <c r="TV32" s="1008"/>
      <c r="TW32" s="1008"/>
      <c r="TX32" s="1008"/>
      <c r="TY32" s="1008"/>
      <c r="TZ32" s="1008"/>
      <c r="UA32" s="1008"/>
      <c r="UB32" s="1008"/>
      <c r="UC32" s="1008"/>
      <c r="UD32" s="1008"/>
      <c r="UE32" s="1008"/>
      <c r="UF32" s="1008"/>
      <c r="UG32" s="1008"/>
      <c r="UH32" s="1008"/>
      <c r="UI32" s="1008"/>
      <c r="UJ32" s="1008"/>
      <c r="UK32" s="1008"/>
      <c r="UL32" s="1008"/>
      <c r="UM32" s="1008"/>
      <c r="UN32" s="1008"/>
      <c r="UO32" s="1008"/>
      <c r="UP32" s="1008"/>
      <c r="UQ32" s="1008"/>
      <c r="UR32" s="1008"/>
      <c r="US32" s="1008"/>
      <c r="UT32" s="1008"/>
      <c r="UU32" s="1008"/>
      <c r="UV32" s="1008"/>
      <c r="UW32" s="1008"/>
      <c r="UX32" s="1008"/>
      <c r="UY32" s="1008"/>
      <c r="UZ32" s="1008"/>
      <c r="VA32" s="1008"/>
      <c r="VB32" s="1008"/>
      <c r="VC32" s="1008"/>
      <c r="VD32" s="1008"/>
      <c r="VE32" s="1008"/>
      <c r="VF32" s="1008"/>
      <c r="VG32" s="1008"/>
      <c r="VH32" s="1008"/>
      <c r="VI32" s="1008"/>
      <c r="VJ32" s="1008"/>
      <c r="VK32" s="1008"/>
      <c r="VL32" s="1008"/>
      <c r="VM32" s="1008"/>
      <c r="VN32" s="1008"/>
      <c r="VO32" s="1008"/>
      <c r="VP32" s="1008"/>
      <c r="VQ32" s="1008"/>
      <c r="VR32" s="1008"/>
      <c r="VS32" s="1008"/>
      <c r="VT32" s="1008"/>
      <c r="VU32" s="1008"/>
      <c r="VV32" s="1008"/>
      <c r="VW32" s="1008"/>
      <c r="VX32" s="1008"/>
      <c r="VY32" s="1008"/>
      <c r="VZ32" s="1008"/>
      <c r="WA32" s="1008"/>
      <c r="WB32" s="1008"/>
      <c r="WC32" s="1008"/>
      <c r="WD32" s="1008"/>
      <c r="WE32" s="1008"/>
      <c r="WF32" s="1008"/>
      <c r="WG32" s="1008"/>
      <c r="WH32" s="1008"/>
      <c r="WI32" s="1008"/>
      <c r="WJ32" s="1008"/>
      <c r="WK32" s="1008"/>
      <c r="WL32" s="1008"/>
      <c r="WM32" s="1008"/>
      <c r="WN32" s="1008"/>
      <c r="WO32" s="1008"/>
      <c r="WP32" s="1008"/>
      <c r="WQ32" s="1008"/>
      <c r="WR32" s="1008"/>
      <c r="WS32" s="1008"/>
      <c r="WT32" s="1008"/>
      <c r="WU32" s="1008"/>
      <c r="WV32" s="1008"/>
      <c r="WW32" s="1008"/>
      <c r="WX32" s="1008"/>
      <c r="WY32" s="1008"/>
      <c r="WZ32" s="1008"/>
      <c r="XA32" s="1008"/>
      <c r="XB32" s="1008"/>
      <c r="XC32" s="1008"/>
      <c r="XD32" s="1008"/>
      <c r="XE32" s="1008"/>
      <c r="XF32" s="1008"/>
      <c r="XG32" s="1008"/>
      <c r="XH32" s="1008"/>
      <c r="XI32" s="1008"/>
      <c r="XJ32" s="1008"/>
      <c r="XK32" s="1008"/>
      <c r="XL32" s="1008"/>
      <c r="XM32" s="1008"/>
      <c r="XN32" s="1008"/>
      <c r="XO32" s="1008"/>
      <c r="XP32" s="1008"/>
      <c r="XQ32" s="1008"/>
      <c r="XR32" s="1008"/>
      <c r="XS32" s="1008"/>
      <c r="XT32" s="1008"/>
      <c r="XU32" s="1008"/>
      <c r="XV32" s="1008"/>
      <c r="XW32" s="1008"/>
      <c r="XX32" s="1008"/>
      <c r="XY32" s="1008"/>
      <c r="XZ32" s="1008"/>
      <c r="YA32" s="1008"/>
      <c r="YB32" s="1008"/>
      <c r="YC32" s="1008"/>
      <c r="YD32" s="1008"/>
      <c r="YE32" s="1008"/>
      <c r="YF32" s="1008"/>
      <c r="YG32" s="1008"/>
      <c r="YH32" s="1008"/>
      <c r="YI32" s="1008"/>
      <c r="YJ32" s="1008"/>
      <c r="YK32" s="1008"/>
      <c r="YL32" s="1008"/>
      <c r="YM32" s="1008"/>
      <c r="YN32" s="1008"/>
      <c r="YO32" s="1008"/>
      <c r="YP32" s="1008"/>
      <c r="YQ32" s="1008"/>
      <c r="YR32" s="1008"/>
      <c r="YS32" s="1008"/>
      <c r="YT32" s="1008"/>
      <c r="YU32" s="1008"/>
      <c r="YV32" s="1008"/>
      <c r="YW32" s="1008"/>
      <c r="YX32" s="1008"/>
      <c r="YY32" s="1008"/>
      <c r="YZ32" s="1008"/>
      <c r="ZA32" s="1008"/>
      <c r="ZB32" s="1008"/>
      <c r="ZC32" s="1008"/>
      <c r="ZD32" s="1008"/>
      <c r="ZE32" s="1008"/>
      <c r="ZF32" s="1008"/>
      <c r="ZG32" s="1008"/>
      <c r="ZH32" s="1008"/>
      <c r="ZI32" s="1008"/>
      <c r="ZJ32" s="1008"/>
      <c r="ZK32" s="1008"/>
      <c r="ZL32" s="1008"/>
      <c r="ZM32" s="1008"/>
      <c r="ZN32" s="1008"/>
      <c r="ZO32" s="1008"/>
      <c r="ZP32" s="1008"/>
      <c r="ZQ32" s="1008"/>
      <c r="ZR32" s="1008"/>
      <c r="ZS32" s="1008"/>
      <c r="ZT32" s="1008"/>
      <c r="ZU32" s="1008"/>
      <c r="ZV32" s="1008"/>
      <c r="ZW32" s="1008"/>
      <c r="ZX32" s="1008"/>
      <c r="ZY32" s="1008"/>
      <c r="ZZ32" s="1008"/>
      <c r="AAA32" s="1008"/>
      <c r="AAB32" s="1008"/>
      <c r="AAC32" s="1008"/>
      <c r="AAD32" s="1008"/>
      <c r="AAE32" s="1008"/>
      <c r="AAF32" s="1008"/>
      <c r="AAG32" s="1008"/>
      <c r="AAH32" s="1008"/>
      <c r="AAI32" s="1008"/>
      <c r="AAJ32" s="1008"/>
      <c r="AAK32" s="1008"/>
      <c r="AAL32" s="1008"/>
      <c r="AAM32" s="1008"/>
      <c r="AAN32" s="1008"/>
      <c r="AAO32" s="1008"/>
      <c r="AAP32" s="1008"/>
      <c r="AAQ32" s="1008"/>
      <c r="AAR32" s="1008"/>
      <c r="AAS32" s="1008"/>
      <c r="AAT32" s="1008"/>
      <c r="AAU32" s="1008"/>
      <c r="AAV32" s="1008"/>
      <c r="AAW32" s="1008"/>
      <c r="AAX32" s="1008"/>
      <c r="AAY32" s="1008"/>
      <c r="AAZ32" s="1008"/>
      <c r="ABA32" s="1008"/>
      <c r="ABB32" s="1008"/>
      <c r="ABC32" s="1008"/>
      <c r="ABD32" s="1008"/>
      <c r="ABE32" s="1008"/>
      <c r="ABF32" s="1008"/>
      <c r="ABG32" s="1008"/>
      <c r="ABH32" s="1008"/>
      <c r="ABI32" s="1008"/>
      <c r="ABJ32" s="1008"/>
      <c r="ABK32" s="1008"/>
      <c r="ABL32" s="1008"/>
      <c r="ABM32" s="1008"/>
      <c r="ABN32" s="1008"/>
      <c r="ABO32" s="1008"/>
      <c r="ABP32" s="1008"/>
      <c r="ABQ32" s="1008"/>
      <c r="ABR32" s="1008"/>
      <c r="ABS32" s="1008"/>
      <c r="ABT32" s="1008"/>
      <c r="ABU32" s="1008"/>
      <c r="ABV32" s="1008"/>
      <c r="ABW32" s="1008"/>
      <c r="ABX32" s="1008"/>
      <c r="ABY32" s="1008"/>
      <c r="ABZ32" s="1008"/>
      <c r="ACA32" s="1008"/>
      <c r="ACB32" s="1008"/>
      <c r="ACC32" s="1008"/>
      <c r="ACD32" s="1008"/>
      <c r="ACE32" s="1008"/>
      <c r="ACF32" s="1008"/>
      <c r="ACG32" s="1008"/>
      <c r="ACH32" s="1008"/>
      <c r="ACI32" s="1008"/>
      <c r="ACJ32" s="1008"/>
      <c r="ACK32" s="1008"/>
      <c r="ACL32" s="1008"/>
      <c r="ACM32" s="1008"/>
      <c r="ACN32" s="1008"/>
      <c r="ACO32" s="1008"/>
      <c r="ACP32" s="1008"/>
      <c r="ACQ32" s="1008"/>
      <c r="ACR32" s="1008"/>
      <c r="ACS32" s="1008"/>
      <c r="ACT32" s="1008"/>
      <c r="ACU32" s="1008"/>
      <c r="ACV32" s="1008"/>
      <c r="ACW32" s="1008"/>
      <c r="ACX32" s="1008"/>
      <c r="ACY32" s="1008"/>
      <c r="ACZ32" s="1008"/>
      <c r="ADA32" s="1008"/>
      <c r="ADB32" s="1008"/>
      <c r="ADC32" s="1008"/>
      <c r="ADD32" s="1008"/>
      <c r="ADE32" s="1008"/>
      <c r="ADF32" s="1008"/>
      <c r="ADG32" s="1008"/>
      <c r="ADH32" s="1008"/>
      <c r="ADI32" s="1008"/>
      <c r="ADJ32" s="1008"/>
      <c r="ADK32" s="1008"/>
      <c r="ADL32" s="1008"/>
      <c r="ADM32" s="1008"/>
      <c r="ADN32" s="1008"/>
      <c r="ADO32" s="1008"/>
      <c r="ADP32" s="1008"/>
      <c r="ADQ32" s="1008"/>
      <c r="ADR32" s="1008"/>
      <c r="ADS32" s="1008"/>
      <c r="ADT32" s="1008"/>
      <c r="ADU32" s="1008"/>
      <c r="ADV32" s="1008"/>
      <c r="ADW32" s="1008"/>
      <c r="ADX32" s="1008"/>
      <c r="ADY32" s="1008"/>
      <c r="ADZ32" s="1008"/>
      <c r="AEA32" s="1008"/>
      <c r="AEB32" s="1008"/>
      <c r="AEC32" s="1008"/>
      <c r="AED32" s="1008"/>
      <c r="AEE32" s="1008"/>
      <c r="AEF32" s="1008"/>
      <c r="AEG32" s="1008"/>
      <c r="AEH32" s="1008"/>
      <c r="AEI32" s="1008"/>
      <c r="AEJ32" s="1008"/>
      <c r="AEK32" s="1008"/>
      <c r="AEL32" s="1008"/>
      <c r="AEM32" s="1008"/>
      <c r="AEN32" s="1008"/>
      <c r="AEO32" s="1008"/>
      <c r="AEP32" s="1008"/>
      <c r="AEQ32" s="1008"/>
      <c r="AER32" s="1008"/>
      <c r="AES32" s="1008"/>
      <c r="AET32" s="1008"/>
      <c r="AEU32" s="1008"/>
      <c r="AEV32" s="1008"/>
      <c r="AEW32" s="1008"/>
      <c r="AEX32" s="1008"/>
      <c r="AEY32" s="1008"/>
      <c r="AEZ32" s="1008"/>
      <c r="AFA32" s="1008"/>
      <c r="AFB32" s="1008"/>
      <c r="AFC32" s="1008"/>
      <c r="AFD32" s="1008"/>
      <c r="AFE32" s="1008"/>
      <c r="AFF32" s="1008"/>
      <c r="AFG32" s="1008"/>
      <c r="AFH32" s="1008"/>
      <c r="AFI32" s="1008"/>
      <c r="AFJ32" s="1008"/>
      <c r="AFK32" s="1008"/>
      <c r="AFL32" s="1008"/>
      <c r="AFM32" s="1008"/>
      <c r="AFN32" s="1008"/>
      <c r="AFO32" s="1008"/>
      <c r="AFP32" s="1008"/>
      <c r="AFQ32" s="1008"/>
      <c r="AFR32" s="1008"/>
      <c r="AFS32" s="1008"/>
      <c r="AFT32" s="1008"/>
      <c r="AFU32" s="1008"/>
      <c r="AFV32" s="1008"/>
      <c r="AFW32" s="1008"/>
      <c r="AFX32" s="1008"/>
      <c r="AFY32" s="1008"/>
      <c r="AFZ32" s="1008"/>
      <c r="AGA32" s="1008"/>
      <c r="AGB32" s="1008"/>
      <c r="AGC32" s="1008"/>
      <c r="AGD32" s="1008"/>
      <c r="AGE32" s="1008"/>
      <c r="AGF32" s="1008"/>
      <c r="AGG32" s="1008"/>
      <c r="AGH32" s="1008"/>
      <c r="AGI32" s="1008"/>
      <c r="AGJ32" s="1008"/>
      <c r="AGK32" s="1008"/>
      <c r="AGL32" s="1008"/>
      <c r="AGM32" s="1008"/>
      <c r="AGN32" s="1008"/>
      <c r="AGO32" s="1008"/>
      <c r="AGP32" s="1008"/>
      <c r="AGQ32" s="1008"/>
      <c r="AGR32" s="1008"/>
      <c r="AGS32" s="1008"/>
      <c r="AGT32" s="1008"/>
      <c r="AGU32" s="1008"/>
      <c r="AGV32" s="1008"/>
      <c r="AGW32" s="1008"/>
      <c r="AGX32" s="1008"/>
      <c r="AGY32" s="1008"/>
      <c r="AGZ32" s="1008"/>
      <c r="AHA32" s="1008"/>
      <c r="AHB32" s="1008"/>
      <c r="AHC32" s="1008"/>
      <c r="AHD32" s="1008"/>
      <c r="AHE32" s="1008"/>
      <c r="AHF32" s="1008"/>
      <c r="AHG32" s="1008"/>
      <c r="AHH32" s="1008"/>
      <c r="AHI32" s="1008"/>
      <c r="AHJ32" s="1008"/>
      <c r="AHK32" s="1008"/>
      <c r="AHL32" s="1008"/>
      <c r="AHM32" s="1008"/>
      <c r="AHN32" s="1008"/>
      <c r="AHO32" s="1008"/>
      <c r="AHP32" s="1008"/>
      <c r="AHQ32" s="1008"/>
      <c r="AHR32" s="1008"/>
      <c r="AHS32" s="1008"/>
      <c r="AHT32" s="1008"/>
      <c r="AHU32" s="1008"/>
      <c r="AHV32" s="1008"/>
      <c r="AHW32" s="1008"/>
      <c r="AHX32" s="1008"/>
      <c r="AHY32" s="1008"/>
      <c r="AHZ32" s="1008"/>
      <c r="AIA32" s="1008"/>
      <c r="AIB32" s="1008"/>
      <c r="AIC32" s="1008"/>
      <c r="AID32" s="1008"/>
      <c r="AIE32" s="1008"/>
      <c r="AIF32" s="1008"/>
      <c r="AIG32" s="1008"/>
      <c r="AIH32" s="1008"/>
      <c r="AII32" s="1008"/>
      <c r="AIJ32" s="1008"/>
      <c r="AIK32" s="1008"/>
      <c r="AIL32" s="1008"/>
      <c r="AIM32" s="1008"/>
      <c r="AIN32" s="1008"/>
      <c r="AIO32" s="1008"/>
      <c r="AIP32" s="1008"/>
      <c r="AIQ32" s="1008"/>
      <c r="AIR32" s="1008"/>
      <c r="AIS32" s="1008"/>
      <c r="AIT32" s="1008"/>
      <c r="AIU32" s="1008"/>
      <c r="AIV32" s="1008"/>
      <c r="AIW32" s="1008"/>
      <c r="AIX32" s="1008"/>
      <c r="AIY32" s="1008"/>
      <c r="AIZ32" s="1008"/>
      <c r="AJA32" s="1008"/>
      <c r="AJB32" s="1008"/>
      <c r="AJC32" s="1008"/>
      <c r="AJD32" s="1008"/>
      <c r="AJE32" s="1008"/>
      <c r="AJF32" s="1008"/>
      <c r="AJG32" s="1008"/>
      <c r="AJH32" s="1008"/>
      <c r="AJI32" s="1008"/>
      <c r="AJJ32" s="1008"/>
      <c r="AJK32" s="1008"/>
      <c r="AJL32" s="1008"/>
      <c r="AJM32" s="1008"/>
      <c r="AJN32" s="1008"/>
      <c r="AJO32" s="1008"/>
      <c r="AJP32" s="1008"/>
      <c r="AJQ32" s="1008"/>
      <c r="AJR32" s="1008"/>
      <c r="AJS32" s="1008"/>
      <c r="AJT32" s="1008"/>
      <c r="AJU32" s="1008"/>
      <c r="AJV32" s="1008"/>
      <c r="AJW32" s="1008"/>
      <c r="AJX32" s="1008"/>
      <c r="AJY32" s="1008"/>
      <c r="AJZ32" s="1008"/>
      <c r="AKA32" s="1008"/>
      <c r="AKB32" s="1008"/>
      <c r="AKC32" s="1008"/>
      <c r="AKD32" s="1008"/>
      <c r="AKE32" s="1008"/>
      <c r="AKF32" s="1008"/>
      <c r="AKG32" s="1008"/>
      <c r="AKH32" s="1008"/>
      <c r="AKI32" s="1008"/>
      <c r="AKJ32" s="1008"/>
      <c r="AKK32" s="1008"/>
      <c r="AKL32" s="1008"/>
      <c r="AKM32" s="1008"/>
      <c r="AKN32" s="1008"/>
      <c r="AKO32" s="1008"/>
      <c r="AKP32" s="1008"/>
      <c r="AKQ32" s="1008"/>
      <c r="AKR32" s="1008"/>
      <c r="AKS32" s="1008"/>
      <c r="AKT32" s="1008"/>
      <c r="AKU32" s="1008"/>
      <c r="AKV32" s="1008"/>
      <c r="AKW32" s="1008"/>
      <c r="AKX32" s="1008"/>
      <c r="AKY32" s="1008"/>
      <c r="AKZ32" s="1008"/>
      <c r="ALA32" s="1008"/>
      <c r="ALB32" s="1008"/>
      <c r="ALC32" s="1008"/>
      <c r="ALD32" s="1008"/>
      <c r="ALE32" s="1008"/>
      <c r="ALF32" s="1008"/>
      <c r="ALG32" s="1008"/>
      <c r="ALH32" s="1008"/>
      <c r="ALI32" s="1008"/>
      <c r="ALJ32" s="1008"/>
      <c r="ALK32" s="1008"/>
      <c r="ALL32" s="1008"/>
      <c r="ALM32" s="1008"/>
      <c r="ALN32" s="1008"/>
      <c r="ALO32" s="1008"/>
      <c r="ALP32" s="1008"/>
      <c r="ALQ32" s="1008"/>
      <c r="ALR32" s="1008"/>
      <c r="ALS32" s="1008"/>
      <c r="ALT32" s="1008"/>
      <c r="ALU32" s="1008"/>
      <c r="ALV32" s="1008"/>
      <c r="ALW32" s="1008"/>
      <c r="ALX32" s="1008"/>
      <c r="ALY32" s="1008"/>
    </row>
  </sheetData>
  <printOptions horizontalCentered="1"/>
  <pageMargins left="0.47244094488188981" right="0.47244094488188981" top="0.59055118110236227" bottom="0.39370078740157483" header="0.51181102362204722" footer="0.31496062992125984"/>
  <pageSetup paperSize="9" scale="89" firstPageNumber="0" orientation="portrait" r:id="rId1"/>
  <headerFooter>
    <oddFooter>&amp;C&amp;F&amp;R&amp;A</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2"/>
  <sheetViews>
    <sheetView showGridLines="0" zoomScaleNormal="100" workbookViewId="0">
      <pane ySplit="5" topLeftCell="A6" activePane="bottomLeft" state="frozen"/>
      <selection activeCell="N28" sqref="N28"/>
      <selection pane="bottomLeft" activeCell="B65" sqref="B65"/>
    </sheetView>
  </sheetViews>
  <sheetFormatPr baseColWidth="10" defaultColWidth="9.140625" defaultRowHeight="12.75" x14ac:dyDescent="0.2"/>
  <cols>
    <col min="1" max="1" width="1.7109375" customWidth="1"/>
    <col min="2" max="2" width="23.5703125" style="2" customWidth="1"/>
    <col min="3" max="4" width="9.7109375" style="2" customWidth="1"/>
    <col min="5" max="5" width="9.7109375" style="995" customWidth="1"/>
    <col min="6" max="9" width="9.7109375" style="2" customWidth="1"/>
    <col min="10" max="1022" width="11.42578125" style="2" customWidth="1"/>
    <col min="1023" max="1025" width="9.140625" customWidth="1"/>
  </cols>
  <sheetData>
    <row r="1" spans="1:1024" ht="20.100000000000001" customHeight="1" x14ac:dyDescent="0.2">
      <c r="B1" s="1502" t="s">
        <v>873</v>
      </c>
    </row>
    <row r="2" spans="1:1024" ht="20.100000000000001" customHeight="1" x14ac:dyDescent="0.2">
      <c r="B2" s="729"/>
    </row>
    <row r="3" spans="1:1024" ht="20.100000000000001" customHeight="1" x14ac:dyDescent="0.2">
      <c r="B3" s="1120" t="s">
        <v>439</v>
      </c>
    </row>
    <row r="4" spans="1:1024" ht="20.100000000000001" customHeight="1" x14ac:dyDescent="0.2">
      <c r="B4" s="367" t="s">
        <v>49</v>
      </c>
    </row>
    <row r="5" spans="1:1024" ht="50.1" customHeight="1" x14ac:dyDescent="0.2">
      <c r="C5" s="1028" t="s">
        <v>103</v>
      </c>
      <c r="D5" s="1029" t="s">
        <v>104</v>
      </c>
      <c r="E5" s="1030" t="s">
        <v>119</v>
      </c>
      <c r="F5" s="1031" t="s">
        <v>106</v>
      </c>
      <c r="G5" s="1028" t="s">
        <v>120</v>
      </c>
      <c r="H5" s="1029" t="s">
        <v>121</v>
      </c>
      <c r="I5" s="1030" t="s">
        <v>109</v>
      </c>
      <c r="J5" s="995"/>
    </row>
    <row r="6" spans="1:1024" ht="24.95" customHeight="1" x14ac:dyDescent="0.3">
      <c r="B6" s="716" t="s">
        <v>111</v>
      </c>
      <c r="C6" s="1228"/>
      <c r="D6" s="1228"/>
      <c r="E6" s="1228"/>
      <c r="F6" s="1234"/>
      <c r="G6" s="1228"/>
      <c r="H6" s="1228"/>
      <c r="I6" s="995"/>
      <c r="J6" s="995"/>
    </row>
    <row r="7" spans="1:1024" x14ac:dyDescent="0.2">
      <c r="B7" s="655" t="s">
        <v>573</v>
      </c>
      <c r="C7" s="996">
        <v>3662</v>
      </c>
      <c r="D7" s="996">
        <v>173</v>
      </c>
      <c r="E7" s="997">
        <v>860</v>
      </c>
      <c r="F7" s="1235">
        <v>190</v>
      </c>
      <c r="G7" s="996">
        <v>903</v>
      </c>
      <c r="H7" s="996">
        <v>4284</v>
      </c>
      <c r="I7" s="997">
        <v>5187</v>
      </c>
      <c r="J7" s="995"/>
    </row>
    <row r="8" spans="1:1024" ht="5.0999999999999996" customHeight="1" x14ac:dyDescent="0.2">
      <c r="A8" s="2"/>
      <c r="B8" s="733"/>
      <c r="C8" s="995"/>
      <c r="D8" s="995"/>
      <c r="F8" s="995"/>
      <c r="G8" s="995"/>
      <c r="H8" s="995"/>
      <c r="I8" s="995"/>
      <c r="J8" s="995"/>
    </row>
    <row r="9" spans="1:1024" x14ac:dyDescent="0.2">
      <c r="A9" s="337"/>
      <c r="B9" s="655" t="s">
        <v>574</v>
      </c>
      <c r="C9" s="996">
        <v>1785</v>
      </c>
      <c r="D9" s="996">
        <v>63</v>
      </c>
      <c r="E9" s="997">
        <v>363</v>
      </c>
      <c r="F9" s="1235">
        <v>67</v>
      </c>
      <c r="G9" s="996">
        <v>383</v>
      </c>
      <c r="H9" s="996">
        <v>2195</v>
      </c>
      <c r="I9" s="997">
        <v>2578</v>
      </c>
      <c r="J9" s="995"/>
      <c r="AMI9" s="337"/>
      <c r="AMJ9" s="337"/>
    </row>
    <row r="10" spans="1:1024" x14ac:dyDescent="0.2">
      <c r="B10" s="734" t="s">
        <v>575</v>
      </c>
      <c r="C10" s="1236">
        <v>239</v>
      </c>
      <c r="D10" s="1236">
        <v>6</v>
      </c>
      <c r="E10" s="1229">
        <v>60</v>
      </c>
      <c r="F10" s="1237">
        <v>6</v>
      </c>
      <c r="G10" s="1236">
        <v>62</v>
      </c>
      <c r="H10" s="1236">
        <v>269</v>
      </c>
      <c r="I10" s="1229">
        <v>331</v>
      </c>
      <c r="J10" s="995"/>
    </row>
    <row r="11" spans="1:1024" x14ac:dyDescent="0.2">
      <c r="B11" s="734" t="s">
        <v>576</v>
      </c>
      <c r="C11" s="1236">
        <v>507</v>
      </c>
      <c r="D11" s="1236">
        <v>11</v>
      </c>
      <c r="E11" s="1229">
        <v>87</v>
      </c>
      <c r="F11" s="1237">
        <v>11</v>
      </c>
      <c r="G11" s="1236">
        <v>96</v>
      </c>
      <c r="H11" s="1236">
        <v>610</v>
      </c>
      <c r="I11" s="1229">
        <v>706</v>
      </c>
      <c r="J11" s="995"/>
    </row>
    <row r="12" spans="1:1024" x14ac:dyDescent="0.2">
      <c r="B12" s="734" t="s">
        <v>707</v>
      </c>
      <c r="C12" s="1236">
        <v>601</v>
      </c>
      <c r="D12" s="1236">
        <v>19</v>
      </c>
      <c r="E12" s="1229">
        <v>84</v>
      </c>
      <c r="F12" s="1237">
        <v>21</v>
      </c>
      <c r="G12" s="1236">
        <v>89</v>
      </c>
      <c r="H12" s="1236">
        <v>777</v>
      </c>
      <c r="I12" s="1229">
        <v>866</v>
      </c>
      <c r="J12" s="995"/>
    </row>
    <row r="13" spans="1:1024" x14ac:dyDescent="0.2">
      <c r="B13" s="734" t="s">
        <v>578</v>
      </c>
      <c r="C13" s="1236">
        <v>416</v>
      </c>
      <c r="D13" s="1236">
        <v>27</v>
      </c>
      <c r="E13" s="1229">
        <v>126</v>
      </c>
      <c r="F13" s="1237">
        <v>29</v>
      </c>
      <c r="G13" s="1236">
        <v>127</v>
      </c>
      <c r="H13" s="1236">
        <v>514</v>
      </c>
      <c r="I13" s="1229">
        <v>641</v>
      </c>
      <c r="J13" s="995"/>
    </row>
    <row r="14" spans="1:1024" x14ac:dyDescent="0.2">
      <c r="B14" s="734" t="s">
        <v>66</v>
      </c>
      <c r="C14" s="1236">
        <v>22</v>
      </c>
      <c r="D14" s="1236"/>
      <c r="E14" s="1229">
        <v>6</v>
      </c>
      <c r="F14" s="1237">
        <v>0</v>
      </c>
      <c r="G14" s="1236">
        <v>9</v>
      </c>
      <c r="H14" s="1236">
        <v>25</v>
      </c>
      <c r="I14" s="1229">
        <v>34</v>
      </c>
      <c r="J14" s="995"/>
    </row>
    <row r="15" spans="1:1024" ht="5.0999999999999996" customHeight="1" x14ac:dyDescent="0.2">
      <c r="B15" s="733"/>
      <c r="C15" s="1230"/>
      <c r="D15" s="1230"/>
      <c r="E15" s="1230"/>
      <c r="F15" s="1238"/>
      <c r="G15" s="1230"/>
      <c r="H15" s="1230"/>
      <c r="I15" s="1230"/>
      <c r="J15" s="995"/>
    </row>
    <row r="16" spans="1:1024" x14ac:dyDescent="0.2">
      <c r="B16" s="655" t="s">
        <v>579</v>
      </c>
      <c r="C16" s="996">
        <v>9</v>
      </c>
      <c r="D16" s="996"/>
      <c r="E16" s="997">
        <v>1</v>
      </c>
      <c r="F16" s="1235">
        <v>0</v>
      </c>
      <c r="G16" s="996">
        <v>1</v>
      </c>
      <c r="H16" s="996">
        <v>9</v>
      </c>
      <c r="I16" s="997">
        <v>10</v>
      </c>
      <c r="J16" s="995"/>
    </row>
    <row r="17" spans="2:10" ht="5.0999999999999996" customHeight="1" x14ac:dyDescent="0.2">
      <c r="B17" s="733"/>
      <c r="C17" s="1230"/>
      <c r="D17" s="1230"/>
      <c r="E17" s="1230"/>
      <c r="F17" s="1238"/>
      <c r="G17" s="1230"/>
      <c r="H17" s="1230"/>
      <c r="I17" s="1230"/>
      <c r="J17" s="995"/>
    </row>
    <row r="18" spans="2:10" x14ac:dyDescent="0.2">
      <c r="B18" s="655" t="s">
        <v>580</v>
      </c>
      <c r="C18" s="996">
        <v>271</v>
      </c>
      <c r="D18" s="996">
        <v>6</v>
      </c>
      <c r="E18" s="997">
        <v>33</v>
      </c>
      <c r="F18" s="1235">
        <v>6</v>
      </c>
      <c r="G18" s="996">
        <v>31</v>
      </c>
      <c r="H18" s="996">
        <v>335</v>
      </c>
      <c r="I18" s="997">
        <v>366</v>
      </c>
      <c r="J18" s="995"/>
    </row>
    <row r="19" spans="2:10" x14ac:dyDescent="0.2">
      <c r="B19" s="739" t="s">
        <v>115</v>
      </c>
      <c r="C19" s="1239">
        <v>5727</v>
      </c>
      <c r="D19" s="1239">
        <v>242</v>
      </c>
      <c r="E19" s="1231">
        <v>1257</v>
      </c>
      <c r="F19" s="1240">
        <v>263</v>
      </c>
      <c r="G19" s="1239">
        <v>1318</v>
      </c>
      <c r="H19" s="1239">
        <v>6823</v>
      </c>
      <c r="I19" s="1231">
        <v>8141</v>
      </c>
      <c r="J19" s="995"/>
    </row>
    <row r="20" spans="2:10" ht="24.95" customHeight="1" x14ac:dyDescent="0.3">
      <c r="B20" s="675" t="s">
        <v>764</v>
      </c>
      <c r="C20" s="1232"/>
      <c r="D20" s="1232"/>
      <c r="E20" s="1232"/>
      <c r="F20" s="1241"/>
      <c r="G20" s="1232"/>
      <c r="H20" s="1232"/>
      <c r="I20" s="1232"/>
      <c r="J20" s="995"/>
    </row>
    <row r="21" spans="2:10" x14ac:dyDescent="0.2">
      <c r="B21" s="655" t="s">
        <v>573</v>
      </c>
      <c r="C21" s="996">
        <v>2963</v>
      </c>
      <c r="D21" s="996">
        <v>99</v>
      </c>
      <c r="E21" s="997">
        <v>712</v>
      </c>
      <c r="F21" s="1235">
        <v>112</v>
      </c>
      <c r="G21" s="996">
        <v>667</v>
      </c>
      <c r="H21" s="996">
        <v>2977</v>
      </c>
      <c r="I21" s="997">
        <v>3644</v>
      </c>
      <c r="J21" s="995"/>
    </row>
    <row r="22" spans="2:10" ht="5.0999999999999996" customHeight="1" x14ac:dyDescent="0.2">
      <c r="B22" s="733"/>
      <c r="C22" s="995"/>
      <c r="D22" s="995"/>
      <c r="F22" s="995"/>
      <c r="G22" s="995"/>
      <c r="H22" s="995"/>
      <c r="I22" s="995"/>
      <c r="J22" s="995"/>
    </row>
    <row r="23" spans="2:10" x14ac:dyDescent="0.2">
      <c r="B23" s="745" t="s">
        <v>574</v>
      </c>
      <c r="C23" s="996">
        <v>30576</v>
      </c>
      <c r="D23" s="996">
        <v>840</v>
      </c>
      <c r="E23" s="997">
        <v>8257</v>
      </c>
      <c r="F23" s="1235">
        <v>874</v>
      </c>
      <c r="G23" s="996">
        <v>8012</v>
      </c>
      <c r="H23" s="996">
        <v>28299</v>
      </c>
      <c r="I23" s="997">
        <v>36311</v>
      </c>
      <c r="J23" s="995"/>
    </row>
    <row r="24" spans="2:10" x14ac:dyDescent="0.2">
      <c r="B24" s="734" t="s">
        <v>575</v>
      </c>
      <c r="C24" s="1236">
        <v>4144</v>
      </c>
      <c r="D24" s="1236">
        <v>64</v>
      </c>
      <c r="E24" s="1229">
        <v>869</v>
      </c>
      <c r="F24" s="1237">
        <v>64</v>
      </c>
      <c r="G24" s="1236">
        <v>853</v>
      </c>
      <c r="H24" s="1236">
        <v>3897</v>
      </c>
      <c r="I24" s="1229">
        <v>4750</v>
      </c>
      <c r="J24" s="995"/>
    </row>
    <row r="25" spans="2:10" x14ac:dyDescent="0.2">
      <c r="B25" s="734" t="s">
        <v>576</v>
      </c>
      <c r="C25" s="1236">
        <v>19178</v>
      </c>
      <c r="D25" s="1236">
        <v>651</v>
      </c>
      <c r="E25" s="1229">
        <v>6094</v>
      </c>
      <c r="F25" s="1237">
        <v>683</v>
      </c>
      <c r="G25" s="1236">
        <v>5880</v>
      </c>
      <c r="H25" s="1236">
        <v>17000</v>
      </c>
      <c r="I25" s="1229">
        <v>22880</v>
      </c>
      <c r="J25" s="995"/>
    </row>
    <row r="26" spans="2:10" x14ac:dyDescent="0.2">
      <c r="B26" s="734" t="s">
        <v>577</v>
      </c>
      <c r="C26" s="1236">
        <v>2301</v>
      </c>
      <c r="D26" s="1236">
        <v>33</v>
      </c>
      <c r="E26" s="1229">
        <v>415</v>
      </c>
      <c r="F26" s="1237">
        <v>34</v>
      </c>
      <c r="G26" s="1236">
        <v>422</v>
      </c>
      <c r="H26" s="1236">
        <v>2376</v>
      </c>
      <c r="I26" s="1229">
        <v>2798</v>
      </c>
      <c r="J26" s="995"/>
    </row>
    <row r="27" spans="2:10" x14ac:dyDescent="0.2">
      <c r="B27" s="734" t="s">
        <v>578</v>
      </c>
      <c r="C27" s="1236">
        <v>3910</v>
      </c>
      <c r="D27" s="1236">
        <v>60</v>
      </c>
      <c r="E27" s="1229">
        <v>613</v>
      </c>
      <c r="F27" s="1237">
        <v>61</v>
      </c>
      <c r="G27" s="1236">
        <v>613</v>
      </c>
      <c r="H27" s="1236">
        <v>4068</v>
      </c>
      <c r="I27" s="1229">
        <v>4681</v>
      </c>
      <c r="J27" s="995"/>
    </row>
    <row r="28" spans="2:10" x14ac:dyDescent="0.2">
      <c r="B28" s="734" t="s">
        <v>66</v>
      </c>
      <c r="C28" s="1236">
        <v>1043</v>
      </c>
      <c r="D28" s="1236">
        <v>32</v>
      </c>
      <c r="E28" s="1229">
        <v>266</v>
      </c>
      <c r="F28" s="1237">
        <v>32</v>
      </c>
      <c r="G28" s="1236">
        <v>244</v>
      </c>
      <c r="H28" s="1236">
        <v>958</v>
      </c>
      <c r="I28" s="1229">
        <v>1202</v>
      </c>
      <c r="J28" s="995"/>
    </row>
    <row r="29" spans="2:10" ht="5.0999999999999996" customHeight="1" x14ac:dyDescent="0.2">
      <c r="B29" s="733"/>
      <c r="C29" s="1233"/>
      <c r="D29" s="1233"/>
      <c r="E29" s="1233"/>
      <c r="F29" s="1242"/>
      <c r="G29" s="1233"/>
      <c r="H29" s="1233"/>
      <c r="I29" s="1233"/>
      <c r="J29" s="995"/>
    </row>
    <row r="30" spans="2:10" x14ac:dyDescent="0.2">
      <c r="B30" s="655" t="s">
        <v>579</v>
      </c>
      <c r="C30" s="996">
        <v>280</v>
      </c>
      <c r="D30" s="996">
        <v>6</v>
      </c>
      <c r="E30" s="997">
        <v>75</v>
      </c>
      <c r="F30" s="1235">
        <v>6</v>
      </c>
      <c r="G30" s="996">
        <v>73</v>
      </c>
      <c r="H30" s="996">
        <v>264</v>
      </c>
      <c r="I30" s="997">
        <v>337</v>
      </c>
      <c r="J30" s="995"/>
    </row>
    <row r="31" spans="2:10" ht="5.0999999999999996" customHeight="1" x14ac:dyDescent="0.2">
      <c r="B31" s="733"/>
      <c r="C31" s="1230"/>
      <c r="D31" s="1230"/>
      <c r="E31" s="1230"/>
      <c r="F31" s="1238"/>
      <c r="G31" s="1230"/>
      <c r="H31" s="1230"/>
      <c r="I31" s="1230"/>
      <c r="J31" s="995"/>
    </row>
    <row r="32" spans="2:10" x14ac:dyDescent="0.2">
      <c r="B32" s="655" t="s">
        <v>580</v>
      </c>
      <c r="C32" s="996">
        <v>2304</v>
      </c>
      <c r="D32" s="996">
        <v>45</v>
      </c>
      <c r="E32" s="997">
        <v>596</v>
      </c>
      <c r="F32" s="1235">
        <v>45</v>
      </c>
      <c r="G32" s="996">
        <v>579</v>
      </c>
      <c r="H32" s="996">
        <v>2108</v>
      </c>
      <c r="I32" s="997">
        <v>2687</v>
      </c>
      <c r="J32" s="995"/>
    </row>
    <row r="33" spans="2:10" x14ac:dyDescent="0.2">
      <c r="B33" s="739" t="s">
        <v>115</v>
      </c>
      <c r="C33" s="1239">
        <v>36123</v>
      </c>
      <c r="D33" s="1239">
        <v>990</v>
      </c>
      <c r="E33" s="1231">
        <v>9640</v>
      </c>
      <c r="F33" s="1240">
        <v>1037</v>
      </c>
      <c r="G33" s="1239">
        <v>9331</v>
      </c>
      <c r="H33" s="1239">
        <v>33648</v>
      </c>
      <c r="I33" s="1231">
        <v>42979</v>
      </c>
      <c r="J33" s="995"/>
    </row>
    <row r="34" spans="2:10" ht="24.95" customHeight="1" x14ac:dyDescent="0.3">
      <c r="B34" s="675" t="s">
        <v>765</v>
      </c>
      <c r="C34" s="1232"/>
      <c r="D34" s="1232"/>
      <c r="E34" s="1232"/>
      <c r="F34" s="1241"/>
      <c r="G34" s="1232"/>
      <c r="H34" s="1232"/>
      <c r="I34" s="1232"/>
      <c r="J34" s="995"/>
    </row>
    <row r="35" spans="2:10" x14ac:dyDescent="0.2">
      <c r="B35" s="655" t="s">
        <v>573</v>
      </c>
      <c r="C35" s="996">
        <v>1680</v>
      </c>
      <c r="D35" s="996">
        <v>111</v>
      </c>
      <c r="E35" s="997">
        <v>623</v>
      </c>
      <c r="F35" s="1235">
        <v>117</v>
      </c>
      <c r="G35" s="996">
        <v>594</v>
      </c>
      <c r="H35" s="996">
        <v>1707</v>
      </c>
      <c r="I35" s="997">
        <v>2301</v>
      </c>
      <c r="J35" s="995"/>
    </row>
    <row r="36" spans="2:10" ht="5.0999999999999996" customHeight="1" x14ac:dyDescent="0.2">
      <c r="B36" s="733"/>
      <c r="C36" s="995"/>
      <c r="D36" s="995"/>
      <c r="F36" s="995"/>
      <c r="G36" s="995"/>
      <c r="H36" s="995"/>
      <c r="I36" s="995"/>
      <c r="J36" s="995"/>
    </row>
    <row r="37" spans="2:10" x14ac:dyDescent="0.2">
      <c r="B37" s="745" t="s">
        <v>574</v>
      </c>
      <c r="C37" s="996">
        <v>11981</v>
      </c>
      <c r="D37" s="996">
        <v>1662</v>
      </c>
      <c r="E37" s="997">
        <v>8148</v>
      </c>
      <c r="F37" s="1235">
        <v>1778</v>
      </c>
      <c r="G37" s="996">
        <v>8102</v>
      </c>
      <c r="H37" s="996">
        <v>8330</v>
      </c>
      <c r="I37" s="997">
        <v>16432</v>
      </c>
      <c r="J37" s="995"/>
    </row>
    <row r="38" spans="2:10" x14ac:dyDescent="0.2">
      <c r="B38" s="734" t="s">
        <v>575</v>
      </c>
      <c r="C38" s="1236">
        <v>420</v>
      </c>
      <c r="D38" s="1236">
        <v>25</v>
      </c>
      <c r="E38" s="1229">
        <v>205</v>
      </c>
      <c r="F38" s="1237">
        <v>26</v>
      </c>
      <c r="G38" s="1236">
        <v>198</v>
      </c>
      <c r="H38" s="1236">
        <v>342</v>
      </c>
      <c r="I38" s="1229">
        <v>540</v>
      </c>
      <c r="J38" s="995"/>
    </row>
    <row r="39" spans="2:10" x14ac:dyDescent="0.2">
      <c r="B39" s="734" t="s">
        <v>576</v>
      </c>
      <c r="C39" s="1236">
        <v>10862</v>
      </c>
      <c r="D39" s="1236">
        <v>1569</v>
      </c>
      <c r="E39" s="1229">
        <v>7636</v>
      </c>
      <c r="F39" s="1237">
        <v>1681</v>
      </c>
      <c r="G39" s="1236">
        <v>7592</v>
      </c>
      <c r="H39" s="1236">
        <v>7243</v>
      </c>
      <c r="I39" s="1229">
        <v>14835</v>
      </c>
      <c r="J39" s="995"/>
    </row>
    <row r="40" spans="2:10" x14ac:dyDescent="0.2">
      <c r="B40" s="734" t="s">
        <v>577</v>
      </c>
      <c r="C40" s="1236">
        <v>369</v>
      </c>
      <c r="D40" s="1236">
        <v>44</v>
      </c>
      <c r="E40" s="1229">
        <v>187</v>
      </c>
      <c r="F40" s="1237">
        <v>44</v>
      </c>
      <c r="G40" s="1236">
        <v>200</v>
      </c>
      <c r="H40" s="1236">
        <v>357</v>
      </c>
      <c r="I40" s="1229">
        <v>557</v>
      </c>
      <c r="J40" s="995"/>
    </row>
    <row r="41" spans="2:10" x14ac:dyDescent="0.2">
      <c r="B41" s="734" t="s">
        <v>578</v>
      </c>
      <c r="C41" s="1236">
        <v>214</v>
      </c>
      <c r="D41" s="1236">
        <v>15</v>
      </c>
      <c r="E41" s="1229">
        <v>70</v>
      </c>
      <c r="F41" s="1237">
        <v>18</v>
      </c>
      <c r="G41" s="1236">
        <v>64</v>
      </c>
      <c r="H41" s="1236">
        <v>272</v>
      </c>
      <c r="I41" s="1229">
        <v>336</v>
      </c>
      <c r="J41" s="995"/>
    </row>
    <row r="42" spans="2:10" x14ac:dyDescent="0.2">
      <c r="B42" s="734" t="s">
        <v>66</v>
      </c>
      <c r="C42" s="1236">
        <v>116</v>
      </c>
      <c r="D42" s="1236">
        <v>9</v>
      </c>
      <c r="E42" s="1229">
        <v>50</v>
      </c>
      <c r="F42" s="1237">
        <v>9</v>
      </c>
      <c r="G42" s="1236">
        <v>48</v>
      </c>
      <c r="H42" s="1236">
        <v>116</v>
      </c>
      <c r="I42" s="1229">
        <v>164</v>
      </c>
      <c r="J42" s="995"/>
    </row>
    <row r="43" spans="2:10" ht="5.0999999999999996" customHeight="1" x14ac:dyDescent="0.2">
      <c r="B43" s="733"/>
      <c r="C43" s="1230"/>
      <c r="D43" s="1230"/>
      <c r="E43" s="1230"/>
      <c r="F43" s="1238"/>
      <c r="G43" s="1230"/>
      <c r="H43" s="1230"/>
      <c r="I43" s="1230"/>
      <c r="J43" s="995"/>
    </row>
    <row r="44" spans="2:10" x14ac:dyDescent="0.2">
      <c r="B44" s="655" t="s">
        <v>579</v>
      </c>
      <c r="C44" s="996">
        <v>61</v>
      </c>
      <c r="D44" s="996">
        <v>15</v>
      </c>
      <c r="E44" s="997">
        <v>31</v>
      </c>
      <c r="F44" s="1235">
        <v>17</v>
      </c>
      <c r="G44" s="996">
        <v>20</v>
      </c>
      <c r="H44" s="996">
        <v>52</v>
      </c>
      <c r="I44" s="997">
        <v>72</v>
      </c>
      <c r="J44" s="995"/>
    </row>
    <row r="45" spans="2:10" ht="5.0999999999999996" customHeight="1" x14ac:dyDescent="0.2">
      <c r="B45" s="733"/>
      <c r="C45" s="1230"/>
      <c r="D45" s="1230"/>
      <c r="E45" s="1230"/>
      <c r="F45" s="1238"/>
      <c r="G45" s="1230"/>
      <c r="H45" s="1230"/>
      <c r="I45" s="1230"/>
      <c r="J45" s="995"/>
    </row>
    <row r="46" spans="2:10" x14ac:dyDescent="0.2">
      <c r="B46" s="655" t="s">
        <v>580</v>
      </c>
      <c r="C46" s="996">
        <v>444</v>
      </c>
      <c r="D46" s="996">
        <v>30</v>
      </c>
      <c r="E46" s="997">
        <v>245</v>
      </c>
      <c r="F46" s="1235">
        <v>32</v>
      </c>
      <c r="G46" s="996">
        <v>244</v>
      </c>
      <c r="H46" s="996">
        <v>321</v>
      </c>
      <c r="I46" s="997">
        <v>565</v>
      </c>
      <c r="J46" s="995"/>
    </row>
    <row r="47" spans="2:10" x14ac:dyDescent="0.2">
      <c r="B47" s="739" t="s">
        <v>115</v>
      </c>
      <c r="C47" s="1239">
        <v>14166</v>
      </c>
      <c r="D47" s="1239">
        <v>1818</v>
      </c>
      <c r="E47" s="1231">
        <v>9047</v>
      </c>
      <c r="F47" s="1240">
        <v>1944</v>
      </c>
      <c r="G47" s="1239">
        <v>8960</v>
      </c>
      <c r="H47" s="1239">
        <v>10410</v>
      </c>
      <c r="I47" s="1231">
        <v>19370</v>
      </c>
      <c r="J47" s="995"/>
    </row>
    <row r="48" spans="2:10" ht="24.95" customHeight="1" x14ac:dyDescent="0.3">
      <c r="B48" s="675" t="s">
        <v>547</v>
      </c>
      <c r="C48" s="1232"/>
      <c r="D48" s="1232"/>
      <c r="E48" s="1232"/>
      <c r="F48" s="1241"/>
      <c r="G48" s="1232"/>
      <c r="H48" s="1232"/>
      <c r="I48" s="1232"/>
      <c r="J48" s="995"/>
    </row>
    <row r="49" spans="1:10" x14ac:dyDescent="0.2">
      <c r="B49" s="655" t="s">
        <v>573</v>
      </c>
      <c r="C49" s="996">
        <f t="shared" ref="C49:I49" si="0">C7+C21+C35</f>
        <v>8305</v>
      </c>
      <c r="D49" s="996">
        <f t="shared" si="0"/>
        <v>383</v>
      </c>
      <c r="E49" s="997">
        <f t="shared" si="0"/>
        <v>2195</v>
      </c>
      <c r="F49" s="1235">
        <f t="shared" si="0"/>
        <v>419</v>
      </c>
      <c r="G49" s="996">
        <f t="shared" si="0"/>
        <v>2164</v>
      </c>
      <c r="H49" s="996">
        <f t="shared" si="0"/>
        <v>8968</v>
      </c>
      <c r="I49" s="997">
        <f t="shared" si="0"/>
        <v>11132</v>
      </c>
      <c r="J49" s="995"/>
    </row>
    <row r="50" spans="1:10" ht="5.0999999999999996" customHeight="1" x14ac:dyDescent="0.2">
      <c r="A50" s="2"/>
      <c r="B50" s="733"/>
      <c r="C50" s="995"/>
      <c r="D50" s="995"/>
      <c r="F50" s="995"/>
      <c r="G50" s="995"/>
      <c r="H50" s="995"/>
      <c r="I50" s="995"/>
      <c r="J50" s="995"/>
    </row>
    <row r="51" spans="1:10" x14ac:dyDescent="0.2">
      <c r="B51" s="745" t="s">
        <v>574</v>
      </c>
      <c r="C51" s="996">
        <f t="shared" ref="C51:I56" si="1">C9+C23+C37</f>
        <v>44342</v>
      </c>
      <c r="D51" s="996">
        <f t="shared" si="1"/>
        <v>2565</v>
      </c>
      <c r="E51" s="997">
        <f t="shared" si="1"/>
        <v>16768</v>
      </c>
      <c r="F51" s="1235">
        <f t="shared" si="1"/>
        <v>2719</v>
      </c>
      <c r="G51" s="996">
        <f t="shared" si="1"/>
        <v>16497</v>
      </c>
      <c r="H51" s="996">
        <f t="shared" si="1"/>
        <v>38824</v>
      </c>
      <c r="I51" s="997">
        <f t="shared" si="1"/>
        <v>55321</v>
      </c>
      <c r="J51" s="995"/>
    </row>
    <row r="52" spans="1:10" x14ac:dyDescent="0.2">
      <c r="B52" s="734" t="s">
        <v>575</v>
      </c>
      <c r="C52" s="1236">
        <f t="shared" si="1"/>
        <v>4803</v>
      </c>
      <c r="D52" s="1236">
        <f t="shared" si="1"/>
        <v>95</v>
      </c>
      <c r="E52" s="1229">
        <f t="shared" si="1"/>
        <v>1134</v>
      </c>
      <c r="F52" s="1237">
        <f t="shared" si="1"/>
        <v>96</v>
      </c>
      <c r="G52" s="1236">
        <f t="shared" si="1"/>
        <v>1113</v>
      </c>
      <c r="H52" s="1236">
        <f t="shared" si="1"/>
        <v>4508</v>
      </c>
      <c r="I52" s="1229">
        <f t="shared" si="1"/>
        <v>5621</v>
      </c>
      <c r="J52" s="995"/>
    </row>
    <row r="53" spans="1:10" x14ac:dyDescent="0.2">
      <c r="B53" s="734" t="s">
        <v>576</v>
      </c>
      <c r="C53" s="1236">
        <f t="shared" si="1"/>
        <v>30547</v>
      </c>
      <c r="D53" s="1236">
        <f t="shared" si="1"/>
        <v>2231</v>
      </c>
      <c r="E53" s="1229">
        <f t="shared" si="1"/>
        <v>13817</v>
      </c>
      <c r="F53" s="1237">
        <f t="shared" si="1"/>
        <v>2375</v>
      </c>
      <c r="G53" s="1236">
        <f t="shared" si="1"/>
        <v>13568</v>
      </c>
      <c r="H53" s="1236">
        <f t="shared" si="1"/>
        <v>24853</v>
      </c>
      <c r="I53" s="1229">
        <f t="shared" si="1"/>
        <v>38421</v>
      </c>
      <c r="J53" s="995"/>
    </row>
    <row r="54" spans="1:10" x14ac:dyDescent="0.2">
      <c r="B54" s="734" t="s">
        <v>577</v>
      </c>
      <c r="C54" s="1236">
        <f t="shared" si="1"/>
        <v>3271</v>
      </c>
      <c r="D54" s="1236">
        <f t="shared" si="1"/>
        <v>96</v>
      </c>
      <c r="E54" s="1229">
        <f t="shared" si="1"/>
        <v>686</v>
      </c>
      <c r="F54" s="1237">
        <f t="shared" si="1"/>
        <v>99</v>
      </c>
      <c r="G54" s="1236">
        <f t="shared" si="1"/>
        <v>711</v>
      </c>
      <c r="H54" s="1236">
        <f t="shared" si="1"/>
        <v>3510</v>
      </c>
      <c r="I54" s="1229">
        <f t="shared" si="1"/>
        <v>4221</v>
      </c>
      <c r="J54" s="995"/>
    </row>
    <row r="55" spans="1:10" x14ac:dyDescent="0.2">
      <c r="B55" s="734" t="s">
        <v>578</v>
      </c>
      <c r="C55" s="1236">
        <f t="shared" si="1"/>
        <v>4540</v>
      </c>
      <c r="D55" s="1236">
        <f t="shared" si="1"/>
        <v>102</v>
      </c>
      <c r="E55" s="1229">
        <f t="shared" si="1"/>
        <v>809</v>
      </c>
      <c r="F55" s="1237">
        <f t="shared" si="1"/>
        <v>108</v>
      </c>
      <c r="G55" s="1236">
        <f t="shared" si="1"/>
        <v>804</v>
      </c>
      <c r="H55" s="1236">
        <f t="shared" si="1"/>
        <v>4854</v>
      </c>
      <c r="I55" s="1229">
        <f t="shared" si="1"/>
        <v>5658</v>
      </c>
      <c r="J55" s="995"/>
    </row>
    <row r="56" spans="1:10" x14ac:dyDescent="0.2">
      <c r="B56" s="734" t="s">
        <v>66</v>
      </c>
      <c r="C56" s="1236">
        <f t="shared" si="1"/>
        <v>1181</v>
      </c>
      <c r="D56" s="1236">
        <f t="shared" si="1"/>
        <v>41</v>
      </c>
      <c r="E56" s="1229">
        <f t="shared" si="1"/>
        <v>322</v>
      </c>
      <c r="F56" s="1237">
        <f t="shared" si="1"/>
        <v>41</v>
      </c>
      <c r="G56" s="1236">
        <f t="shared" si="1"/>
        <v>301</v>
      </c>
      <c r="H56" s="1236">
        <f t="shared" si="1"/>
        <v>1099</v>
      </c>
      <c r="I56" s="1229">
        <f t="shared" si="1"/>
        <v>1400</v>
      </c>
      <c r="J56" s="995"/>
    </row>
    <row r="57" spans="1:10" ht="5.0999999999999996" customHeight="1" x14ac:dyDescent="0.2">
      <c r="B57" s="733"/>
      <c r="C57" s="1230"/>
      <c r="D57" s="1230"/>
      <c r="E57" s="1230"/>
      <c r="F57" s="1238"/>
      <c r="G57" s="1230"/>
      <c r="H57" s="1230"/>
      <c r="I57" s="1230"/>
      <c r="J57" s="995"/>
    </row>
    <row r="58" spans="1:10" x14ac:dyDescent="0.2">
      <c r="B58" s="655" t="s">
        <v>579</v>
      </c>
      <c r="C58" s="996">
        <f t="shared" ref="C58:I58" si="2">C16+C30+C44</f>
        <v>350</v>
      </c>
      <c r="D58" s="996">
        <f t="shared" si="2"/>
        <v>21</v>
      </c>
      <c r="E58" s="997">
        <f t="shared" si="2"/>
        <v>107</v>
      </c>
      <c r="F58" s="1235">
        <f t="shared" si="2"/>
        <v>23</v>
      </c>
      <c r="G58" s="996">
        <f t="shared" si="2"/>
        <v>94</v>
      </c>
      <c r="H58" s="996">
        <f t="shared" si="2"/>
        <v>325</v>
      </c>
      <c r="I58" s="997">
        <f t="shared" si="2"/>
        <v>419</v>
      </c>
      <c r="J58" s="995"/>
    </row>
    <row r="59" spans="1:10" ht="5.0999999999999996" customHeight="1" x14ac:dyDescent="0.2">
      <c r="B59" s="733"/>
      <c r="C59" s="1230"/>
      <c r="D59" s="1230"/>
      <c r="E59" s="1230"/>
      <c r="F59" s="1238"/>
      <c r="G59" s="1230"/>
      <c r="H59" s="1230"/>
      <c r="I59" s="1230"/>
      <c r="J59" s="995"/>
    </row>
    <row r="60" spans="1:10" x14ac:dyDescent="0.2">
      <c r="B60" s="655" t="s">
        <v>580</v>
      </c>
      <c r="C60" s="996">
        <f t="shared" ref="C60:I60" si="3">C18+C32+C46</f>
        <v>3019</v>
      </c>
      <c r="D60" s="996">
        <f t="shared" si="3"/>
        <v>81</v>
      </c>
      <c r="E60" s="997">
        <f t="shared" si="3"/>
        <v>874</v>
      </c>
      <c r="F60" s="1235">
        <f t="shared" si="3"/>
        <v>83</v>
      </c>
      <c r="G60" s="996">
        <f t="shared" si="3"/>
        <v>854</v>
      </c>
      <c r="H60" s="996">
        <f t="shared" si="3"/>
        <v>2764</v>
      </c>
      <c r="I60" s="997">
        <f t="shared" si="3"/>
        <v>3618</v>
      </c>
      <c r="J60" s="995"/>
    </row>
    <row r="61" spans="1:10" x14ac:dyDescent="0.2">
      <c r="B61" s="739" t="s">
        <v>115</v>
      </c>
      <c r="C61" s="1239">
        <f t="shared" ref="C61:I61" si="4">C49+C51+C58+C60</f>
        <v>56016</v>
      </c>
      <c r="D61" s="1239">
        <f t="shared" si="4"/>
        <v>3050</v>
      </c>
      <c r="E61" s="1231">
        <f t="shared" si="4"/>
        <v>19944</v>
      </c>
      <c r="F61" s="1240">
        <f t="shared" si="4"/>
        <v>3244</v>
      </c>
      <c r="G61" s="1239">
        <f t="shared" si="4"/>
        <v>19609</v>
      </c>
      <c r="H61" s="1239">
        <f t="shared" si="4"/>
        <v>50881</v>
      </c>
      <c r="I61" s="1231">
        <f t="shared" si="4"/>
        <v>70490</v>
      </c>
      <c r="J61" s="995"/>
    </row>
    <row r="62" spans="1:10" s="95" customFormat="1" ht="15" customHeight="1" x14ac:dyDescent="0.2">
      <c r="B62" s="126" t="s">
        <v>117</v>
      </c>
      <c r="C62" s="1096"/>
      <c r="D62" s="1096"/>
      <c r="E62" s="1096"/>
      <c r="F62" s="1243"/>
      <c r="G62" s="1096"/>
      <c r="H62" s="1096"/>
      <c r="I62" s="1096"/>
      <c r="J62" s="1244"/>
    </row>
  </sheetData>
  <printOptions horizontalCentered="1"/>
  <pageMargins left="0.47244094488188981" right="0.47244094488188981" top="0.59055118110236227" bottom="0.39370078740157483" header="0.51181102362204722" footer="0.31496062992125984"/>
  <pageSetup paperSize="9" scale="95" firstPageNumber="0" orientation="portrait" r:id="rId1"/>
  <headerFooter>
    <oddFooter>&amp;C&amp;F&amp;R&amp;A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zoomScaleNormal="100" workbookViewId="0">
      <pane ySplit="5" topLeftCell="A6" activePane="bottomLeft" state="frozen"/>
      <selection activeCell="Q15" sqref="Q15"/>
      <selection pane="bottomLeft" activeCell="I6" sqref="I6"/>
    </sheetView>
  </sheetViews>
  <sheetFormatPr baseColWidth="10" defaultColWidth="9.140625" defaultRowHeight="12.75" x14ac:dyDescent="0.2"/>
  <cols>
    <col min="1" max="1" width="1.7109375" style="1" customWidth="1"/>
    <col min="2" max="2" width="20.7109375" style="129" customWidth="1"/>
    <col min="3" max="5" width="9.7109375" style="130" customWidth="1"/>
    <col min="6" max="6" width="9.7109375" style="131" customWidth="1"/>
    <col min="7" max="9" width="9.7109375" style="130" customWidth="1"/>
    <col min="10" max="137" width="11.5703125"/>
    <col min="138" max="1006" width="11.42578125" customWidth="1"/>
    <col min="1007" max="1009" width="9.140625" customWidth="1"/>
  </cols>
  <sheetData>
    <row r="1" spans="1:9" s="1523" customFormat="1" ht="20.100000000000001" customHeight="1" x14ac:dyDescent="0.3">
      <c r="A1" s="1522"/>
      <c r="B1" s="1524" t="s">
        <v>896</v>
      </c>
      <c r="C1" s="1525"/>
      <c r="D1" s="1525"/>
      <c r="E1" s="1525"/>
      <c r="F1" s="1526"/>
      <c r="G1" s="1525"/>
      <c r="H1" s="1525"/>
      <c r="I1" s="1525"/>
    </row>
    <row r="2" spans="1:9" ht="20.100000000000001" customHeight="1" x14ac:dyDescent="0.2">
      <c r="A2" s="82"/>
    </row>
    <row r="3" spans="1:9" ht="20.100000000000001" customHeight="1" x14ac:dyDescent="0.2">
      <c r="B3" s="132" t="s">
        <v>118</v>
      </c>
      <c r="C3" s="132"/>
      <c r="D3" s="132"/>
      <c r="E3" s="132"/>
    </row>
    <row r="4" spans="1:9" ht="20.100000000000001" customHeight="1" x14ac:dyDescent="0.2">
      <c r="B4" s="133" t="s">
        <v>49</v>
      </c>
    </row>
    <row r="5" spans="1:9" s="94" customFormat="1" ht="50.1" customHeight="1" x14ac:dyDescent="0.2">
      <c r="A5" s="85"/>
      <c r="B5" s="86"/>
      <c r="C5" s="92" t="s">
        <v>103</v>
      </c>
      <c r="D5" s="92" t="s">
        <v>104</v>
      </c>
      <c r="E5" s="89" t="s">
        <v>119</v>
      </c>
      <c r="F5" s="134" t="s">
        <v>106</v>
      </c>
      <c r="G5" s="91" t="s">
        <v>120</v>
      </c>
      <c r="H5" s="92" t="s">
        <v>121</v>
      </c>
      <c r="I5" s="89" t="s">
        <v>109</v>
      </c>
    </row>
    <row r="6" spans="1:9" s="140" customFormat="1" ht="24.95" customHeight="1" x14ac:dyDescent="0.3">
      <c r="A6" s="135"/>
      <c r="B6" s="136" t="s">
        <v>110</v>
      </c>
      <c r="C6" s="137"/>
      <c r="D6" s="137"/>
      <c r="E6" s="137"/>
      <c r="F6" s="138"/>
      <c r="G6" s="137"/>
      <c r="H6" s="137"/>
      <c r="I6" s="139"/>
    </row>
    <row r="7" spans="1:9" s="102" customFormat="1" ht="12.75" customHeight="1" x14ac:dyDescent="0.2">
      <c r="A7" s="95"/>
      <c r="B7" s="141" t="s">
        <v>735</v>
      </c>
      <c r="C7" s="118">
        <v>17569</v>
      </c>
      <c r="D7" s="108">
        <v>2182</v>
      </c>
      <c r="E7" s="106">
        <v>12367</v>
      </c>
      <c r="F7" s="119">
        <v>2330</v>
      </c>
      <c r="G7" s="108">
        <v>12213</v>
      </c>
      <c r="H7" s="108">
        <v>10853</v>
      </c>
      <c r="I7" s="106">
        <v>23066</v>
      </c>
    </row>
    <row r="8" spans="1:9" s="102" customFormat="1" ht="12.75" customHeight="1" x14ac:dyDescent="0.2">
      <c r="A8" s="95"/>
      <c r="B8" s="142" t="s">
        <v>736</v>
      </c>
      <c r="C8" s="120">
        <v>38447</v>
      </c>
      <c r="D8" s="115">
        <v>868</v>
      </c>
      <c r="E8" s="113">
        <v>7577</v>
      </c>
      <c r="F8" s="121">
        <v>914</v>
      </c>
      <c r="G8" s="115">
        <v>7396</v>
      </c>
      <c r="H8" s="115">
        <v>40028</v>
      </c>
      <c r="I8" s="113">
        <v>47424</v>
      </c>
    </row>
    <row r="9" spans="1:9" s="102" customFormat="1" ht="12.75" customHeight="1" x14ac:dyDescent="0.2">
      <c r="A9" s="95"/>
      <c r="B9" s="141" t="s">
        <v>808</v>
      </c>
      <c r="C9" s="118">
        <v>12075</v>
      </c>
      <c r="D9" s="108">
        <v>94</v>
      </c>
      <c r="E9" s="106">
        <v>1154</v>
      </c>
      <c r="F9" s="119">
        <v>95</v>
      </c>
      <c r="G9" s="108">
        <v>1133</v>
      </c>
      <c r="H9" s="108">
        <v>12748</v>
      </c>
      <c r="I9" s="106">
        <v>13881</v>
      </c>
    </row>
    <row r="10" spans="1:9" s="102" customFormat="1" ht="12.75" customHeight="1" x14ac:dyDescent="0.2">
      <c r="A10" s="95"/>
      <c r="B10" s="142" t="s">
        <v>737</v>
      </c>
      <c r="C10" s="120">
        <v>4981</v>
      </c>
      <c r="D10" s="115">
        <v>96</v>
      </c>
      <c r="E10" s="113">
        <v>523</v>
      </c>
      <c r="F10" s="121">
        <v>106</v>
      </c>
      <c r="G10" s="115">
        <v>505</v>
      </c>
      <c r="H10" s="115">
        <v>6234</v>
      </c>
      <c r="I10" s="113">
        <v>6739</v>
      </c>
    </row>
    <row r="11" spans="1:9" s="102" customFormat="1" ht="12.75" customHeight="1" x14ac:dyDescent="0.2">
      <c r="A11" s="95"/>
      <c r="B11" s="141" t="s">
        <v>739</v>
      </c>
      <c r="C11" s="118">
        <v>1</v>
      </c>
      <c r="D11" s="108">
        <v>1</v>
      </c>
      <c r="E11" s="106">
        <v>1</v>
      </c>
      <c r="F11" s="119">
        <v>1</v>
      </c>
      <c r="G11" s="108">
        <v>0</v>
      </c>
      <c r="H11" s="108">
        <v>0</v>
      </c>
      <c r="I11" s="106">
        <v>0</v>
      </c>
    </row>
    <row r="12" spans="1:9" s="102" customFormat="1" ht="12.75" customHeight="1" x14ac:dyDescent="0.2">
      <c r="A12" s="95"/>
      <c r="B12" s="142" t="s">
        <v>738</v>
      </c>
      <c r="C12" s="120">
        <v>21390</v>
      </c>
      <c r="D12" s="115">
        <v>677</v>
      </c>
      <c r="E12" s="113">
        <v>5899</v>
      </c>
      <c r="F12" s="121">
        <v>712</v>
      </c>
      <c r="G12" s="115">
        <v>5758</v>
      </c>
      <c r="H12" s="115">
        <v>21046</v>
      </c>
      <c r="I12" s="113">
        <v>26804</v>
      </c>
    </row>
    <row r="13" spans="1:9" s="102" customFormat="1" ht="12.75" customHeight="1" x14ac:dyDescent="0.2">
      <c r="A13" s="95"/>
      <c r="B13" s="935" t="s">
        <v>115</v>
      </c>
      <c r="C13" s="936">
        <v>56016</v>
      </c>
      <c r="D13" s="937">
        <v>3050</v>
      </c>
      <c r="E13" s="938">
        <v>19944</v>
      </c>
      <c r="F13" s="939">
        <v>3244</v>
      </c>
      <c r="G13" s="940">
        <v>19609</v>
      </c>
      <c r="H13" s="937">
        <v>50881</v>
      </c>
      <c r="I13" s="938">
        <v>70490</v>
      </c>
    </row>
    <row r="14" spans="1:9" s="140" customFormat="1" ht="24.95" customHeight="1" x14ac:dyDescent="0.25">
      <c r="A14" s="135"/>
      <c r="B14" s="136" t="s">
        <v>10</v>
      </c>
      <c r="C14" s="1324"/>
      <c r="D14" s="1324"/>
      <c r="E14" s="1324"/>
      <c r="F14" s="1324"/>
      <c r="G14" s="1324"/>
      <c r="H14" s="1324"/>
      <c r="I14" s="1324"/>
    </row>
    <row r="15" spans="1:9" s="102" customFormat="1" ht="12.75" customHeight="1" x14ac:dyDescent="0.2">
      <c r="A15" s="95"/>
      <c r="B15" s="141" t="s">
        <v>735</v>
      </c>
      <c r="C15" s="118">
        <v>752</v>
      </c>
      <c r="D15" s="108">
        <v>114</v>
      </c>
      <c r="E15" s="106">
        <v>562</v>
      </c>
      <c r="F15" s="119">
        <v>117</v>
      </c>
      <c r="G15" s="108">
        <v>530</v>
      </c>
      <c r="H15" s="108">
        <v>412</v>
      </c>
      <c r="I15" s="106">
        <v>942</v>
      </c>
    </row>
    <row r="16" spans="1:9" s="102" customFormat="1" ht="12.75" customHeight="1" x14ac:dyDescent="0.2">
      <c r="A16" s="95"/>
      <c r="B16" s="142" t="s">
        <v>736</v>
      </c>
      <c r="C16" s="120">
        <v>1521</v>
      </c>
      <c r="D16" s="115">
        <v>43</v>
      </c>
      <c r="E16" s="113">
        <v>378</v>
      </c>
      <c r="F16" s="121">
        <v>45</v>
      </c>
      <c r="G16" s="115">
        <v>371</v>
      </c>
      <c r="H16" s="115">
        <v>1640</v>
      </c>
      <c r="I16" s="113">
        <v>2011</v>
      </c>
    </row>
    <row r="17" spans="1:9" s="102" customFormat="1" ht="12.75" customHeight="1" x14ac:dyDescent="0.2">
      <c r="A17" s="95"/>
      <c r="B17" s="935" t="s">
        <v>115</v>
      </c>
      <c r="C17" s="936">
        <v>2273</v>
      </c>
      <c r="D17" s="937">
        <v>157</v>
      </c>
      <c r="E17" s="938">
        <v>940</v>
      </c>
      <c r="F17" s="939">
        <v>162</v>
      </c>
      <c r="G17" s="940">
        <v>901</v>
      </c>
      <c r="H17" s="937">
        <v>2052</v>
      </c>
      <c r="I17" s="938">
        <v>2953</v>
      </c>
    </row>
    <row r="18" spans="1:9" s="140" customFormat="1" ht="24.95" customHeight="1" x14ac:dyDescent="0.3">
      <c r="A18" s="135"/>
      <c r="B18" s="147" t="s">
        <v>127</v>
      </c>
      <c r="C18" s="143"/>
      <c r="D18" s="144"/>
      <c r="E18" s="144"/>
      <c r="F18" s="145"/>
      <c r="G18" s="144"/>
      <c r="H18" s="144"/>
      <c r="I18" s="146"/>
    </row>
    <row r="19" spans="1:9" s="140" customFormat="1" ht="12.75" customHeight="1" x14ac:dyDescent="0.2">
      <c r="A19" s="135"/>
      <c r="B19" s="141" t="s">
        <v>735</v>
      </c>
      <c r="C19" s="118">
        <v>324</v>
      </c>
      <c r="D19" s="108">
        <v>72</v>
      </c>
      <c r="E19" s="106">
        <v>275</v>
      </c>
      <c r="F19" s="119">
        <v>87</v>
      </c>
      <c r="G19" s="108">
        <v>280</v>
      </c>
      <c r="H19" s="108">
        <v>160</v>
      </c>
      <c r="I19" s="106">
        <v>440</v>
      </c>
    </row>
    <row r="20" spans="1:9" s="140" customFormat="1" ht="12.75" customHeight="1" x14ac:dyDescent="0.2">
      <c r="A20" s="135"/>
      <c r="B20" s="142" t="s">
        <v>736</v>
      </c>
      <c r="C20" s="120">
        <v>227</v>
      </c>
      <c r="D20" s="115">
        <v>5</v>
      </c>
      <c r="E20" s="113">
        <v>62</v>
      </c>
      <c r="F20" s="121">
        <v>5</v>
      </c>
      <c r="G20" s="115">
        <v>68</v>
      </c>
      <c r="H20" s="115">
        <v>214</v>
      </c>
      <c r="I20" s="113">
        <v>282</v>
      </c>
    </row>
    <row r="21" spans="1:9" s="149" customFormat="1" ht="12.75" customHeight="1" x14ac:dyDescent="0.2">
      <c r="A21" s="148"/>
      <c r="B21" s="935" t="s">
        <v>115</v>
      </c>
      <c r="C21" s="936">
        <v>551</v>
      </c>
      <c r="D21" s="937">
        <v>77</v>
      </c>
      <c r="E21" s="938">
        <v>337</v>
      </c>
      <c r="F21" s="939">
        <v>92</v>
      </c>
      <c r="G21" s="940">
        <v>348</v>
      </c>
      <c r="H21" s="937">
        <v>374</v>
      </c>
      <c r="I21" s="938">
        <v>722</v>
      </c>
    </row>
    <row r="22" spans="1:9" s="102" customFormat="1" ht="24.95" customHeight="1" x14ac:dyDescent="0.3">
      <c r="A22" s="95"/>
      <c r="B22" s="150" t="s">
        <v>18</v>
      </c>
      <c r="C22" s="143"/>
      <c r="D22" s="144"/>
      <c r="E22" s="144"/>
      <c r="F22" s="145"/>
      <c r="G22" s="144"/>
      <c r="H22" s="144"/>
      <c r="I22" s="146"/>
    </row>
    <row r="23" spans="1:9" s="102" customFormat="1" ht="12.75" customHeight="1" x14ac:dyDescent="0.2">
      <c r="A23" s="95"/>
      <c r="B23" s="141" t="s">
        <v>735</v>
      </c>
      <c r="C23" s="118">
        <v>18645</v>
      </c>
      <c r="D23" s="108">
        <v>2368</v>
      </c>
      <c r="E23" s="106">
        <v>13204</v>
      </c>
      <c r="F23" s="119">
        <v>2534</v>
      </c>
      <c r="G23" s="108">
        <v>13023</v>
      </c>
      <c r="H23" s="108">
        <v>11425</v>
      </c>
      <c r="I23" s="106">
        <v>24448</v>
      </c>
    </row>
    <row r="24" spans="1:9" s="102" customFormat="1" ht="12.75" customHeight="1" x14ac:dyDescent="0.2">
      <c r="A24" s="95"/>
      <c r="B24" s="142" t="s">
        <v>736</v>
      </c>
      <c r="C24" s="120">
        <v>40195</v>
      </c>
      <c r="D24" s="115">
        <v>916</v>
      </c>
      <c r="E24" s="113">
        <v>8017</v>
      </c>
      <c r="F24" s="121">
        <v>964</v>
      </c>
      <c r="G24" s="115">
        <v>7835</v>
      </c>
      <c r="H24" s="115">
        <v>41882</v>
      </c>
      <c r="I24" s="113">
        <v>49717</v>
      </c>
    </row>
    <row r="25" spans="1:9" s="102" customFormat="1" ht="12.75" customHeight="1" x14ac:dyDescent="0.2">
      <c r="A25" s="95"/>
      <c r="B25" s="141" t="s">
        <v>808</v>
      </c>
      <c r="C25" s="118">
        <v>12075</v>
      </c>
      <c r="D25" s="108">
        <v>94</v>
      </c>
      <c r="E25" s="106">
        <v>1154</v>
      </c>
      <c r="F25" s="119">
        <v>95</v>
      </c>
      <c r="G25" s="108">
        <v>1133</v>
      </c>
      <c r="H25" s="108">
        <v>12748</v>
      </c>
      <c r="I25" s="106">
        <v>13881</v>
      </c>
    </row>
    <row r="26" spans="1:9" s="102" customFormat="1" ht="12.75" customHeight="1" x14ac:dyDescent="0.2">
      <c r="A26" s="95"/>
      <c r="B26" s="142" t="s">
        <v>737</v>
      </c>
      <c r="C26" s="120">
        <v>4981</v>
      </c>
      <c r="D26" s="115">
        <v>96</v>
      </c>
      <c r="E26" s="113">
        <v>523</v>
      </c>
      <c r="F26" s="121">
        <v>106</v>
      </c>
      <c r="G26" s="115">
        <v>505</v>
      </c>
      <c r="H26" s="115">
        <v>6234</v>
      </c>
      <c r="I26" s="113">
        <v>6739</v>
      </c>
    </row>
    <row r="27" spans="1:9" s="102" customFormat="1" ht="12.75" customHeight="1" x14ac:dyDescent="0.2">
      <c r="A27" s="95"/>
      <c r="B27" s="141" t="s">
        <v>739</v>
      </c>
      <c r="C27" s="118">
        <v>1</v>
      </c>
      <c r="D27" s="108">
        <v>1</v>
      </c>
      <c r="E27" s="106">
        <v>1</v>
      </c>
      <c r="F27" s="119">
        <v>1</v>
      </c>
      <c r="G27" s="108">
        <v>0</v>
      </c>
      <c r="H27" s="108">
        <v>0</v>
      </c>
      <c r="I27" s="106">
        <v>0</v>
      </c>
    </row>
    <row r="28" spans="1:9" s="102" customFormat="1" ht="12.75" customHeight="1" x14ac:dyDescent="0.2">
      <c r="A28" s="95"/>
      <c r="B28" s="142" t="s">
        <v>738</v>
      </c>
      <c r="C28" s="120">
        <v>23138</v>
      </c>
      <c r="D28" s="115">
        <v>725</v>
      </c>
      <c r="E28" s="113">
        <v>6339</v>
      </c>
      <c r="F28" s="121">
        <v>762</v>
      </c>
      <c r="G28" s="115">
        <v>6197</v>
      </c>
      <c r="H28" s="115">
        <v>22900</v>
      </c>
      <c r="I28" s="113">
        <v>29097</v>
      </c>
    </row>
    <row r="29" spans="1:9" s="102" customFormat="1" ht="12.75" customHeight="1" x14ac:dyDescent="0.2">
      <c r="A29" s="95"/>
      <c r="B29" s="935" t="s">
        <v>115</v>
      </c>
      <c r="C29" s="936">
        <v>58840</v>
      </c>
      <c r="D29" s="937">
        <v>3284</v>
      </c>
      <c r="E29" s="938">
        <v>21221</v>
      </c>
      <c r="F29" s="939">
        <v>3498</v>
      </c>
      <c r="G29" s="940">
        <v>20858</v>
      </c>
      <c r="H29" s="937">
        <v>53307</v>
      </c>
      <c r="I29" s="938">
        <v>74165</v>
      </c>
    </row>
    <row r="30" spans="1:9" ht="20.100000000000001" customHeight="1" x14ac:dyDescent="0.2">
      <c r="B30" s="126" t="s">
        <v>117</v>
      </c>
      <c r="C30" s="151"/>
      <c r="I30" s="151"/>
    </row>
    <row r="31" spans="1:9" x14ac:dyDescent="0.2">
      <c r="B31" s="1554" t="s">
        <v>971</v>
      </c>
    </row>
  </sheetData>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3"/>
  <sheetViews>
    <sheetView showGridLines="0" zoomScaleNormal="100" workbookViewId="0">
      <pane ySplit="5" topLeftCell="A6" activePane="bottomLeft" state="frozen"/>
      <selection activeCell="N28" sqref="N28"/>
      <selection pane="bottomLeft" activeCell="A33" sqref="A33:XFD33"/>
    </sheetView>
  </sheetViews>
  <sheetFormatPr baseColWidth="10" defaultColWidth="9.140625" defaultRowHeight="12.75" x14ac:dyDescent="0.2"/>
  <cols>
    <col min="1" max="1" width="1.7109375" customWidth="1"/>
    <col min="2" max="2" width="23.7109375" style="2" customWidth="1"/>
    <col min="3" max="3" width="12" style="2" customWidth="1"/>
    <col min="4" max="9" width="9.7109375" style="2" customWidth="1"/>
    <col min="10" max="1023" width="11.42578125" style="2" customWidth="1"/>
    <col min="1024" max="1025" width="9.140625" customWidth="1"/>
  </cols>
  <sheetData>
    <row r="1" spans="1:1024" s="1503" customFormat="1" ht="20.25" x14ac:dyDescent="0.3">
      <c r="B1" s="1504" t="s">
        <v>874</v>
      </c>
      <c r="C1" s="1505"/>
      <c r="D1" s="1505"/>
      <c r="E1" s="1505"/>
      <c r="F1" s="1505"/>
      <c r="G1" s="1505"/>
      <c r="H1" s="1505"/>
      <c r="I1" s="1505"/>
      <c r="J1" s="1505"/>
      <c r="K1" s="1505"/>
      <c r="L1" s="1505"/>
      <c r="M1" s="1505"/>
      <c r="N1" s="1505"/>
      <c r="O1" s="1505"/>
      <c r="P1" s="1505"/>
      <c r="Q1" s="1505"/>
      <c r="R1" s="1505"/>
      <c r="S1" s="1505"/>
      <c r="T1" s="1505"/>
      <c r="U1" s="1505"/>
      <c r="V1" s="1505"/>
      <c r="W1" s="1505"/>
      <c r="X1" s="1505"/>
      <c r="Y1" s="1505"/>
      <c r="Z1" s="1505"/>
      <c r="AA1" s="1505"/>
      <c r="AB1" s="1505"/>
      <c r="AC1" s="1505"/>
      <c r="AD1" s="1505"/>
      <c r="AE1" s="1505"/>
      <c r="AF1" s="1505"/>
      <c r="AG1" s="1505"/>
      <c r="AH1" s="1505"/>
      <c r="AI1" s="1505"/>
      <c r="AJ1" s="1505"/>
      <c r="AK1" s="1505"/>
      <c r="AL1" s="1505"/>
      <c r="AM1" s="1505"/>
      <c r="AN1" s="1505"/>
      <c r="AO1" s="1505"/>
      <c r="AP1" s="1505"/>
      <c r="AQ1" s="1505"/>
      <c r="AR1" s="1505"/>
      <c r="AS1" s="1505"/>
      <c r="AT1" s="1505"/>
      <c r="AU1" s="1505"/>
      <c r="AV1" s="1505"/>
      <c r="AW1" s="1505"/>
      <c r="AX1" s="1505"/>
      <c r="AY1" s="1505"/>
      <c r="AZ1" s="1505"/>
      <c r="BA1" s="1505"/>
      <c r="BB1" s="1505"/>
      <c r="BC1" s="1505"/>
      <c r="BD1" s="1505"/>
      <c r="BE1" s="1505"/>
      <c r="BF1" s="1505"/>
      <c r="BG1" s="1505"/>
      <c r="BH1" s="1505"/>
      <c r="BI1" s="1505"/>
      <c r="BJ1" s="1505"/>
      <c r="BK1" s="1505"/>
      <c r="BL1" s="1505"/>
      <c r="BM1" s="1505"/>
      <c r="BN1" s="1505"/>
      <c r="BO1" s="1505"/>
      <c r="BP1" s="1505"/>
      <c r="BQ1" s="1505"/>
      <c r="BR1" s="1505"/>
      <c r="BS1" s="1505"/>
      <c r="BT1" s="1505"/>
      <c r="BU1" s="1505"/>
      <c r="BV1" s="1505"/>
      <c r="BW1" s="1505"/>
      <c r="BX1" s="1505"/>
      <c r="BY1" s="1505"/>
      <c r="BZ1" s="1505"/>
      <c r="CA1" s="1505"/>
      <c r="CB1" s="1505"/>
      <c r="CC1" s="1505"/>
      <c r="CD1" s="1505"/>
      <c r="CE1" s="1505"/>
      <c r="CF1" s="1505"/>
      <c r="CG1" s="1505"/>
      <c r="CH1" s="1505"/>
      <c r="CI1" s="1505"/>
      <c r="CJ1" s="1505"/>
      <c r="CK1" s="1505"/>
      <c r="CL1" s="1505"/>
      <c r="CM1" s="1505"/>
      <c r="CN1" s="1505"/>
      <c r="CO1" s="1505"/>
      <c r="CP1" s="1505"/>
      <c r="CQ1" s="1505"/>
      <c r="CR1" s="1505"/>
      <c r="CS1" s="1505"/>
      <c r="CT1" s="1505"/>
      <c r="CU1" s="1505"/>
      <c r="CV1" s="1505"/>
      <c r="CW1" s="1505"/>
      <c r="CX1" s="1505"/>
      <c r="CY1" s="1505"/>
      <c r="CZ1" s="1505"/>
      <c r="DA1" s="1505"/>
      <c r="DB1" s="1505"/>
      <c r="DC1" s="1505"/>
      <c r="DD1" s="1505"/>
      <c r="DE1" s="1505"/>
      <c r="DF1" s="1505"/>
      <c r="DG1" s="1505"/>
      <c r="DH1" s="1505"/>
      <c r="DI1" s="1505"/>
      <c r="DJ1" s="1505"/>
      <c r="DK1" s="1505"/>
      <c r="DL1" s="1505"/>
      <c r="DM1" s="1505"/>
      <c r="DN1" s="1505"/>
      <c r="DO1" s="1505"/>
      <c r="DP1" s="1505"/>
      <c r="DQ1" s="1505"/>
      <c r="DR1" s="1505"/>
      <c r="DS1" s="1505"/>
      <c r="DT1" s="1505"/>
      <c r="DU1" s="1505"/>
      <c r="DV1" s="1505"/>
      <c r="DW1" s="1505"/>
      <c r="DX1" s="1505"/>
      <c r="DY1" s="1505"/>
      <c r="DZ1" s="1505"/>
      <c r="EA1" s="1505"/>
      <c r="EB1" s="1505"/>
      <c r="EC1" s="1505"/>
      <c r="ED1" s="1505"/>
      <c r="EE1" s="1505"/>
      <c r="EF1" s="1505"/>
      <c r="EG1" s="1505"/>
      <c r="EH1" s="1505"/>
      <c r="EI1" s="1505"/>
      <c r="EJ1" s="1505"/>
      <c r="EK1" s="1505"/>
      <c r="EL1" s="1505"/>
      <c r="EM1" s="1505"/>
      <c r="EN1" s="1505"/>
      <c r="EO1" s="1505"/>
      <c r="EP1" s="1505"/>
      <c r="EQ1" s="1505"/>
      <c r="ER1" s="1505"/>
      <c r="ES1" s="1505"/>
      <c r="ET1" s="1505"/>
      <c r="EU1" s="1505"/>
      <c r="EV1" s="1505"/>
      <c r="EW1" s="1505"/>
      <c r="EX1" s="1505"/>
      <c r="EY1" s="1505"/>
      <c r="EZ1" s="1505"/>
      <c r="FA1" s="1505"/>
      <c r="FB1" s="1505"/>
      <c r="FC1" s="1505"/>
      <c r="FD1" s="1505"/>
      <c r="FE1" s="1505"/>
      <c r="FF1" s="1505"/>
      <c r="FG1" s="1505"/>
      <c r="FH1" s="1505"/>
      <c r="FI1" s="1505"/>
      <c r="FJ1" s="1505"/>
      <c r="FK1" s="1505"/>
      <c r="FL1" s="1505"/>
      <c r="FM1" s="1505"/>
      <c r="FN1" s="1505"/>
      <c r="FO1" s="1505"/>
      <c r="FP1" s="1505"/>
      <c r="FQ1" s="1505"/>
      <c r="FR1" s="1505"/>
      <c r="FS1" s="1505"/>
      <c r="FT1" s="1505"/>
      <c r="FU1" s="1505"/>
      <c r="FV1" s="1505"/>
      <c r="FW1" s="1505"/>
      <c r="FX1" s="1505"/>
      <c r="FY1" s="1505"/>
      <c r="FZ1" s="1505"/>
      <c r="GA1" s="1505"/>
      <c r="GB1" s="1505"/>
      <c r="GC1" s="1505"/>
      <c r="GD1" s="1505"/>
      <c r="GE1" s="1505"/>
      <c r="GF1" s="1505"/>
      <c r="GG1" s="1505"/>
      <c r="GH1" s="1505"/>
      <c r="GI1" s="1505"/>
      <c r="GJ1" s="1505"/>
      <c r="GK1" s="1505"/>
      <c r="GL1" s="1505"/>
      <c r="GM1" s="1505"/>
      <c r="GN1" s="1505"/>
      <c r="GO1" s="1505"/>
      <c r="GP1" s="1505"/>
      <c r="GQ1" s="1505"/>
      <c r="GR1" s="1505"/>
      <c r="GS1" s="1505"/>
      <c r="GT1" s="1505"/>
      <c r="GU1" s="1505"/>
      <c r="GV1" s="1505"/>
      <c r="GW1" s="1505"/>
      <c r="GX1" s="1505"/>
      <c r="GY1" s="1505"/>
      <c r="GZ1" s="1505"/>
      <c r="HA1" s="1505"/>
      <c r="HB1" s="1505"/>
      <c r="HC1" s="1505"/>
      <c r="HD1" s="1505"/>
      <c r="HE1" s="1505"/>
      <c r="HF1" s="1505"/>
      <c r="HG1" s="1505"/>
      <c r="HH1" s="1505"/>
      <c r="HI1" s="1505"/>
      <c r="HJ1" s="1505"/>
      <c r="HK1" s="1505"/>
      <c r="HL1" s="1505"/>
      <c r="HM1" s="1505"/>
      <c r="HN1" s="1505"/>
      <c r="HO1" s="1505"/>
      <c r="HP1" s="1505"/>
      <c r="HQ1" s="1505"/>
      <c r="HR1" s="1505"/>
      <c r="HS1" s="1505"/>
      <c r="HT1" s="1505"/>
      <c r="HU1" s="1505"/>
      <c r="HV1" s="1505"/>
      <c r="HW1" s="1505"/>
      <c r="HX1" s="1505"/>
      <c r="HY1" s="1505"/>
      <c r="HZ1" s="1505"/>
      <c r="IA1" s="1505"/>
      <c r="IB1" s="1505"/>
      <c r="IC1" s="1505"/>
      <c r="ID1" s="1505"/>
      <c r="IE1" s="1505"/>
      <c r="IF1" s="1505"/>
      <c r="IG1" s="1505"/>
      <c r="IH1" s="1505"/>
      <c r="II1" s="1505"/>
      <c r="IJ1" s="1505"/>
      <c r="IK1" s="1505"/>
      <c r="IL1" s="1505"/>
      <c r="IM1" s="1505"/>
      <c r="IN1" s="1505"/>
      <c r="IO1" s="1505"/>
      <c r="IP1" s="1505"/>
      <c r="IQ1" s="1505"/>
      <c r="IR1" s="1505"/>
      <c r="IS1" s="1505"/>
      <c r="IT1" s="1505"/>
      <c r="IU1" s="1505"/>
      <c r="IV1" s="1505"/>
      <c r="IW1" s="1505"/>
      <c r="IX1" s="1505"/>
      <c r="IY1" s="1505"/>
      <c r="IZ1" s="1505"/>
      <c r="JA1" s="1505"/>
      <c r="JB1" s="1505"/>
      <c r="JC1" s="1505"/>
      <c r="JD1" s="1505"/>
      <c r="JE1" s="1505"/>
      <c r="JF1" s="1505"/>
      <c r="JG1" s="1505"/>
      <c r="JH1" s="1505"/>
      <c r="JI1" s="1505"/>
      <c r="JJ1" s="1505"/>
      <c r="JK1" s="1505"/>
      <c r="JL1" s="1505"/>
      <c r="JM1" s="1505"/>
      <c r="JN1" s="1505"/>
      <c r="JO1" s="1505"/>
      <c r="JP1" s="1505"/>
      <c r="JQ1" s="1505"/>
      <c r="JR1" s="1505"/>
      <c r="JS1" s="1505"/>
      <c r="JT1" s="1505"/>
      <c r="JU1" s="1505"/>
      <c r="JV1" s="1505"/>
      <c r="JW1" s="1505"/>
      <c r="JX1" s="1505"/>
      <c r="JY1" s="1505"/>
      <c r="JZ1" s="1505"/>
      <c r="KA1" s="1505"/>
      <c r="KB1" s="1505"/>
      <c r="KC1" s="1505"/>
      <c r="KD1" s="1505"/>
      <c r="KE1" s="1505"/>
      <c r="KF1" s="1505"/>
      <c r="KG1" s="1505"/>
      <c r="KH1" s="1505"/>
      <c r="KI1" s="1505"/>
      <c r="KJ1" s="1505"/>
      <c r="KK1" s="1505"/>
      <c r="KL1" s="1505"/>
      <c r="KM1" s="1505"/>
      <c r="KN1" s="1505"/>
      <c r="KO1" s="1505"/>
      <c r="KP1" s="1505"/>
      <c r="KQ1" s="1505"/>
      <c r="KR1" s="1505"/>
      <c r="KS1" s="1505"/>
      <c r="KT1" s="1505"/>
      <c r="KU1" s="1505"/>
      <c r="KV1" s="1505"/>
      <c r="KW1" s="1505"/>
      <c r="KX1" s="1505"/>
      <c r="KY1" s="1505"/>
      <c r="KZ1" s="1505"/>
      <c r="LA1" s="1505"/>
      <c r="LB1" s="1505"/>
      <c r="LC1" s="1505"/>
      <c r="LD1" s="1505"/>
      <c r="LE1" s="1505"/>
      <c r="LF1" s="1505"/>
      <c r="LG1" s="1505"/>
      <c r="LH1" s="1505"/>
      <c r="LI1" s="1505"/>
      <c r="LJ1" s="1505"/>
      <c r="LK1" s="1505"/>
      <c r="LL1" s="1505"/>
      <c r="LM1" s="1505"/>
      <c r="LN1" s="1505"/>
      <c r="LO1" s="1505"/>
      <c r="LP1" s="1505"/>
      <c r="LQ1" s="1505"/>
      <c r="LR1" s="1505"/>
      <c r="LS1" s="1505"/>
      <c r="LT1" s="1505"/>
      <c r="LU1" s="1505"/>
      <c r="LV1" s="1505"/>
      <c r="LW1" s="1505"/>
      <c r="LX1" s="1505"/>
      <c r="LY1" s="1505"/>
      <c r="LZ1" s="1505"/>
      <c r="MA1" s="1505"/>
      <c r="MB1" s="1505"/>
      <c r="MC1" s="1505"/>
      <c r="MD1" s="1505"/>
      <c r="ME1" s="1505"/>
      <c r="MF1" s="1505"/>
      <c r="MG1" s="1505"/>
      <c r="MH1" s="1505"/>
      <c r="MI1" s="1505"/>
      <c r="MJ1" s="1505"/>
      <c r="MK1" s="1505"/>
      <c r="ML1" s="1505"/>
      <c r="MM1" s="1505"/>
      <c r="MN1" s="1505"/>
      <c r="MO1" s="1505"/>
      <c r="MP1" s="1505"/>
      <c r="MQ1" s="1505"/>
      <c r="MR1" s="1505"/>
      <c r="MS1" s="1505"/>
      <c r="MT1" s="1505"/>
      <c r="MU1" s="1505"/>
      <c r="MV1" s="1505"/>
      <c r="MW1" s="1505"/>
      <c r="MX1" s="1505"/>
      <c r="MY1" s="1505"/>
      <c r="MZ1" s="1505"/>
      <c r="NA1" s="1505"/>
      <c r="NB1" s="1505"/>
      <c r="NC1" s="1505"/>
      <c r="ND1" s="1505"/>
      <c r="NE1" s="1505"/>
      <c r="NF1" s="1505"/>
      <c r="NG1" s="1505"/>
      <c r="NH1" s="1505"/>
      <c r="NI1" s="1505"/>
      <c r="NJ1" s="1505"/>
      <c r="NK1" s="1505"/>
      <c r="NL1" s="1505"/>
      <c r="NM1" s="1505"/>
      <c r="NN1" s="1505"/>
      <c r="NO1" s="1505"/>
      <c r="NP1" s="1505"/>
      <c r="NQ1" s="1505"/>
      <c r="NR1" s="1505"/>
      <c r="NS1" s="1505"/>
      <c r="NT1" s="1505"/>
      <c r="NU1" s="1505"/>
      <c r="NV1" s="1505"/>
      <c r="NW1" s="1505"/>
      <c r="NX1" s="1505"/>
      <c r="NY1" s="1505"/>
      <c r="NZ1" s="1505"/>
      <c r="OA1" s="1505"/>
      <c r="OB1" s="1505"/>
      <c r="OC1" s="1505"/>
      <c r="OD1" s="1505"/>
      <c r="OE1" s="1505"/>
      <c r="OF1" s="1505"/>
      <c r="OG1" s="1505"/>
      <c r="OH1" s="1505"/>
      <c r="OI1" s="1505"/>
      <c r="OJ1" s="1505"/>
      <c r="OK1" s="1505"/>
      <c r="OL1" s="1505"/>
      <c r="OM1" s="1505"/>
      <c r="ON1" s="1505"/>
      <c r="OO1" s="1505"/>
      <c r="OP1" s="1505"/>
      <c r="OQ1" s="1505"/>
      <c r="OR1" s="1505"/>
      <c r="OS1" s="1505"/>
      <c r="OT1" s="1505"/>
      <c r="OU1" s="1505"/>
      <c r="OV1" s="1505"/>
      <c r="OW1" s="1505"/>
      <c r="OX1" s="1505"/>
      <c r="OY1" s="1505"/>
      <c r="OZ1" s="1505"/>
      <c r="PA1" s="1505"/>
      <c r="PB1" s="1505"/>
      <c r="PC1" s="1505"/>
      <c r="PD1" s="1505"/>
      <c r="PE1" s="1505"/>
      <c r="PF1" s="1505"/>
      <c r="PG1" s="1505"/>
      <c r="PH1" s="1505"/>
      <c r="PI1" s="1505"/>
      <c r="PJ1" s="1505"/>
      <c r="PK1" s="1505"/>
      <c r="PL1" s="1505"/>
      <c r="PM1" s="1505"/>
      <c r="PN1" s="1505"/>
      <c r="PO1" s="1505"/>
      <c r="PP1" s="1505"/>
      <c r="PQ1" s="1505"/>
      <c r="PR1" s="1505"/>
      <c r="PS1" s="1505"/>
      <c r="PT1" s="1505"/>
      <c r="PU1" s="1505"/>
      <c r="PV1" s="1505"/>
      <c r="PW1" s="1505"/>
      <c r="PX1" s="1505"/>
      <c r="PY1" s="1505"/>
      <c r="PZ1" s="1505"/>
      <c r="QA1" s="1505"/>
      <c r="QB1" s="1505"/>
      <c r="QC1" s="1505"/>
      <c r="QD1" s="1505"/>
      <c r="QE1" s="1505"/>
      <c r="QF1" s="1505"/>
      <c r="QG1" s="1505"/>
      <c r="QH1" s="1505"/>
      <c r="QI1" s="1505"/>
      <c r="QJ1" s="1505"/>
      <c r="QK1" s="1505"/>
      <c r="QL1" s="1505"/>
      <c r="QM1" s="1505"/>
      <c r="QN1" s="1505"/>
      <c r="QO1" s="1505"/>
      <c r="QP1" s="1505"/>
      <c r="QQ1" s="1505"/>
      <c r="QR1" s="1505"/>
      <c r="QS1" s="1505"/>
      <c r="QT1" s="1505"/>
      <c r="QU1" s="1505"/>
      <c r="QV1" s="1505"/>
      <c r="QW1" s="1505"/>
      <c r="QX1" s="1505"/>
      <c r="QY1" s="1505"/>
      <c r="QZ1" s="1505"/>
      <c r="RA1" s="1505"/>
      <c r="RB1" s="1505"/>
      <c r="RC1" s="1505"/>
      <c r="RD1" s="1505"/>
      <c r="RE1" s="1505"/>
      <c r="RF1" s="1505"/>
      <c r="RG1" s="1505"/>
      <c r="RH1" s="1505"/>
      <c r="RI1" s="1505"/>
      <c r="RJ1" s="1505"/>
      <c r="RK1" s="1505"/>
      <c r="RL1" s="1505"/>
      <c r="RM1" s="1505"/>
      <c r="RN1" s="1505"/>
      <c r="RO1" s="1505"/>
      <c r="RP1" s="1505"/>
      <c r="RQ1" s="1505"/>
      <c r="RR1" s="1505"/>
      <c r="RS1" s="1505"/>
      <c r="RT1" s="1505"/>
      <c r="RU1" s="1505"/>
      <c r="RV1" s="1505"/>
      <c r="RW1" s="1505"/>
      <c r="RX1" s="1505"/>
      <c r="RY1" s="1505"/>
      <c r="RZ1" s="1505"/>
      <c r="SA1" s="1505"/>
      <c r="SB1" s="1505"/>
      <c r="SC1" s="1505"/>
      <c r="SD1" s="1505"/>
      <c r="SE1" s="1505"/>
      <c r="SF1" s="1505"/>
      <c r="SG1" s="1505"/>
      <c r="SH1" s="1505"/>
      <c r="SI1" s="1505"/>
      <c r="SJ1" s="1505"/>
      <c r="SK1" s="1505"/>
      <c r="SL1" s="1505"/>
      <c r="SM1" s="1505"/>
      <c r="SN1" s="1505"/>
      <c r="SO1" s="1505"/>
      <c r="SP1" s="1505"/>
      <c r="SQ1" s="1505"/>
      <c r="SR1" s="1505"/>
      <c r="SS1" s="1505"/>
      <c r="ST1" s="1505"/>
      <c r="SU1" s="1505"/>
      <c r="SV1" s="1505"/>
      <c r="SW1" s="1505"/>
      <c r="SX1" s="1505"/>
      <c r="SY1" s="1505"/>
      <c r="SZ1" s="1505"/>
      <c r="TA1" s="1505"/>
      <c r="TB1" s="1505"/>
      <c r="TC1" s="1505"/>
      <c r="TD1" s="1505"/>
      <c r="TE1" s="1505"/>
      <c r="TF1" s="1505"/>
      <c r="TG1" s="1505"/>
      <c r="TH1" s="1505"/>
      <c r="TI1" s="1505"/>
      <c r="TJ1" s="1505"/>
      <c r="TK1" s="1505"/>
      <c r="TL1" s="1505"/>
      <c r="TM1" s="1505"/>
      <c r="TN1" s="1505"/>
      <c r="TO1" s="1505"/>
      <c r="TP1" s="1505"/>
      <c r="TQ1" s="1505"/>
      <c r="TR1" s="1505"/>
      <c r="TS1" s="1505"/>
      <c r="TT1" s="1505"/>
      <c r="TU1" s="1505"/>
      <c r="TV1" s="1505"/>
      <c r="TW1" s="1505"/>
      <c r="TX1" s="1505"/>
      <c r="TY1" s="1505"/>
      <c r="TZ1" s="1505"/>
      <c r="UA1" s="1505"/>
      <c r="UB1" s="1505"/>
      <c r="UC1" s="1505"/>
      <c r="UD1" s="1505"/>
      <c r="UE1" s="1505"/>
      <c r="UF1" s="1505"/>
      <c r="UG1" s="1505"/>
      <c r="UH1" s="1505"/>
      <c r="UI1" s="1505"/>
      <c r="UJ1" s="1505"/>
      <c r="UK1" s="1505"/>
      <c r="UL1" s="1505"/>
      <c r="UM1" s="1505"/>
      <c r="UN1" s="1505"/>
      <c r="UO1" s="1505"/>
      <c r="UP1" s="1505"/>
      <c r="UQ1" s="1505"/>
      <c r="UR1" s="1505"/>
      <c r="US1" s="1505"/>
      <c r="UT1" s="1505"/>
      <c r="UU1" s="1505"/>
      <c r="UV1" s="1505"/>
      <c r="UW1" s="1505"/>
      <c r="UX1" s="1505"/>
      <c r="UY1" s="1505"/>
      <c r="UZ1" s="1505"/>
      <c r="VA1" s="1505"/>
      <c r="VB1" s="1505"/>
      <c r="VC1" s="1505"/>
      <c r="VD1" s="1505"/>
      <c r="VE1" s="1505"/>
      <c r="VF1" s="1505"/>
      <c r="VG1" s="1505"/>
      <c r="VH1" s="1505"/>
      <c r="VI1" s="1505"/>
      <c r="VJ1" s="1505"/>
      <c r="VK1" s="1505"/>
      <c r="VL1" s="1505"/>
      <c r="VM1" s="1505"/>
      <c r="VN1" s="1505"/>
      <c r="VO1" s="1505"/>
      <c r="VP1" s="1505"/>
      <c r="VQ1" s="1505"/>
      <c r="VR1" s="1505"/>
      <c r="VS1" s="1505"/>
      <c r="VT1" s="1505"/>
      <c r="VU1" s="1505"/>
      <c r="VV1" s="1505"/>
      <c r="VW1" s="1505"/>
      <c r="VX1" s="1505"/>
      <c r="VY1" s="1505"/>
      <c r="VZ1" s="1505"/>
      <c r="WA1" s="1505"/>
      <c r="WB1" s="1505"/>
      <c r="WC1" s="1505"/>
      <c r="WD1" s="1505"/>
      <c r="WE1" s="1505"/>
      <c r="WF1" s="1505"/>
      <c r="WG1" s="1505"/>
      <c r="WH1" s="1505"/>
      <c r="WI1" s="1505"/>
      <c r="WJ1" s="1505"/>
      <c r="WK1" s="1505"/>
      <c r="WL1" s="1505"/>
      <c r="WM1" s="1505"/>
      <c r="WN1" s="1505"/>
      <c r="WO1" s="1505"/>
      <c r="WP1" s="1505"/>
      <c r="WQ1" s="1505"/>
      <c r="WR1" s="1505"/>
      <c r="WS1" s="1505"/>
      <c r="WT1" s="1505"/>
      <c r="WU1" s="1505"/>
      <c r="WV1" s="1505"/>
      <c r="WW1" s="1505"/>
      <c r="WX1" s="1505"/>
      <c r="WY1" s="1505"/>
      <c r="WZ1" s="1505"/>
      <c r="XA1" s="1505"/>
      <c r="XB1" s="1505"/>
      <c r="XC1" s="1505"/>
      <c r="XD1" s="1505"/>
      <c r="XE1" s="1505"/>
      <c r="XF1" s="1505"/>
      <c r="XG1" s="1505"/>
      <c r="XH1" s="1505"/>
      <c r="XI1" s="1505"/>
      <c r="XJ1" s="1505"/>
      <c r="XK1" s="1505"/>
      <c r="XL1" s="1505"/>
      <c r="XM1" s="1505"/>
      <c r="XN1" s="1505"/>
      <c r="XO1" s="1505"/>
      <c r="XP1" s="1505"/>
      <c r="XQ1" s="1505"/>
      <c r="XR1" s="1505"/>
      <c r="XS1" s="1505"/>
      <c r="XT1" s="1505"/>
      <c r="XU1" s="1505"/>
      <c r="XV1" s="1505"/>
      <c r="XW1" s="1505"/>
      <c r="XX1" s="1505"/>
      <c r="XY1" s="1505"/>
      <c r="XZ1" s="1505"/>
      <c r="YA1" s="1505"/>
      <c r="YB1" s="1505"/>
      <c r="YC1" s="1505"/>
      <c r="YD1" s="1505"/>
      <c r="YE1" s="1505"/>
      <c r="YF1" s="1505"/>
      <c r="YG1" s="1505"/>
      <c r="YH1" s="1505"/>
      <c r="YI1" s="1505"/>
      <c r="YJ1" s="1505"/>
      <c r="YK1" s="1505"/>
      <c r="YL1" s="1505"/>
      <c r="YM1" s="1505"/>
      <c r="YN1" s="1505"/>
      <c r="YO1" s="1505"/>
      <c r="YP1" s="1505"/>
      <c r="YQ1" s="1505"/>
      <c r="YR1" s="1505"/>
      <c r="YS1" s="1505"/>
      <c r="YT1" s="1505"/>
      <c r="YU1" s="1505"/>
      <c r="YV1" s="1505"/>
      <c r="YW1" s="1505"/>
      <c r="YX1" s="1505"/>
      <c r="YY1" s="1505"/>
      <c r="YZ1" s="1505"/>
      <c r="ZA1" s="1505"/>
      <c r="ZB1" s="1505"/>
      <c r="ZC1" s="1505"/>
      <c r="ZD1" s="1505"/>
      <c r="ZE1" s="1505"/>
      <c r="ZF1" s="1505"/>
      <c r="ZG1" s="1505"/>
      <c r="ZH1" s="1505"/>
      <c r="ZI1" s="1505"/>
      <c r="ZJ1" s="1505"/>
      <c r="ZK1" s="1505"/>
      <c r="ZL1" s="1505"/>
      <c r="ZM1" s="1505"/>
      <c r="ZN1" s="1505"/>
      <c r="ZO1" s="1505"/>
      <c r="ZP1" s="1505"/>
      <c r="ZQ1" s="1505"/>
      <c r="ZR1" s="1505"/>
      <c r="ZS1" s="1505"/>
      <c r="ZT1" s="1505"/>
      <c r="ZU1" s="1505"/>
      <c r="ZV1" s="1505"/>
      <c r="ZW1" s="1505"/>
      <c r="ZX1" s="1505"/>
      <c r="ZY1" s="1505"/>
      <c r="ZZ1" s="1505"/>
      <c r="AAA1" s="1505"/>
      <c r="AAB1" s="1505"/>
      <c r="AAC1" s="1505"/>
      <c r="AAD1" s="1505"/>
      <c r="AAE1" s="1505"/>
      <c r="AAF1" s="1505"/>
      <c r="AAG1" s="1505"/>
      <c r="AAH1" s="1505"/>
      <c r="AAI1" s="1505"/>
      <c r="AAJ1" s="1505"/>
      <c r="AAK1" s="1505"/>
      <c r="AAL1" s="1505"/>
      <c r="AAM1" s="1505"/>
      <c r="AAN1" s="1505"/>
      <c r="AAO1" s="1505"/>
      <c r="AAP1" s="1505"/>
      <c r="AAQ1" s="1505"/>
      <c r="AAR1" s="1505"/>
      <c r="AAS1" s="1505"/>
      <c r="AAT1" s="1505"/>
      <c r="AAU1" s="1505"/>
      <c r="AAV1" s="1505"/>
      <c r="AAW1" s="1505"/>
      <c r="AAX1" s="1505"/>
      <c r="AAY1" s="1505"/>
      <c r="AAZ1" s="1505"/>
      <c r="ABA1" s="1505"/>
      <c r="ABB1" s="1505"/>
      <c r="ABC1" s="1505"/>
      <c r="ABD1" s="1505"/>
      <c r="ABE1" s="1505"/>
      <c r="ABF1" s="1505"/>
      <c r="ABG1" s="1505"/>
      <c r="ABH1" s="1505"/>
      <c r="ABI1" s="1505"/>
      <c r="ABJ1" s="1505"/>
      <c r="ABK1" s="1505"/>
      <c r="ABL1" s="1505"/>
      <c r="ABM1" s="1505"/>
      <c r="ABN1" s="1505"/>
      <c r="ABO1" s="1505"/>
      <c r="ABP1" s="1505"/>
      <c r="ABQ1" s="1505"/>
      <c r="ABR1" s="1505"/>
      <c r="ABS1" s="1505"/>
      <c r="ABT1" s="1505"/>
      <c r="ABU1" s="1505"/>
      <c r="ABV1" s="1505"/>
      <c r="ABW1" s="1505"/>
      <c r="ABX1" s="1505"/>
      <c r="ABY1" s="1505"/>
      <c r="ABZ1" s="1505"/>
      <c r="ACA1" s="1505"/>
      <c r="ACB1" s="1505"/>
      <c r="ACC1" s="1505"/>
      <c r="ACD1" s="1505"/>
      <c r="ACE1" s="1505"/>
      <c r="ACF1" s="1505"/>
      <c r="ACG1" s="1505"/>
      <c r="ACH1" s="1505"/>
      <c r="ACI1" s="1505"/>
      <c r="ACJ1" s="1505"/>
      <c r="ACK1" s="1505"/>
      <c r="ACL1" s="1505"/>
      <c r="ACM1" s="1505"/>
      <c r="ACN1" s="1505"/>
      <c r="ACO1" s="1505"/>
      <c r="ACP1" s="1505"/>
      <c r="ACQ1" s="1505"/>
      <c r="ACR1" s="1505"/>
      <c r="ACS1" s="1505"/>
      <c r="ACT1" s="1505"/>
      <c r="ACU1" s="1505"/>
      <c r="ACV1" s="1505"/>
      <c r="ACW1" s="1505"/>
      <c r="ACX1" s="1505"/>
      <c r="ACY1" s="1505"/>
      <c r="ACZ1" s="1505"/>
      <c r="ADA1" s="1505"/>
      <c r="ADB1" s="1505"/>
      <c r="ADC1" s="1505"/>
      <c r="ADD1" s="1505"/>
      <c r="ADE1" s="1505"/>
      <c r="ADF1" s="1505"/>
      <c r="ADG1" s="1505"/>
      <c r="ADH1" s="1505"/>
      <c r="ADI1" s="1505"/>
      <c r="ADJ1" s="1505"/>
      <c r="ADK1" s="1505"/>
      <c r="ADL1" s="1505"/>
      <c r="ADM1" s="1505"/>
      <c r="ADN1" s="1505"/>
      <c r="ADO1" s="1505"/>
      <c r="ADP1" s="1505"/>
      <c r="ADQ1" s="1505"/>
      <c r="ADR1" s="1505"/>
      <c r="ADS1" s="1505"/>
      <c r="ADT1" s="1505"/>
      <c r="ADU1" s="1505"/>
      <c r="ADV1" s="1505"/>
      <c r="ADW1" s="1505"/>
      <c r="ADX1" s="1505"/>
      <c r="ADY1" s="1505"/>
      <c r="ADZ1" s="1505"/>
      <c r="AEA1" s="1505"/>
      <c r="AEB1" s="1505"/>
      <c r="AEC1" s="1505"/>
      <c r="AED1" s="1505"/>
      <c r="AEE1" s="1505"/>
      <c r="AEF1" s="1505"/>
      <c r="AEG1" s="1505"/>
      <c r="AEH1" s="1505"/>
      <c r="AEI1" s="1505"/>
      <c r="AEJ1" s="1505"/>
      <c r="AEK1" s="1505"/>
      <c r="AEL1" s="1505"/>
      <c r="AEM1" s="1505"/>
      <c r="AEN1" s="1505"/>
      <c r="AEO1" s="1505"/>
      <c r="AEP1" s="1505"/>
      <c r="AEQ1" s="1505"/>
      <c r="AER1" s="1505"/>
      <c r="AES1" s="1505"/>
      <c r="AET1" s="1505"/>
      <c r="AEU1" s="1505"/>
      <c r="AEV1" s="1505"/>
      <c r="AEW1" s="1505"/>
      <c r="AEX1" s="1505"/>
      <c r="AEY1" s="1505"/>
      <c r="AEZ1" s="1505"/>
      <c r="AFA1" s="1505"/>
      <c r="AFB1" s="1505"/>
      <c r="AFC1" s="1505"/>
      <c r="AFD1" s="1505"/>
      <c r="AFE1" s="1505"/>
      <c r="AFF1" s="1505"/>
      <c r="AFG1" s="1505"/>
      <c r="AFH1" s="1505"/>
      <c r="AFI1" s="1505"/>
      <c r="AFJ1" s="1505"/>
      <c r="AFK1" s="1505"/>
      <c r="AFL1" s="1505"/>
      <c r="AFM1" s="1505"/>
      <c r="AFN1" s="1505"/>
      <c r="AFO1" s="1505"/>
      <c r="AFP1" s="1505"/>
      <c r="AFQ1" s="1505"/>
      <c r="AFR1" s="1505"/>
      <c r="AFS1" s="1505"/>
      <c r="AFT1" s="1505"/>
      <c r="AFU1" s="1505"/>
      <c r="AFV1" s="1505"/>
      <c r="AFW1" s="1505"/>
      <c r="AFX1" s="1505"/>
      <c r="AFY1" s="1505"/>
      <c r="AFZ1" s="1505"/>
      <c r="AGA1" s="1505"/>
      <c r="AGB1" s="1505"/>
      <c r="AGC1" s="1505"/>
      <c r="AGD1" s="1505"/>
      <c r="AGE1" s="1505"/>
      <c r="AGF1" s="1505"/>
      <c r="AGG1" s="1505"/>
      <c r="AGH1" s="1505"/>
      <c r="AGI1" s="1505"/>
      <c r="AGJ1" s="1505"/>
      <c r="AGK1" s="1505"/>
      <c r="AGL1" s="1505"/>
      <c r="AGM1" s="1505"/>
      <c r="AGN1" s="1505"/>
      <c r="AGO1" s="1505"/>
      <c r="AGP1" s="1505"/>
      <c r="AGQ1" s="1505"/>
      <c r="AGR1" s="1505"/>
      <c r="AGS1" s="1505"/>
      <c r="AGT1" s="1505"/>
      <c r="AGU1" s="1505"/>
      <c r="AGV1" s="1505"/>
      <c r="AGW1" s="1505"/>
      <c r="AGX1" s="1505"/>
      <c r="AGY1" s="1505"/>
      <c r="AGZ1" s="1505"/>
      <c r="AHA1" s="1505"/>
      <c r="AHB1" s="1505"/>
      <c r="AHC1" s="1505"/>
      <c r="AHD1" s="1505"/>
      <c r="AHE1" s="1505"/>
      <c r="AHF1" s="1505"/>
      <c r="AHG1" s="1505"/>
      <c r="AHH1" s="1505"/>
      <c r="AHI1" s="1505"/>
      <c r="AHJ1" s="1505"/>
      <c r="AHK1" s="1505"/>
      <c r="AHL1" s="1505"/>
      <c r="AHM1" s="1505"/>
      <c r="AHN1" s="1505"/>
      <c r="AHO1" s="1505"/>
      <c r="AHP1" s="1505"/>
      <c r="AHQ1" s="1505"/>
      <c r="AHR1" s="1505"/>
      <c r="AHS1" s="1505"/>
      <c r="AHT1" s="1505"/>
      <c r="AHU1" s="1505"/>
      <c r="AHV1" s="1505"/>
      <c r="AHW1" s="1505"/>
      <c r="AHX1" s="1505"/>
      <c r="AHY1" s="1505"/>
      <c r="AHZ1" s="1505"/>
      <c r="AIA1" s="1505"/>
      <c r="AIB1" s="1505"/>
      <c r="AIC1" s="1505"/>
      <c r="AID1" s="1505"/>
      <c r="AIE1" s="1505"/>
      <c r="AIF1" s="1505"/>
      <c r="AIG1" s="1505"/>
      <c r="AIH1" s="1505"/>
      <c r="AII1" s="1505"/>
      <c r="AIJ1" s="1505"/>
      <c r="AIK1" s="1505"/>
      <c r="AIL1" s="1505"/>
      <c r="AIM1" s="1505"/>
      <c r="AIN1" s="1505"/>
      <c r="AIO1" s="1505"/>
      <c r="AIP1" s="1505"/>
      <c r="AIQ1" s="1505"/>
      <c r="AIR1" s="1505"/>
      <c r="AIS1" s="1505"/>
      <c r="AIT1" s="1505"/>
      <c r="AIU1" s="1505"/>
      <c r="AIV1" s="1505"/>
      <c r="AIW1" s="1505"/>
      <c r="AIX1" s="1505"/>
      <c r="AIY1" s="1505"/>
      <c r="AIZ1" s="1505"/>
      <c r="AJA1" s="1505"/>
      <c r="AJB1" s="1505"/>
      <c r="AJC1" s="1505"/>
      <c r="AJD1" s="1505"/>
      <c r="AJE1" s="1505"/>
      <c r="AJF1" s="1505"/>
      <c r="AJG1" s="1505"/>
      <c r="AJH1" s="1505"/>
      <c r="AJI1" s="1505"/>
      <c r="AJJ1" s="1505"/>
      <c r="AJK1" s="1505"/>
      <c r="AJL1" s="1505"/>
      <c r="AJM1" s="1505"/>
      <c r="AJN1" s="1505"/>
      <c r="AJO1" s="1505"/>
      <c r="AJP1" s="1505"/>
      <c r="AJQ1" s="1505"/>
      <c r="AJR1" s="1505"/>
      <c r="AJS1" s="1505"/>
      <c r="AJT1" s="1505"/>
      <c r="AJU1" s="1505"/>
      <c r="AJV1" s="1505"/>
      <c r="AJW1" s="1505"/>
      <c r="AJX1" s="1505"/>
      <c r="AJY1" s="1505"/>
      <c r="AJZ1" s="1505"/>
      <c r="AKA1" s="1505"/>
      <c r="AKB1" s="1505"/>
      <c r="AKC1" s="1505"/>
      <c r="AKD1" s="1505"/>
      <c r="AKE1" s="1505"/>
      <c r="AKF1" s="1505"/>
      <c r="AKG1" s="1505"/>
      <c r="AKH1" s="1505"/>
      <c r="AKI1" s="1505"/>
      <c r="AKJ1" s="1505"/>
      <c r="AKK1" s="1505"/>
      <c r="AKL1" s="1505"/>
      <c r="AKM1" s="1505"/>
      <c r="AKN1" s="1505"/>
      <c r="AKO1" s="1505"/>
      <c r="AKP1" s="1505"/>
      <c r="AKQ1" s="1505"/>
      <c r="AKR1" s="1505"/>
      <c r="AKS1" s="1505"/>
      <c r="AKT1" s="1505"/>
      <c r="AKU1" s="1505"/>
      <c r="AKV1" s="1505"/>
      <c r="AKW1" s="1505"/>
      <c r="AKX1" s="1505"/>
      <c r="AKY1" s="1505"/>
      <c r="AKZ1" s="1505"/>
      <c r="ALA1" s="1505"/>
      <c r="ALB1" s="1505"/>
      <c r="ALC1" s="1505"/>
      <c r="ALD1" s="1505"/>
      <c r="ALE1" s="1505"/>
      <c r="ALF1" s="1505"/>
      <c r="ALG1" s="1505"/>
      <c r="ALH1" s="1505"/>
      <c r="ALI1" s="1505"/>
      <c r="ALJ1" s="1505"/>
      <c r="ALK1" s="1505"/>
      <c r="ALL1" s="1505"/>
      <c r="ALM1" s="1505"/>
      <c r="ALN1" s="1505"/>
      <c r="ALO1" s="1505"/>
      <c r="ALP1" s="1505"/>
      <c r="ALQ1" s="1505"/>
      <c r="ALR1" s="1505"/>
      <c r="ALS1" s="1505"/>
      <c r="ALT1" s="1505"/>
      <c r="ALU1" s="1505"/>
      <c r="ALV1" s="1505"/>
      <c r="ALW1" s="1505"/>
      <c r="ALX1" s="1505"/>
      <c r="ALY1" s="1505"/>
      <c r="ALZ1" s="1505"/>
      <c r="AMA1" s="1505"/>
      <c r="AMB1" s="1505"/>
      <c r="AMC1" s="1505"/>
      <c r="AMD1" s="1505"/>
      <c r="AME1" s="1505"/>
      <c r="AMF1" s="1505"/>
      <c r="AMG1" s="1505"/>
      <c r="AMH1" s="1505"/>
    </row>
    <row r="2" spans="1:1024" ht="20.100000000000001" customHeight="1" x14ac:dyDescent="0.2">
      <c r="B2" s="729"/>
      <c r="AMI2"/>
    </row>
    <row r="3" spans="1:1024" ht="20.100000000000001" customHeight="1" x14ac:dyDescent="0.2">
      <c r="B3" s="1120" t="s">
        <v>439</v>
      </c>
      <c r="AMI3"/>
    </row>
    <row r="4" spans="1:1024" ht="20.100000000000001" customHeight="1" x14ac:dyDescent="0.2">
      <c r="B4" s="367" t="s">
        <v>49</v>
      </c>
      <c r="AMI4"/>
    </row>
    <row r="5" spans="1:1024" ht="50.1" customHeight="1" x14ac:dyDescent="0.2">
      <c r="C5" s="225" t="s">
        <v>103</v>
      </c>
      <c r="D5" s="226" t="s">
        <v>104</v>
      </c>
      <c r="E5" s="223" t="s">
        <v>105</v>
      </c>
      <c r="F5" s="746" t="s">
        <v>106</v>
      </c>
      <c r="G5" s="225" t="s">
        <v>107</v>
      </c>
      <c r="H5" s="226" t="s">
        <v>536</v>
      </c>
      <c r="I5" s="223" t="s">
        <v>109</v>
      </c>
      <c r="J5" s="467"/>
    </row>
    <row r="6" spans="1:1024" ht="24.95" customHeight="1" x14ac:dyDescent="0.3">
      <c r="B6" s="698" t="s">
        <v>111</v>
      </c>
      <c r="C6" s="730"/>
      <c r="D6" s="730"/>
      <c r="E6" s="730"/>
      <c r="F6" s="731"/>
      <c r="G6" s="730"/>
      <c r="H6" s="730"/>
      <c r="I6" s="467"/>
      <c r="J6" s="467"/>
    </row>
    <row r="7" spans="1:1024" x14ac:dyDescent="0.2">
      <c r="A7" s="337"/>
      <c r="B7" s="747" t="s">
        <v>581</v>
      </c>
      <c r="C7" s="659">
        <v>4659</v>
      </c>
      <c r="D7" s="659">
        <v>191</v>
      </c>
      <c r="E7" s="657">
        <v>1008</v>
      </c>
      <c r="F7" s="732">
        <v>211</v>
      </c>
      <c r="G7" s="659">
        <v>1067</v>
      </c>
      <c r="H7" s="659">
        <v>5647</v>
      </c>
      <c r="I7" s="657">
        <v>6714</v>
      </c>
      <c r="J7" s="467"/>
      <c r="AMJ7" s="337"/>
    </row>
    <row r="8" spans="1:1024" x14ac:dyDescent="0.2">
      <c r="A8" s="337"/>
      <c r="B8" s="748" t="s">
        <v>582</v>
      </c>
      <c r="C8" s="665">
        <v>515</v>
      </c>
      <c r="D8" s="665">
        <v>28</v>
      </c>
      <c r="E8" s="663">
        <v>120</v>
      </c>
      <c r="F8" s="749">
        <v>29</v>
      </c>
      <c r="G8" s="665">
        <v>119</v>
      </c>
      <c r="H8" s="665">
        <v>555</v>
      </c>
      <c r="I8" s="663">
        <v>674</v>
      </c>
      <c r="J8" s="467"/>
      <c r="AMJ8" s="337"/>
    </row>
    <row r="9" spans="1:1024" x14ac:dyDescent="0.2">
      <c r="A9" s="337"/>
      <c r="B9" s="747" t="s">
        <v>583</v>
      </c>
      <c r="C9" s="659">
        <v>538</v>
      </c>
      <c r="D9" s="659">
        <v>23</v>
      </c>
      <c r="E9" s="657">
        <v>124</v>
      </c>
      <c r="F9" s="732">
        <v>23</v>
      </c>
      <c r="G9" s="659">
        <v>126</v>
      </c>
      <c r="H9" s="659">
        <v>605</v>
      </c>
      <c r="I9" s="657">
        <v>731</v>
      </c>
      <c r="J9" s="467"/>
      <c r="AMJ9" s="337"/>
    </row>
    <row r="10" spans="1:1024" x14ac:dyDescent="0.2">
      <c r="A10" s="337"/>
      <c r="B10" s="750" t="s">
        <v>584</v>
      </c>
      <c r="C10" s="735">
        <v>15</v>
      </c>
      <c r="D10" s="735"/>
      <c r="E10" s="736">
        <v>5</v>
      </c>
      <c r="F10" s="737">
        <v>0</v>
      </c>
      <c r="G10" s="735">
        <v>6</v>
      </c>
      <c r="H10" s="735">
        <v>16</v>
      </c>
      <c r="I10" s="736">
        <v>22</v>
      </c>
      <c r="J10" s="467"/>
      <c r="AMJ10" s="337"/>
    </row>
    <row r="11" spans="1:1024" x14ac:dyDescent="0.2">
      <c r="B11" s="751" t="s">
        <v>115</v>
      </c>
      <c r="C11" s="740">
        <f t="shared" ref="C11:I11" si="0">SUM(C7:C10)</f>
        <v>5727</v>
      </c>
      <c r="D11" s="740">
        <f t="shared" si="0"/>
        <v>242</v>
      </c>
      <c r="E11" s="741">
        <f t="shared" si="0"/>
        <v>1257</v>
      </c>
      <c r="F11" s="742">
        <f t="shared" si="0"/>
        <v>263</v>
      </c>
      <c r="G11" s="740">
        <f t="shared" si="0"/>
        <v>1318</v>
      </c>
      <c r="H11" s="740">
        <f t="shared" si="0"/>
        <v>6823</v>
      </c>
      <c r="I11" s="741">
        <f t="shared" si="0"/>
        <v>8141</v>
      </c>
      <c r="J11" s="467"/>
    </row>
    <row r="12" spans="1:1024" ht="24.95" customHeight="1" x14ac:dyDescent="0.3">
      <c r="B12" s="675" t="s">
        <v>764</v>
      </c>
      <c r="C12" s="743"/>
      <c r="D12" s="743"/>
      <c r="E12" s="743"/>
      <c r="F12" s="744"/>
      <c r="G12" s="743"/>
      <c r="H12" s="743"/>
      <c r="I12" s="743"/>
      <c r="J12" s="730"/>
    </row>
    <row r="13" spans="1:1024" x14ac:dyDescent="0.2">
      <c r="B13" s="747" t="s">
        <v>581</v>
      </c>
      <c r="C13" s="659">
        <v>31543</v>
      </c>
      <c r="D13" s="659">
        <v>773</v>
      </c>
      <c r="E13" s="657">
        <v>7945</v>
      </c>
      <c r="F13" s="732">
        <v>810</v>
      </c>
      <c r="G13" s="659">
        <v>7659</v>
      </c>
      <c r="H13" s="659">
        <v>29714</v>
      </c>
      <c r="I13" s="657">
        <v>37373</v>
      </c>
      <c r="J13" s="467"/>
    </row>
    <row r="14" spans="1:1024" x14ac:dyDescent="0.2">
      <c r="B14" s="748" t="s">
        <v>582</v>
      </c>
      <c r="C14" s="665">
        <v>2412</v>
      </c>
      <c r="D14" s="665">
        <v>115</v>
      </c>
      <c r="E14" s="663">
        <v>877</v>
      </c>
      <c r="F14" s="749">
        <v>123</v>
      </c>
      <c r="G14" s="665">
        <v>853</v>
      </c>
      <c r="H14" s="665">
        <v>2050</v>
      </c>
      <c r="I14" s="663">
        <v>2903</v>
      </c>
      <c r="J14" s="467"/>
    </row>
    <row r="15" spans="1:1024" x14ac:dyDescent="0.2">
      <c r="B15" s="747" t="s">
        <v>583</v>
      </c>
      <c r="C15" s="659">
        <v>1926</v>
      </c>
      <c r="D15" s="659">
        <v>87</v>
      </c>
      <c r="E15" s="657">
        <v>714</v>
      </c>
      <c r="F15" s="732">
        <v>89</v>
      </c>
      <c r="G15" s="659">
        <v>721</v>
      </c>
      <c r="H15" s="659">
        <v>1671</v>
      </c>
      <c r="I15" s="657">
        <v>2392</v>
      </c>
      <c r="J15" s="467"/>
    </row>
    <row r="16" spans="1:1024" x14ac:dyDescent="0.2">
      <c r="B16" s="750" t="s">
        <v>584</v>
      </c>
      <c r="C16" s="735">
        <v>234</v>
      </c>
      <c r="D16" s="735">
        <v>12</v>
      </c>
      <c r="E16" s="736">
        <v>97</v>
      </c>
      <c r="F16" s="737">
        <v>12</v>
      </c>
      <c r="G16" s="735">
        <v>94</v>
      </c>
      <c r="H16" s="735">
        <v>212</v>
      </c>
      <c r="I16" s="736">
        <v>306</v>
      </c>
      <c r="J16" s="467"/>
    </row>
    <row r="17" spans="2:10" x14ac:dyDescent="0.2">
      <c r="B17" s="747" t="s">
        <v>585</v>
      </c>
      <c r="C17" s="659">
        <v>8</v>
      </c>
      <c r="D17" s="659">
        <v>3</v>
      </c>
      <c r="E17" s="657">
        <v>7</v>
      </c>
      <c r="F17" s="732">
        <v>3</v>
      </c>
      <c r="G17" s="659">
        <v>4</v>
      </c>
      <c r="H17" s="659">
        <v>1</v>
      </c>
      <c r="I17" s="657">
        <v>5</v>
      </c>
      <c r="J17" s="467"/>
    </row>
    <row r="18" spans="2:10" x14ac:dyDescent="0.2">
      <c r="B18" s="751" t="s">
        <v>115</v>
      </c>
      <c r="C18" s="740">
        <v>36123</v>
      </c>
      <c r="D18" s="740">
        <v>990</v>
      </c>
      <c r="E18" s="741">
        <v>9640</v>
      </c>
      <c r="F18" s="742">
        <v>1037</v>
      </c>
      <c r="G18" s="740">
        <v>9331</v>
      </c>
      <c r="H18" s="740">
        <v>33648</v>
      </c>
      <c r="I18" s="741">
        <v>42979</v>
      </c>
      <c r="J18" s="467"/>
    </row>
    <row r="19" spans="2:10" ht="24.95" customHeight="1" x14ac:dyDescent="0.3">
      <c r="B19" s="698" t="s">
        <v>765</v>
      </c>
      <c r="C19" s="743"/>
      <c r="D19" s="743"/>
      <c r="E19" s="743"/>
      <c r="F19" s="744"/>
      <c r="G19" s="743"/>
      <c r="H19" s="743"/>
      <c r="I19" s="743"/>
      <c r="J19" s="730"/>
    </row>
    <row r="20" spans="2:10" x14ac:dyDescent="0.2">
      <c r="B20" s="747" t="s">
        <v>581</v>
      </c>
      <c r="C20" s="659">
        <v>9156</v>
      </c>
      <c r="D20" s="659">
        <v>1134</v>
      </c>
      <c r="E20" s="657">
        <v>5627</v>
      </c>
      <c r="F20" s="732">
        <v>1212</v>
      </c>
      <c r="G20" s="659">
        <v>5613</v>
      </c>
      <c r="H20" s="659">
        <v>7036</v>
      </c>
      <c r="I20" s="657">
        <v>12649</v>
      </c>
      <c r="J20" s="467"/>
    </row>
    <row r="21" spans="2:10" x14ac:dyDescent="0.2">
      <c r="B21" s="748" t="s">
        <v>582</v>
      </c>
      <c r="C21" s="665">
        <v>2267</v>
      </c>
      <c r="D21" s="665">
        <v>293</v>
      </c>
      <c r="E21" s="663">
        <v>1518</v>
      </c>
      <c r="F21" s="749">
        <v>310</v>
      </c>
      <c r="G21" s="665">
        <v>1483</v>
      </c>
      <c r="H21" s="665">
        <v>1472</v>
      </c>
      <c r="I21" s="663">
        <v>2955</v>
      </c>
      <c r="J21" s="467"/>
    </row>
    <row r="22" spans="2:10" x14ac:dyDescent="0.2">
      <c r="B22" s="747" t="s">
        <v>583</v>
      </c>
      <c r="C22" s="659">
        <v>2298</v>
      </c>
      <c r="D22" s="659">
        <v>344</v>
      </c>
      <c r="E22" s="657">
        <v>1588</v>
      </c>
      <c r="F22" s="732">
        <v>371</v>
      </c>
      <c r="G22" s="659">
        <v>1549</v>
      </c>
      <c r="H22" s="659">
        <v>1614</v>
      </c>
      <c r="I22" s="657">
        <v>3163</v>
      </c>
      <c r="J22" s="467"/>
    </row>
    <row r="23" spans="2:10" x14ac:dyDescent="0.2">
      <c r="B23" s="750" t="s">
        <v>584</v>
      </c>
      <c r="C23" s="735">
        <v>443</v>
      </c>
      <c r="D23" s="735">
        <v>47</v>
      </c>
      <c r="E23" s="736">
        <v>313</v>
      </c>
      <c r="F23" s="737">
        <v>51</v>
      </c>
      <c r="G23" s="735">
        <v>314</v>
      </c>
      <c r="H23" s="735">
        <v>286</v>
      </c>
      <c r="I23" s="736">
        <v>600</v>
      </c>
      <c r="J23" s="467"/>
    </row>
    <row r="24" spans="2:10" x14ac:dyDescent="0.2">
      <c r="B24" s="747" t="s">
        <v>585</v>
      </c>
      <c r="C24" s="659">
        <v>2</v>
      </c>
      <c r="D24" s="659"/>
      <c r="E24" s="657">
        <v>1</v>
      </c>
      <c r="F24" s="732">
        <v>0</v>
      </c>
      <c r="G24" s="659">
        <v>1</v>
      </c>
      <c r="H24" s="659">
        <v>2</v>
      </c>
      <c r="I24" s="657">
        <v>3</v>
      </c>
      <c r="J24" s="467"/>
    </row>
    <row r="25" spans="2:10" x14ac:dyDescent="0.2">
      <c r="B25" s="751" t="s">
        <v>115</v>
      </c>
      <c r="C25" s="740">
        <v>14166</v>
      </c>
      <c r="D25" s="740">
        <v>1818</v>
      </c>
      <c r="E25" s="741">
        <v>9047</v>
      </c>
      <c r="F25" s="742">
        <v>1944</v>
      </c>
      <c r="G25" s="740">
        <v>8960</v>
      </c>
      <c r="H25" s="740">
        <v>10410</v>
      </c>
      <c r="I25" s="741">
        <v>19370</v>
      </c>
      <c r="J25" s="467"/>
    </row>
    <row r="26" spans="2:10" ht="24.95" customHeight="1" x14ac:dyDescent="0.3">
      <c r="B26" s="698" t="s">
        <v>547</v>
      </c>
      <c r="C26" s="743"/>
      <c r="D26" s="743"/>
      <c r="E26" s="743"/>
      <c r="F26" s="744"/>
      <c r="G26" s="743"/>
      <c r="H26" s="743"/>
      <c r="I26" s="743"/>
      <c r="J26" s="730"/>
    </row>
    <row r="27" spans="2:10" x14ac:dyDescent="0.2">
      <c r="B27" s="747" t="s">
        <v>581</v>
      </c>
      <c r="C27" s="659">
        <f t="shared" ref="C27:I30" si="1">C7+C13+C20</f>
        <v>45358</v>
      </c>
      <c r="D27" s="659">
        <f t="shared" si="1"/>
        <v>2098</v>
      </c>
      <c r="E27" s="657">
        <f t="shared" si="1"/>
        <v>14580</v>
      </c>
      <c r="F27" s="732">
        <f t="shared" si="1"/>
        <v>2233</v>
      </c>
      <c r="G27" s="659">
        <f t="shared" si="1"/>
        <v>14339</v>
      </c>
      <c r="H27" s="659">
        <f t="shared" si="1"/>
        <v>42397</v>
      </c>
      <c r="I27" s="657">
        <f t="shared" si="1"/>
        <v>56736</v>
      </c>
      <c r="J27" s="467"/>
    </row>
    <row r="28" spans="2:10" x14ac:dyDescent="0.2">
      <c r="B28" s="748" t="s">
        <v>582</v>
      </c>
      <c r="C28" s="665">
        <f t="shared" si="1"/>
        <v>5194</v>
      </c>
      <c r="D28" s="665">
        <f t="shared" si="1"/>
        <v>436</v>
      </c>
      <c r="E28" s="663">
        <f t="shared" si="1"/>
        <v>2515</v>
      </c>
      <c r="F28" s="749">
        <f t="shared" si="1"/>
        <v>462</v>
      </c>
      <c r="G28" s="665">
        <f t="shared" si="1"/>
        <v>2455</v>
      </c>
      <c r="H28" s="665">
        <f t="shared" si="1"/>
        <v>4077</v>
      </c>
      <c r="I28" s="663">
        <f t="shared" si="1"/>
        <v>6532</v>
      </c>
      <c r="J28" s="467"/>
    </row>
    <row r="29" spans="2:10" x14ac:dyDescent="0.2">
      <c r="B29" s="747" t="s">
        <v>583</v>
      </c>
      <c r="C29" s="659">
        <f t="shared" si="1"/>
        <v>4762</v>
      </c>
      <c r="D29" s="659">
        <f t="shared" si="1"/>
        <v>454</v>
      </c>
      <c r="E29" s="657">
        <f t="shared" si="1"/>
        <v>2426</v>
      </c>
      <c r="F29" s="732">
        <f t="shared" si="1"/>
        <v>483</v>
      </c>
      <c r="G29" s="659">
        <f t="shared" si="1"/>
        <v>2396</v>
      </c>
      <c r="H29" s="659">
        <f t="shared" si="1"/>
        <v>3890</v>
      </c>
      <c r="I29" s="657">
        <f t="shared" si="1"/>
        <v>6286</v>
      </c>
      <c r="J29" s="467"/>
    </row>
    <row r="30" spans="2:10" x14ac:dyDescent="0.2">
      <c r="B30" s="750" t="s">
        <v>584</v>
      </c>
      <c r="C30" s="735">
        <f t="shared" si="1"/>
        <v>692</v>
      </c>
      <c r="D30" s="735">
        <f t="shared" si="1"/>
        <v>59</v>
      </c>
      <c r="E30" s="736">
        <f t="shared" si="1"/>
        <v>415</v>
      </c>
      <c r="F30" s="737">
        <f t="shared" si="1"/>
        <v>63</v>
      </c>
      <c r="G30" s="735">
        <f t="shared" si="1"/>
        <v>414</v>
      </c>
      <c r="H30" s="735">
        <f t="shared" si="1"/>
        <v>514</v>
      </c>
      <c r="I30" s="736">
        <f t="shared" si="1"/>
        <v>928</v>
      </c>
      <c r="J30" s="467"/>
    </row>
    <row r="31" spans="2:10" x14ac:dyDescent="0.2">
      <c r="B31" s="747" t="s">
        <v>585</v>
      </c>
      <c r="C31" s="659">
        <f t="shared" ref="C31:I31" si="2">C17+C24</f>
        <v>10</v>
      </c>
      <c r="D31" s="659">
        <f t="shared" si="2"/>
        <v>3</v>
      </c>
      <c r="E31" s="657">
        <f t="shared" si="2"/>
        <v>8</v>
      </c>
      <c r="F31" s="732">
        <f t="shared" si="2"/>
        <v>3</v>
      </c>
      <c r="G31" s="659">
        <f t="shared" si="2"/>
        <v>5</v>
      </c>
      <c r="H31" s="659">
        <f t="shared" si="2"/>
        <v>3</v>
      </c>
      <c r="I31" s="657">
        <f t="shared" si="2"/>
        <v>8</v>
      </c>
      <c r="J31" s="467"/>
    </row>
    <row r="32" spans="2:10" x14ac:dyDescent="0.2">
      <c r="B32" s="751" t="s">
        <v>115</v>
      </c>
      <c r="C32" s="740">
        <f t="shared" ref="C32:I32" si="3">SUM(C27:C31)</f>
        <v>56016</v>
      </c>
      <c r="D32" s="740">
        <f t="shared" si="3"/>
        <v>3050</v>
      </c>
      <c r="E32" s="741">
        <f t="shared" si="3"/>
        <v>19944</v>
      </c>
      <c r="F32" s="742">
        <f t="shared" si="3"/>
        <v>3244</v>
      </c>
      <c r="G32" s="740">
        <f t="shared" si="3"/>
        <v>19609</v>
      </c>
      <c r="H32" s="740">
        <f t="shared" si="3"/>
        <v>50881</v>
      </c>
      <c r="I32" s="741">
        <f t="shared" si="3"/>
        <v>70490</v>
      </c>
      <c r="J32" s="467"/>
    </row>
    <row r="33" spans="2:10" s="95" customFormat="1" ht="15" customHeight="1" x14ac:dyDescent="0.2">
      <c r="B33" s="126" t="s">
        <v>117</v>
      </c>
      <c r="C33" s="378"/>
      <c r="D33" s="378"/>
      <c r="E33" s="378"/>
      <c r="F33" s="537"/>
      <c r="G33" s="378"/>
      <c r="H33" s="378"/>
      <c r="I33" s="378"/>
      <c r="J33" s="236"/>
    </row>
  </sheetData>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2"/>
  <sheetViews>
    <sheetView showGridLines="0" zoomScaleNormal="100" workbookViewId="0">
      <pane ySplit="5" topLeftCell="A24" activePane="bottomLeft" state="frozen"/>
      <selection activeCell="N28" sqref="N28"/>
      <selection pane="bottomLeft" activeCell="A52" sqref="A52:XFD52"/>
    </sheetView>
  </sheetViews>
  <sheetFormatPr baseColWidth="10" defaultColWidth="9.140625" defaultRowHeight="12.75" x14ac:dyDescent="0.2"/>
  <cols>
    <col min="1" max="1" width="1.5703125" customWidth="1"/>
    <col min="2" max="2" width="17.5703125" customWidth="1"/>
    <col min="3" max="3" width="9.7109375" style="273" customWidth="1"/>
    <col min="4" max="4" width="9.7109375" style="752" customWidth="1"/>
    <col min="5" max="9" width="9.7109375" style="273" customWidth="1"/>
    <col min="10" max="10" width="5.28515625" customWidth="1"/>
    <col min="11" max="1022" width="10.7109375" customWidth="1"/>
    <col min="1023" max="1025" width="9.140625" customWidth="1"/>
  </cols>
  <sheetData>
    <row r="1" spans="2:9" s="189" customFormat="1" ht="20.25" x14ac:dyDescent="0.2">
      <c r="B1" s="753" t="s">
        <v>586</v>
      </c>
      <c r="C1" s="754"/>
      <c r="D1" s="754"/>
      <c r="E1" s="754"/>
      <c r="F1" s="754"/>
    </row>
    <row r="2" spans="2:9" s="189" customFormat="1" ht="20.100000000000001" customHeight="1" x14ac:dyDescent="0.2">
      <c r="B2" s="753"/>
      <c r="C2" s="754"/>
      <c r="D2" s="754"/>
      <c r="E2" s="754"/>
      <c r="F2" s="754"/>
    </row>
    <row r="3" spans="2:9" s="189" customFormat="1" ht="20.100000000000001" customHeight="1" x14ac:dyDescent="0.2">
      <c r="B3" s="1120" t="s">
        <v>439</v>
      </c>
      <c r="C3" s="755"/>
      <c r="D3" s="755"/>
      <c r="E3" s="755"/>
    </row>
    <row r="4" spans="2:9" s="189" customFormat="1" ht="20.100000000000001" customHeight="1" x14ac:dyDescent="0.2">
      <c r="B4" s="969" t="s">
        <v>587</v>
      </c>
      <c r="C4" s="705"/>
      <c r="D4" s="705"/>
      <c r="E4" s="705"/>
      <c r="F4" s="705"/>
    </row>
    <row r="5" spans="2:9" s="707" customFormat="1" ht="50.1" customHeight="1" x14ac:dyDescent="0.2">
      <c r="B5" s="708"/>
      <c r="C5" s="709" t="s">
        <v>103</v>
      </c>
      <c r="D5" s="709" t="s">
        <v>104</v>
      </c>
      <c r="E5" s="710" t="s">
        <v>105</v>
      </c>
      <c r="F5" s="756" t="s">
        <v>106</v>
      </c>
      <c r="G5" s="225" t="s">
        <v>107</v>
      </c>
      <c r="H5" s="757" t="s">
        <v>108</v>
      </c>
      <c r="I5" s="758" t="s">
        <v>109</v>
      </c>
    </row>
    <row r="6" spans="2:9" s="102" customFormat="1" ht="24.95" customHeight="1" x14ac:dyDescent="0.25">
      <c r="B6" s="713" t="s">
        <v>111</v>
      </c>
      <c r="C6" s="689"/>
      <c r="D6" s="689"/>
      <c r="E6" s="689"/>
      <c r="F6" s="690"/>
      <c r="G6" s="127"/>
      <c r="H6" s="127"/>
      <c r="I6" s="127"/>
    </row>
    <row r="7" spans="2:9" s="102" customFormat="1" ht="12" x14ac:dyDescent="0.2">
      <c r="B7" s="747" t="s">
        <v>759</v>
      </c>
      <c r="C7" s="656">
        <v>4456</v>
      </c>
      <c r="D7" s="656">
        <v>189</v>
      </c>
      <c r="E7" s="657">
        <v>976</v>
      </c>
      <c r="F7" s="658">
        <v>205</v>
      </c>
      <c r="G7" s="659">
        <v>1011</v>
      </c>
      <c r="H7" s="659">
        <v>5324</v>
      </c>
      <c r="I7" s="660">
        <v>6335</v>
      </c>
    </row>
    <row r="8" spans="2:9" s="102" customFormat="1" ht="12" x14ac:dyDescent="0.2">
      <c r="B8" s="748" t="s">
        <v>760</v>
      </c>
      <c r="C8" s="662">
        <v>746</v>
      </c>
      <c r="D8" s="662">
        <v>16</v>
      </c>
      <c r="E8" s="663">
        <v>131</v>
      </c>
      <c r="F8" s="664">
        <v>20</v>
      </c>
      <c r="G8" s="665">
        <v>144</v>
      </c>
      <c r="H8" s="665">
        <v>876</v>
      </c>
      <c r="I8" s="666">
        <v>1020</v>
      </c>
    </row>
    <row r="9" spans="2:9" s="102" customFormat="1" ht="12" x14ac:dyDescent="0.2">
      <c r="B9" s="747" t="s">
        <v>589</v>
      </c>
      <c r="C9" s="656">
        <v>208</v>
      </c>
      <c r="D9" s="656">
        <v>5</v>
      </c>
      <c r="E9" s="657">
        <v>45</v>
      </c>
      <c r="F9" s="658">
        <v>5</v>
      </c>
      <c r="G9" s="659">
        <v>51</v>
      </c>
      <c r="H9" s="659">
        <v>224</v>
      </c>
      <c r="I9" s="660">
        <v>275</v>
      </c>
    </row>
    <row r="10" spans="2:9" s="102" customFormat="1" ht="12" x14ac:dyDescent="0.2">
      <c r="B10" s="748" t="s">
        <v>590</v>
      </c>
      <c r="C10" s="662">
        <v>39</v>
      </c>
      <c r="D10" s="662">
        <v>4</v>
      </c>
      <c r="E10" s="663">
        <v>18</v>
      </c>
      <c r="F10" s="664">
        <v>4</v>
      </c>
      <c r="G10" s="665">
        <v>21</v>
      </c>
      <c r="H10" s="665">
        <v>55</v>
      </c>
      <c r="I10" s="666">
        <v>76</v>
      </c>
    </row>
    <row r="11" spans="2:9" s="102" customFormat="1" ht="12" x14ac:dyDescent="0.2">
      <c r="B11" s="747" t="s">
        <v>591</v>
      </c>
      <c r="C11" s="656">
        <v>43</v>
      </c>
      <c r="D11" s="656">
        <v>5</v>
      </c>
      <c r="E11" s="657">
        <v>11</v>
      </c>
      <c r="F11" s="658">
        <v>5</v>
      </c>
      <c r="G11" s="659">
        <v>12</v>
      </c>
      <c r="H11" s="659">
        <v>51</v>
      </c>
      <c r="I11" s="660">
        <v>63</v>
      </c>
    </row>
    <row r="12" spans="2:9" s="102" customFormat="1" ht="12" x14ac:dyDescent="0.2">
      <c r="B12" s="748" t="s">
        <v>761</v>
      </c>
      <c r="C12" s="662">
        <v>15</v>
      </c>
      <c r="D12" s="662">
        <v>1</v>
      </c>
      <c r="E12" s="663">
        <v>7</v>
      </c>
      <c r="F12" s="664">
        <v>2</v>
      </c>
      <c r="G12" s="665">
        <v>6</v>
      </c>
      <c r="H12" s="665">
        <v>11</v>
      </c>
      <c r="I12" s="666">
        <v>17</v>
      </c>
    </row>
    <row r="13" spans="2:9" s="102" customFormat="1" ht="12" x14ac:dyDescent="0.2">
      <c r="B13" s="747" t="s">
        <v>592</v>
      </c>
      <c r="C13" s="656">
        <v>27</v>
      </c>
      <c r="D13" s="656">
        <v>3</v>
      </c>
      <c r="E13" s="657">
        <v>13</v>
      </c>
      <c r="F13" s="658">
        <v>3</v>
      </c>
      <c r="G13" s="659">
        <v>14</v>
      </c>
      <c r="H13" s="659">
        <v>23</v>
      </c>
      <c r="I13" s="660">
        <v>37</v>
      </c>
    </row>
    <row r="14" spans="2:9" s="102" customFormat="1" ht="12" x14ac:dyDescent="0.2">
      <c r="B14" s="748" t="s">
        <v>593</v>
      </c>
      <c r="C14" s="662">
        <v>173</v>
      </c>
      <c r="D14" s="662">
        <v>17</v>
      </c>
      <c r="E14" s="663">
        <v>45</v>
      </c>
      <c r="F14" s="664">
        <v>17</v>
      </c>
      <c r="G14" s="665">
        <v>47</v>
      </c>
      <c r="H14" s="665">
        <v>221</v>
      </c>
      <c r="I14" s="666">
        <v>268</v>
      </c>
    </row>
    <row r="15" spans="2:9" s="102" customFormat="1" ht="12" x14ac:dyDescent="0.2">
      <c r="B15" s="747" t="s">
        <v>594</v>
      </c>
      <c r="C15" s="656">
        <v>20</v>
      </c>
      <c r="D15" s="656">
        <v>2</v>
      </c>
      <c r="E15" s="657">
        <v>11</v>
      </c>
      <c r="F15" s="658">
        <v>2</v>
      </c>
      <c r="G15" s="659">
        <v>12</v>
      </c>
      <c r="H15" s="659">
        <v>38</v>
      </c>
      <c r="I15" s="660">
        <v>50</v>
      </c>
    </row>
    <row r="16" spans="2:9" s="102" customFormat="1" x14ac:dyDescent="0.2">
      <c r="B16" s="751" t="s">
        <v>115</v>
      </c>
      <c r="C16" s="759">
        <v>5727</v>
      </c>
      <c r="D16" s="759">
        <v>242</v>
      </c>
      <c r="E16" s="760">
        <v>1257</v>
      </c>
      <c r="F16" s="761">
        <v>263</v>
      </c>
      <c r="G16" s="759">
        <v>1318</v>
      </c>
      <c r="H16" s="759">
        <v>6823</v>
      </c>
      <c r="I16" s="760">
        <v>8141</v>
      </c>
    </row>
    <row r="17" spans="2:9" s="102" customFormat="1" ht="24.95" customHeight="1" x14ac:dyDescent="0.25">
      <c r="B17" s="713" t="s">
        <v>764</v>
      </c>
      <c r="C17" s="689"/>
      <c r="D17" s="689"/>
      <c r="E17" s="689"/>
      <c r="F17" s="690"/>
      <c r="G17" s="127"/>
      <c r="H17" s="127"/>
      <c r="I17" s="127"/>
    </row>
    <row r="18" spans="2:9" s="102" customFormat="1" ht="12" x14ac:dyDescent="0.2">
      <c r="B18" s="747" t="s">
        <v>759</v>
      </c>
      <c r="C18" s="656">
        <v>28745</v>
      </c>
      <c r="D18" s="656">
        <v>792</v>
      </c>
      <c r="E18" s="657">
        <v>7753</v>
      </c>
      <c r="F18" s="658">
        <v>835</v>
      </c>
      <c r="G18" s="659">
        <v>7519</v>
      </c>
      <c r="H18" s="659">
        <v>26741</v>
      </c>
      <c r="I18" s="660">
        <v>34260</v>
      </c>
    </row>
    <row r="19" spans="2:9" s="102" customFormat="1" ht="12" x14ac:dyDescent="0.2">
      <c r="B19" s="748" t="s">
        <v>760</v>
      </c>
      <c r="C19" s="662">
        <v>4039</v>
      </c>
      <c r="D19" s="662">
        <v>81</v>
      </c>
      <c r="E19" s="663">
        <v>867</v>
      </c>
      <c r="F19" s="664">
        <v>82</v>
      </c>
      <c r="G19" s="665">
        <v>847</v>
      </c>
      <c r="H19" s="665">
        <v>3973</v>
      </c>
      <c r="I19" s="666">
        <v>4820</v>
      </c>
    </row>
    <row r="20" spans="2:9" s="102" customFormat="1" ht="12" x14ac:dyDescent="0.2">
      <c r="B20" s="747" t="s">
        <v>589</v>
      </c>
      <c r="C20" s="656">
        <v>819</v>
      </c>
      <c r="D20" s="656">
        <v>20</v>
      </c>
      <c r="E20" s="657">
        <v>239</v>
      </c>
      <c r="F20" s="658">
        <v>20</v>
      </c>
      <c r="G20" s="659">
        <v>237</v>
      </c>
      <c r="H20" s="659">
        <v>731</v>
      </c>
      <c r="I20" s="660">
        <v>968</v>
      </c>
    </row>
    <row r="21" spans="2:9" s="102" customFormat="1" ht="12" x14ac:dyDescent="0.2">
      <c r="B21" s="748" t="s">
        <v>590</v>
      </c>
      <c r="C21" s="662">
        <v>87</v>
      </c>
      <c r="D21" s="662">
        <v>3</v>
      </c>
      <c r="E21" s="663">
        <v>24</v>
      </c>
      <c r="F21" s="664">
        <v>3</v>
      </c>
      <c r="G21" s="665">
        <v>21</v>
      </c>
      <c r="H21" s="665">
        <v>80</v>
      </c>
      <c r="I21" s="666">
        <v>101</v>
      </c>
    </row>
    <row r="22" spans="2:9" s="102" customFormat="1" ht="12" x14ac:dyDescent="0.2">
      <c r="B22" s="747" t="s">
        <v>591</v>
      </c>
      <c r="C22" s="656">
        <v>102</v>
      </c>
      <c r="D22" s="656">
        <v>5</v>
      </c>
      <c r="E22" s="657">
        <v>44</v>
      </c>
      <c r="F22" s="658">
        <v>5</v>
      </c>
      <c r="G22" s="659">
        <v>40</v>
      </c>
      <c r="H22" s="659">
        <v>85</v>
      </c>
      <c r="I22" s="660">
        <v>125</v>
      </c>
    </row>
    <row r="23" spans="2:9" s="102" customFormat="1" ht="12" x14ac:dyDescent="0.2">
      <c r="B23" s="748" t="s">
        <v>761</v>
      </c>
      <c r="C23" s="662">
        <v>82</v>
      </c>
      <c r="D23" s="662">
        <v>5</v>
      </c>
      <c r="E23" s="663">
        <v>31</v>
      </c>
      <c r="F23" s="664">
        <v>5</v>
      </c>
      <c r="G23" s="665">
        <v>34</v>
      </c>
      <c r="H23" s="665">
        <v>76</v>
      </c>
      <c r="I23" s="666">
        <v>110</v>
      </c>
    </row>
    <row r="24" spans="2:9" s="102" customFormat="1" ht="12" x14ac:dyDescent="0.2">
      <c r="B24" s="747" t="s">
        <v>592</v>
      </c>
      <c r="C24" s="656">
        <v>640</v>
      </c>
      <c r="D24" s="656">
        <v>32</v>
      </c>
      <c r="E24" s="657">
        <v>282</v>
      </c>
      <c r="F24" s="658">
        <v>32</v>
      </c>
      <c r="G24" s="659">
        <v>262</v>
      </c>
      <c r="H24" s="659">
        <v>428</v>
      </c>
      <c r="I24" s="660">
        <v>690</v>
      </c>
    </row>
    <row r="25" spans="2:9" s="102" customFormat="1" ht="12" x14ac:dyDescent="0.2">
      <c r="B25" s="748" t="s">
        <v>593</v>
      </c>
      <c r="C25" s="662">
        <v>1432</v>
      </c>
      <c r="D25" s="662">
        <v>41</v>
      </c>
      <c r="E25" s="663">
        <v>342</v>
      </c>
      <c r="F25" s="664">
        <v>43</v>
      </c>
      <c r="G25" s="665">
        <v>321</v>
      </c>
      <c r="H25" s="665">
        <v>1371</v>
      </c>
      <c r="I25" s="666">
        <v>1692</v>
      </c>
    </row>
    <row r="26" spans="2:9" s="102" customFormat="1" ht="12" x14ac:dyDescent="0.2">
      <c r="B26" s="747" t="s">
        <v>594</v>
      </c>
      <c r="C26" s="656">
        <v>176</v>
      </c>
      <c r="D26" s="656">
        <v>10</v>
      </c>
      <c r="E26" s="657">
        <v>57</v>
      </c>
      <c r="F26" s="658">
        <v>11</v>
      </c>
      <c r="G26" s="659">
        <v>50</v>
      </c>
      <c r="H26" s="659">
        <v>163</v>
      </c>
      <c r="I26" s="660">
        <v>213</v>
      </c>
    </row>
    <row r="27" spans="2:9" s="102" customFormat="1" ht="12" x14ac:dyDescent="0.2">
      <c r="B27" s="748" t="s">
        <v>585</v>
      </c>
      <c r="C27" s="662">
        <v>1</v>
      </c>
      <c r="D27" s="662">
        <v>1</v>
      </c>
      <c r="E27" s="663">
        <v>1</v>
      </c>
      <c r="F27" s="664">
        <v>1</v>
      </c>
      <c r="G27" s="665">
        <v>0</v>
      </c>
      <c r="H27" s="665">
        <v>0</v>
      </c>
      <c r="I27" s="666">
        <v>0</v>
      </c>
    </row>
    <row r="28" spans="2:9" s="102" customFormat="1" x14ac:dyDescent="0.2">
      <c r="B28" s="751" t="s">
        <v>115</v>
      </c>
      <c r="C28" s="759">
        <v>36123</v>
      </c>
      <c r="D28" s="759">
        <v>990</v>
      </c>
      <c r="E28" s="760">
        <v>9640</v>
      </c>
      <c r="F28" s="761">
        <v>1037</v>
      </c>
      <c r="G28" s="759">
        <v>9331</v>
      </c>
      <c r="H28" s="759">
        <v>33648</v>
      </c>
      <c r="I28" s="760">
        <v>42979</v>
      </c>
    </row>
    <row r="29" spans="2:9" s="102" customFormat="1" ht="24.95" customHeight="1" x14ac:dyDescent="0.25">
      <c r="B29" s="675" t="s">
        <v>765</v>
      </c>
      <c r="C29" s="689"/>
      <c r="D29" s="689"/>
      <c r="E29" s="689"/>
      <c r="F29" s="690"/>
      <c r="G29" s="127"/>
      <c r="H29" s="127"/>
      <c r="I29" s="127"/>
    </row>
    <row r="30" spans="2:9" s="102" customFormat="1" ht="12" x14ac:dyDescent="0.2">
      <c r="B30" s="747" t="s">
        <v>759</v>
      </c>
      <c r="C30" s="656">
        <v>10840</v>
      </c>
      <c r="D30" s="656">
        <v>1337</v>
      </c>
      <c r="E30" s="657">
        <v>6989</v>
      </c>
      <c r="F30" s="658">
        <v>1421</v>
      </c>
      <c r="G30" s="659">
        <v>6943</v>
      </c>
      <c r="H30" s="659">
        <v>7757</v>
      </c>
      <c r="I30" s="660">
        <v>14700</v>
      </c>
    </row>
    <row r="31" spans="2:9" s="102" customFormat="1" ht="12" x14ac:dyDescent="0.2">
      <c r="B31" s="748" t="s">
        <v>760</v>
      </c>
      <c r="C31" s="662">
        <v>1587</v>
      </c>
      <c r="D31" s="662">
        <v>209</v>
      </c>
      <c r="E31" s="663">
        <v>907</v>
      </c>
      <c r="F31" s="664">
        <v>229</v>
      </c>
      <c r="G31" s="665">
        <v>918</v>
      </c>
      <c r="H31" s="665">
        <v>1370</v>
      </c>
      <c r="I31" s="666">
        <v>2288</v>
      </c>
    </row>
    <row r="32" spans="2:9" s="102" customFormat="1" ht="12" x14ac:dyDescent="0.2">
      <c r="B32" s="747" t="s">
        <v>589</v>
      </c>
      <c r="C32" s="656">
        <v>385</v>
      </c>
      <c r="D32" s="656">
        <v>50</v>
      </c>
      <c r="E32" s="657">
        <v>241</v>
      </c>
      <c r="F32" s="658">
        <v>54</v>
      </c>
      <c r="G32" s="659">
        <v>246</v>
      </c>
      <c r="H32" s="659">
        <v>327</v>
      </c>
      <c r="I32" s="660">
        <v>573</v>
      </c>
    </row>
    <row r="33" spans="2:10" s="102" customFormat="1" ht="12" x14ac:dyDescent="0.2">
      <c r="B33" s="748" t="s">
        <v>590</v>
      </c>
      <c r="C33" s="662">
        <v>93</v>
      </c>
      <c r="D33" s="662">
        <v>14</v>
      </c>
      <c r="E33" s="663">
        <v>51</v>
      </c>
      <c r="F33" s="664">
        <v>18</v>
      </c>
      <c r="G33" s="665">
        <v>48</v>
      </c>
      <c r="H33" s="665">
        <v>86</v>
      </c>
      <c r="I33" s="666">
        <v>134</v>
      </c>
    </row>
    <row r="34" spans="2:10" s="102" customFormat="1" ht="12" x14ac:dyDescent="0.2">
      <c r="B34" s="747" t="s">
        <v>591</v>
      </c>
      <c r="C34" s="656">
        <v>182</v>
      </c>
      <c r="D34" s="656">
        <v>24</v>
      </c>
      <c r="E34" s="657">
        <v>122</v>
      </c>
      <c r="F34" s="658">
        <v>25</v>
      </c>
      <c r="G34" s="659">
        <v>120</v>
      </c>
      <c r="H34" s="659">
        <v>139</v>
      </c>
      <c r="I34" s="660">
        <v>259</v>
      </c>
    </row>
    <row r="35" spans="2:10" s="102" customFormat="1" ht="12" x14ac:dyDescent="0.2">
      <c r="B35" s="748" t="s">
        <v>761</v>
      </c>
      <c r="C35" s="662">
        <v>80</v>
      </c>
      <c r="D35" s="662">
        <v>16</v>
      </c>
      <c r="E35" s="663">
        <v>64</v>
      </c>
      <c r="F35" s="664">
        <v>18</v>
      </c>
      <c r="G35" s="665">
        <v>57</v>
      </c>
      <c r="H35" s="665">
        <v>36</v>
      </c>
      <c r="I35" s="666">
        <v>93</v>
      </c>
    </row>
    <row r="36" spans="2:10" s="102" customFormat="1" ht="12" x14ac:dyDescent="0.2">
      <c r="B36" s="747" t="s">
        <v>592</v>
      </c>
      <c r="C36" s="656">
        <v>352</v>
      </c>
      <c r="D36" s="656">
        <v>48</v>
      </c>
      <c r="E36" s="657">
        <v>258</v>
      </c>
      <c r="F36" s="658">
        <v>51</v>
      </c>
      <c r="G36" s="659">
        <v>249</v>
      </c>
      <c r="H36" s="659">
        <v>210</v>
      </c>
      <c r="I36" s="660">
        <v>459</v>
      </c>
    </row>
    <row r="37" spans="2:10" s="102" customFormat="1" ht="12" x14ac:dyDescent="0.2">
      <c r="B37" s="748" t="s">
        <v>593</v>
      </c>
      <c r="C37" s="662">
        <v>550</v>
      </c>
      <c r="D37" s="662">
        <v>100</v>
      </c>
      <c r="E37" s="663">
        <v>347</v>
      </c>
      <c r="F37" s="664">
        <v>105</v>
      </c>
      <c r="G37" s="665">
        <v>312</v>
      </c>
      <c r="H37" s="665">
        <v>423</v>
      </c>
      <c r="I37" s="666">
        <v>735</v>
      </c>
    </row>
    <row r="38" spans="2:10" s="102" customFormat="1" ht="12" x14ac:dyDescent="0.2">
      <c r="B38" s="747" t="s">
        <v>594</v>
      </c>
      <c r="C38" s="656">
        <v>97</v>
      </c>
      <c r="D38" s="656">
        <v>20</v>
      </c>
      <c r="E38" s="657">
        <v>68</v>
      </c>
      <c r="F38" s="658">
        <v>23</v>
      </c>
      <c r="G38" s="659">
        <v>67</v>
      </c>
      <c r="H38" s="659">
        <v>62</v>
      </c>
      <c r="I38" s="660">
        <v>129</v>
      </c>
    </row>
    <row r="39" spans="2:10" s="102" customFormat="1" x14ac:dyDescent="0.2">
      <c r="B39" s="751" t="s">
        <v>115</v>
      </c>
      <c r="C39" s="759">
        <v>14166</v>
      </c>
      <c r="D39" s="759">
        <v>1818</v>
      </c>
      <c r="E39" s="760">
        <v>9047</v>
      </c>
      <c r="F39" s="761">
        <v>1944</v>
      </c>
      <c r="G39" s="759">
        <v>8960</v>
      </c>
      <c r="H39" s="759">
        <v>10410</v>
      </c>
      <c r="I39" s="760">
        <v>19370</v>
      </c>
    </row>
    <row r="40" spans="2:10" s="102" customFormat="1" ht="24.95" customHeight="1" x14ac:dyDescent="0.25">
      <c r="B40" s="698" t="s">
        <v>547</v>
      </c>
      <c r="C40" s="689"/>
      <c r="D40" s="689"/>
      <c r="E40" s="689"/>
      <c r="F40" s="690"/>
      <c r="G40" s="127"/>
      <c r="H40" s="127"/>
      <c r="I40" s="127"/>
    </row>
    <row r="41" spans="2:10" s="102" customFormat="1" ht="12" x14ac:dyDescent="0.2">
      <c r="B41" s="747" t="s">
        <v>759</v>
      </c>
      <c r="C41" s="656">
        <v>44041</v>
      </c>
      <c r="D41" s="656">
        <v>2318</v>
      </c>
      <c r="E41" s="657">
        <v>15718</v>
      </c>
      <c r="F41" s="658">
        <v>2461</v>
      </c>
      <c r="G41" s="659">
        <v>15473</v>
      </c>
      <c r="H41" s="659">
        <v>39822</v>
      </c>
      <c r="I41" s="660">
        <v>55295</v>
      </c>
      <c r="J41" s="280"/>
    </row>
    <row r="42" spans="2:10" s="102" customFormat="1" ht="12" x14ac:dyDescent="0.2">
      <c r="B42" s="748" t="s">
        <v>760</v>
      </c>
      <c r="C42" s="662">
        <v>6372</v>
      </c>
      <c r="D42" s="662">
        <v>306</v>
      </c>
      <c r="E42" s="663">
        <v>1905</v>
      </c>
      <c r="F42" s="664">
        <v>331</v>
      </c>
      <c r="G42" s="665">
        <v>1909</v>
      </c>
      <c r="H42" s="665">
        <v>6219</v>
      </c>
      <c r="I42" s="666">
        <v>8128</v>
      </c>
      <c r="J42" s="280"/>
    </row>
    <row r="43" spans="2:10" s="102" customFormat="1" ht="12" x14ac:dyDescent="0.2">
      <c r="B43" s="747" t="s">
        <v>589</v>
      </c>
      <c r="C43" s="656">
        <v>1412</v>
      </c>
      <c r="D43" s="656">
        <v>75</v>
      </c>
      <c r="E43" s="657">
        <v>525</v>
      </c>
      <c r="F43" s="658">
        <v>79</v>
      </c>
      <c r="G43" s="659">
        <v>534</v>
      </c>
      <c r="H43" s="659">
        <v>1282</v>
      </c>
      <c r="I43" s="660">
        <v>1816</v>
      </c>
      <c r="J43" s="280"/>
    </row>
    <row r="44" spans="2:10" s="102" customFormat="1" ht="12" x14ac:dyDescent="0.2">
      <c r="B44" s="748" t="s">
        <v>590</v>
      </c>
      <c r="C44" s="662">
        <v>219</v>
      </c>
      <c r="D44" s="662">
        <v>21</v>
      </c>
      <c r="E44" s="663">
        <v>93</v>
      </c>
      <c r="F44" s="664">
        <v>25</v>
      </c>
      <c r="G44" s="665">
        <v>90</v>
      </c>
      <c r="H44" s="665">
        <v>221</v>
      </c>
      <c r="I44" s="666">
        <v>311</v>
      </c>
      <c r="J44" s="280"/>
    </row>
    <row r="45" spans="2:10" s="102" customFormat="1" ht="12" x14ac:dyDescent="0.2">
      <c r="B45" s="747" t="s">
        <v>591</v>
      </c>
      <c r="C45" s="656">
        <v>327</v>
      </c>
      <c r="D45" s="656">
        <v>34</v>
      </c>
      <c r="E45" s="657">
        <v>177</v>
      </c>
      <c r="F45" s="658">
        <v>35</v>
      </c>
      <c r="G45" s="659">
        <v>172</v>
      </c>
      <c r="H45" s="659">
        <v>275</v>
      </c>
      <c r="I45" s="660">
        <v>447</v>
      </c>
      <c r="J45" s="280"/>
    </row>
    <row r="46" spans="2:10" s="102" customFormat="1" ht="12" x14ac:dyDescent="0.2">
      <c r="B46" s="748" t="s">
        <v>761</v>
      </c>
      <c r="C46" s="662">
        <v>177</v>
      </c>
      <c r="D46" s="662">
        <v>22</v>
      </c>
      <c r="E46" s="663">
        <v>102</v>
      </c>
      <c r="F46" s="664">
        <v>25</v>
      </c>
      <c r="G46" s="665">
        <v>97</v>
      </c>
      <c r="H46" s="665">
        <v>123</v>
      </c>
      <c r="I46" s="666">
        <v>220</v>
      </c>
      <c r="J46" s="280"/>
    </row>
    <row r="47" spans="2:10" s="102" customFormat="1" ht="12" x14ac:dyDescent="0.2">
      <c r="B47" s="747" t="s">
        <v>592</v>
      </c>
      <c r="C47" s="656">
        <v>1019</v>
      </c>
      <c r="D47" s="656">
        <v>83</v>
      </c>
      <c r="E47" s="657">
        <v>553</v>
      </c>
      <c r="F47" s="658">
        <v>86</v>
      </c>
      <c r="G47" s="659">
        <v>525</v>
      </c>
      <c r="H47" s="659">
        <v>661</v>
      </c>
      <c r="I47" s="660">
        <v>1186</v>
      </c>
      <c r="J47" s="280"/>
    </row>
    <row r="48" spans="2:10" s="102" customFormat="1" ht="12" x14ac:dyDescent="0.2">
      <c r="B48" s="748" t="s">
        <v>593</v>
      </c>
      <c r="C48" s="662">
        <v>2155</v>
      </c>
      <c r="D48" s="662">
        <v>158</v>
      </c>
      <c r="E48" s="663">
        <v>734</v>
      </c>
      <c r="F48" s="664">
        <v>165</v>
      </c>
      <c r="G48" s="665">
        <v>680</v>
      </c>
      <c r="H48" s="665">
        <v>2015</v>
      </c>
      <c r="I48" s="666">
        <v>2695</v>
      </c>
      <c r="J48" s="280"/>
    </row>
    <row r="49" spans="2:10" s="102" customFormat="1" ht="12" x14ac:dyDescent="0.2">
      <c r="B49" s="747" t="s">
        <v>594</v>
      </c>
      <c r="C49" s="656">
        <v>293</v>
      </c>
      <c r="D49" s="656">
        <v>32</v>
      </c>
      <c r="E49" s="657">
        <v>136</v>
      </c>
      <c r="F49" s="658">
        <v>36</v>
      </c>
      <c r="G49" s="659">
        <v>129</v>
      </c>
      <c r="H49" s="659">
        <v>263</v>
      </c>
      <c r="I49" s="660">
        <v>392</v>
      </c>
      <c r="J49" s="280"/>
    </row>
    <row r="50" spans="2:10" s="102" customFormat="1" ht="12" x14ac:dyDescent="0.2">
      <c r="B50" s="748" t="s">
        <v>585</v>
      </c>
      <c r="C50" s="662">
        <v>1</v>
      </c>
      <c r="D50" s="662">
        <v>1</v>
      </c>
      <c r="E50" s="663">
        <v>1</v>
      </c>
      <c r="F50" s="664">
        <v>1</v>
      </c>
      <c r="G50" s="665">
        <v>0</v>
      </c>
      <c r="H50" s="665">
        <v>0</v>
      </c>
      <c r="I50" s="666">
        <v>0</v>
      </c>
      <c r="J50" s="280"/>
    </row>
    <row r="51" spans="2:10" s="102" customFormat="1" x14ac:dyDescent="0.2">
      <c r="B51" s="751" t="s">
        <v>115</v>
      </c>
      <c r="C51" s="759">
        <v>56016</v>
      </c>
      <c r="D51" s="759">
        <v>3050</v>
      </c>
      <c r="E51" s="760">
        <v>19944</v>
      </c>
      <c r="F51" s="761">
        <v>3244</v>
      </c>
      <c r="G51" s="759">
        <v>19609</v>
      </c>
      <c r="H51" s="759">
        <f>SUM(H41:H50)</f>
        <v>50881</v>
      </c>
      <c r="I51" s="760">
        <v>70490</v>
      </c>
      <c r="J51" s="280"/>
    </row>
    <row r="52" spans="2:10" s="213" customFormat="1" ht="15" customHeight="1" x14ac:dyDescent="0.2">
      <c r="B52" s="126" t="s">
        <v>117</v>
      </c>
      <c r="C52" s="1945"/>
      <c r="D52" s="1945"/>
      <c r="E52" s="1945"/>
      <c r="F52" s="1946"/>
      <c r="G52" s="1945"/>
      <c r="H52" s="1945"/>
      <c r="I52" s="1945"/>
    </row>
  </sheetData>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2"/>
  <sheetViews>
    <sheetView showGridLines="0" zoomScaleNormal="100" workbookViewId="0">
      <pane xSplit="1" ySplit="5" topLeftCell="B30" activePane="bottomRight" state="frozen"/>
      <selection activeCell="N28" sqref="N28"/>
      <selection pane="topRight" activeCell="N28" sqref="N28"/>
      <selection pane="bottomLeft" activeCell="N28" sqref="N28"/>
      <selection pane="bottomRight" activeCell="A52" sqref="A52:XFD52"/>
    </sheetView>
  </sheetViews>
  <sheetFormatPr baseColWidth="10" defaultColWidth="9.140625" defaultRowHeight="12.75" x14ac:dyDescent="0.2"/>
  <cols>
    <col min="1" max="1" width="1.5703125" customWidth="1"/>
    <col min="2" max="2" width="17.5703125" customWidth="1"/>
    <col min="3" max="3" width="9.7109375" style="273" customWidth="1"/>
    <col min="4" max="4" width="9.7109375" style="752" customWidth="1"/>
    <col min="5" max="9" width="9.7109375" style="273" customWidth="1"/>
    <col min="10" max="1017" width="10.7109375" customWidth="1"/>
    <col min="1018" max="1020" width="9.140625" customWidth="1"/>
  </cols>
  <sheetData>
    <row r="1" spans="2:9" s="189" customFormat="1" ht="20.25" x14ac:dyDescent="0.2">
      <c r="B1" s="753" t="s">
        <v>595</v>
      </c>
      <c r="C1" s="754"/>
      <c r="D1" s="754"/>
      <c r="E1" s="754"/>
      <c r="F1" s="754"/>
    </row>
    <row r="2" spans="2:9" s="189" customFormat="1" ht="20.100000000000001" customHeight="1" x14ac:dyDescent="0.2">
      <c r="B2" s="753"/>
      <c r="C2" s="754"/>
      <c r="D2" s="754"/>
      <c r="E2" s="754"/>
      <c r="F2" s="754"/>
    </row>
    <row r="3" spans="2:9" s="189" customFormat="1" ht="20.100000000000001" customHeight="1" x14ac:dyDescent="0.2">
      <c r="B3" s="1120" t="s">
        <v>439</v>
      </c>
      <c r="C3" s="755"/>
      <c r="D3" s="755"/>
      <c r="E3" s="755"/>
    </row>
    <row r="4" spans="2:9" s="189" customFormat="1" ht="20.100000000000001" customHeight="1" x14ac:dyDescent="0.2">
      <c r="B4" s="2060" t="s">
        <v>587</v>
      </c>
      <c r="C4" s="2060"/>
      <c r="D4" s="2060"/>
      <c r="E4" s="2060"/>
      <c r="F4" s="2060"/>
      <c r="G4" s="2060"/>
      <c r="H4" s="2060"/>
      <c r="I4" s="2060"/>
    </row>
    <row r="5" spans="2:9" s="707" customFormat="1" ht="48.75" customHeight="1" x14ac:dyDescent="0.2">
      <c r="B5" s="708"/>
      <c r="C5" s="712" t="s">
        <v>103</v>
      </c>
      <c r="D5" s="712" t="s">
        <v>104</v>
      </c>
      <c r="E5" s="710" t="s">
        <v>119</v>
      </c>
      <c r="F5" s="762" t="s">
        <v>106</v>
      </c>
      <c r="G5" s="162" t="s">
        <v>120</v>
      </c>
      <c r="H5" s="712" t="s">
        <v>121</v>
      </c>
      <c r="I5" s="710" t="s">
        <v>109</v>
      </c>
    </row>
    <row r="6" spans="2:9" s="102" customFormat="1" ht="24.95" customHeight="1" x14ac:dyDescent="0.3">
      <c r="B6" s="716" t="s">
        <v>111</v>
      </c>
      <c r="C6" s="763"/>
      <c r="D6" s="763"/>
      <c r="E6" s="763"/>
      <c r="F6" s="731"/>
      <c r="G6" s="238"/>
      <c r="H6" s="238"/>
      <c r="I6" s="238"/>
    </row>
    <row r="7" spans="2:9" s="102" customFormat="1" ht="12" x14ac:dyDescent="0.2">
      <c r="B7" s="747" t="s">
        <v>588</v>
      </c>
      <c r="C7" s="659">
        <v>4292</v>
      </c>
      <c r="D7" s="659">
        <v>196</v>
      </c>
      <c r="E7" s="657">
        <v>966</v>
      </c>
      <c r="F7" s="732">
        <v>211</v>
      </c>
      <c r="G7" s="659">
        <v>1003</v>
      </c>
      <c r="H7" s="659">
        <v>5125</v>
      </c>
      <c r="I7" s="657">
        <v>6128</v>
      </c>
    </row>
    <row r="8" spans="2:9" s="102" customFormat="1" ht="12" x14ac:dyDescent="0.2">
      <c r="B8" s="748" t="s">
        <v>596</v>
      </c>
      <c r="C8" s="665">
        <v>1342</v>
      </c>
      <c r="D8" s="665">
        <v>43</v>
      </c>
      <c r="E8" s="663">
        <v>259</v>
      </c>
      <c r="F8" s="749">
        <v>49</v>
      </c>
      <c r="G8" s="665">
        <v>277</v>
      </c>
      <c r="H8" s="665">
        <v>1590</v>
      </c>
      <c r="I8" s="663">
        <v>1867</v>
      </c>
    </row>
    <row r="9" spans="2:9" s="102" customFormat="1" ht="12" x14ac:dyDescent="0.2">
      <c r="B9" s="747" t="s">
        <v>597</v>
      </c>
      <c r="C9" s="659">
        <v>21</v>
      </c>
      <c r="D9" s="659"/>
      <c r="E9" s="657">
        <v>7</v>
      </c>
      <c r="F9" s="732">
        <v>0</v>
      </c>
      <c r="G9" s="659">
        <v>8</v>
      </c>
      <c r="H9" s="659">
        <v>18</v>
      </c>
      <c r="I9" s="657">
        <v>26</v>
      </c>
    </row>
    <row r="10" spans="2:9" s="102" customFormat="1" ht="12" x14ac:dyDescent="0.2">
      <c r="B10" s="748" t="s">
        <v>598</v>
      </c>
      <c r="C10" s="665">
        <v>11</v>
      </c>
      <c r="D10" s="665"/>
      <c r="E10" s="663">
        <v>4</v>
      </c>
      <c r="F10" s="749">
        <v>0</v>
      </c>
      <c r="G10" s="665">
        <v>5</v>
      </c>
      <c r="H10" s="665">
        <v>12</v>
      </c>
      <c r="I10" s="663">
        <v>17</v>
      </c>
    </row>
    <row r="11" spans="2:9" s="102" customFormat="1" ht="12" x14ac:dyDescent="0.2">
      <c r="B11" s="747" t="s">
        <v>599</v>
      </c>
      <c r="C11" s="659">
        <v>10</v>
      </c>
      <c r="D11" s="659">
        <v>1</v>
      </c>
      <c r="E11" s="657">
        <v>3</v>
      </c>
      <c r="F11" s="732">
        <v>1</v>
      </c>
      <c r="G11" s="659">
        <v>2</v>
      </c>
      <c r="H11" s="659">
        <v>14</v>
      </c>
      <c r="I11" s="657">
        <v>16</v>
      </c>
    </row>
    <row r="12" spans="2:9" s="102" customFormat="1" ht="12" x14ac:dyDescent="0.2">
      <c r="B12" s="748" t="s">
        <v>602</v>
      </c>
      <c r="C12" s="665">
        <v>17</v>
      </c>
      <c r="D12" s="665"/>
      <c r="E12" s="663">
        <v>6</v>
      </c>
      <c r="F12" s="749">
        <v>0</v>
      </c>
      <c r="G12" s="665">
        <v>9</v>
      </c>
      <c r="H12" s="665">
        <v>30</v>
      </c>
      <c r="I12" s="663">
        <v>39</v>
      </c>
    </row>
    <row r="13" spans="2:9" s="102" customFormat="1" ht="12" x14ac:dyDescent="0.2">
      <c r="B13" s="747" t="s">
        <v>601</v>
      </c>
      <c r="C13" s="659">
        <v>11</v>
      </c>
      <c r="D13" s="659"/>
      <c r="E13" s="657"/>
      <c r="F13" s="732">
        <v>0</v>
      </c>
      <c r="G13" s="659">
        <v>0</v>
      </c>
      <c r="H13" s="659">
        <v>13</v>
      </c>
      <c r="I13" s="657">
        <v>13</v>
      </c>
    </row>
    <row r="14" spans="2:9" s="102" customFormat="1" ht="12" x14ac:dyDescent="0.2">
      <c r="B14" s="748" t="s">
        <v>594</v>
      </c>
      <c r="C14" s="665">
        <v>21</v>
      </c>
      <c r="D14" s="665">
        <v>2</v>
      </c>
      <c r="E14" s="663">
        <v>12</v>
      </c>
      <c r="F14" s="749">
        <v>2</v>
      </c>
      <c r="G14" s="665">
        <v>14</v>
      </c>
      <c r="H14" s="665">
        <v>19</v>
      </c>
      <c r="I14" s="663">
        <v>33</v>
      </c>
    </row>
    <row r="15" spans="2:9" s="102" customFormat="1" ht="12" x14ac:dyDescent="0.2">
      <c r="B15" s="747" t="s">
        <v>585</v>
      </c>
      <c r="C15" s="659">
        <v>2</v>
      </c>
      <c r="D15" s="659"/>
      <c r="E15" s="657"/>
      <c r="F15" s="732">
        <v>0</v>
      </c>
      <c r="G15" s="659">
        <v>0</v>
      </c>
      <c r="H15" s="659">
        <v>2</v>
      </c>
      <c r="I15" s="657">
        <v>2</v>
      </c>
    </row>
    <row r="16" spans="2:9" s="102" customFormat="1" x14ac:dyDescent="0.2">
      <c r="B16" s="751" t="s">
        <v>115</v>
      </c>
      <c r="C16" s="740">
        <f t="shared" ref="C16:I16" si="0">SUM(C7:C15)</f>
        <v>5727</v>
      </c>
      <c r="D16" s="740">
        <f t="shared" si="0"/>
        <v>242</v>
      </c>
      <c r="E16" s="741">
        <f t="shared" si="0"/>
        <v>1257</v>
      </c>
      <c r="F16" s="742">
        <f t="shared" si="0"/>
        <v>263</v>
      </c>
      <c r="G16" s="740">
        <f t="shared" si="0"/>
        <v>1318</v>
      </c>
      <c r="H16" s="740">
        <f t="shared" si="0"/>
        <v>6823</v>
      </c>
      <c r="I16" s="741">
        <f t="shared" si="0"/>
        <v>8141</v>
      </c>
    </row>
    <row r="17" spans="2:9" s="102" customFormat="1" ht="24.95" customHeight="1" x14ac:dyDescent="0.3">
      <c r="B17" s="713" t="s">
        <v>764</v>
      </c>
      <c r="C17" s="763"/>
      <c r="D17" s="763"/>
      <c r="E17" s="763"/>
      <c r="F17" s="731"/>
      <c r="G17" s="238"/>
      <c r="H17" s="238"/>
      <c r="I17" s="238"/>
    </row>
    <row r="18" spans="2:9" s="102" customFormat="1" ht="12" x14ac:dyDescent="0.2">
      <c r="B18" s="747" t="s">
        <v>588</v>
      </c>
      <c r="C18" s="659">
        <v>29336</v>
      </c>
      <c r="D18" s="659">
        <v>820</v>
      </c>
      <c r="E18" s="657">
        <v>8025</v>
      </c>
      <c r="F18" s="732">
        <v>860</v>
      </c>
      <c r="G18" s="659">
        <v>7765</v>
      </c>
      <c r="H18" s="659">
        <v>27117</v>
      </c>
      <c r="I18" s="657">
        <v>34882</v>
      </c>
    </row>
    <row r="19" spans="2:9" s="102" customFormat="1" ht="12" x14ac:dyDescent="0.2">
      <c r="B19" s="1377" t="s">
        <v>596</v>
      </c>
      <c r="C19" s="665">
        <v>6426</v>
      </c>
      <c r="D19" s="665">
        <v>150</v>
      </c>
      <c r="E19" s="663">
        <v>1486</v>
      </c>
      <c r="F19" s="749">
        <v>156</v>
      </c>
      <c r="G19" s="665">
        <v>1452</v>
      </c>
      <c r="H19" s="665">
        <v>6221</v>
      </c>
      <c r="I19" s="663">
        <v>7673</v>
      </c>
    </row>
    <row r="20" spans="2:9" s="102" customFormat="1" ht="12" x14ac:dyDescent="0.2">
      <c r="B20" s="747" t="s">
        <v>597</v>
      </c>
      <c r="C20" s="659">
        <v>70</v>
      </c>
      <c r="D20" s="659">
        <v>4</v>
      </c>
      <c r="E20" s="657">
        <v>25</v>
      </c>
      <c r="F20" s="732">
        <v>4</v>
      </c>
      <c r="G20" s="659">
        <v>25</v>
      </c>
      <c r="H20" s="659">
        <v>56</v>
      </c>
      <c r="I20" s="657">
        <v>81</v>
      </c>
    </row>
    <row r="21" spans="2:9" s="102" customFormat="1" ht="12" x14ac:dyDescent="0.2">
      <c r="B21" s="748" t="s">
        <v>598</v>
      </c>
      <c r="C21" s="665">
        <v>4</v>
      </c>
      <c r="D21" s="665"/>
      <c r="E21" s="663">
        <v>1</v>
      </c>
      <c r="F21" s="749">
        <v>0</v>
      </c>
      <c r="G21" s="665">
        <v>1</v>
      </c>
      <c r="H21" s="665">
        <v>3</v>
      </c>
      <c r="I21" s="663">
        <v>4</v>
      </c>
    </row>
    <row r="22" spans="2:9" s="102" customFormat="1" ht="12" x14ac:dyDescent="0.2">
      <c r="B22" s="747" t="s">
        <v>599</v>
      </c>
      <c r="C22" s="659">
        <v>44</v>
      </c>
      <c r="D22" s="659">
        <v>5</v>
      </c>
      <c r="E22" s="657">
        <v>14</v>
      </c>
      <c r="F22" s="732">
        <v>5</v>
      </c>
      <c r="G22" s="659">
        <v>9</v>
      </c>
      <c r="H22" s="659">
        <v>39</v>
      </c>
      <c r="I22" s="657">
        <v>48</v>
      </c>
    </row>
    <row r="23" spans="2:9" s="102" customFormat="1" ht="12" x14ac:dyDescent="0.2">
      <c r="B23" s="748" t="s">
        <v>602</v>
      </c>
      <c r="C23" s="665">
        <v>10</v>
      </c>
      <c r="D23" s="665">
        <v>1</v>
      </c>
      <c r="E23" s="663">
        <v>7</v>
      </c>
      <c r="F23" s="749">
        <v>1</v>
      </c>
      <c r="G23" s="665">
        <v>7</v>
      </c>
      <c r="H23" s="665">
        <v>3</v>
      </c>
      <c r="I23" s="663">
        <v>10</v>
      </c>
    </row>
    <row r="24" spans="2:9" s="102" customFormat="1" ht="12" x14ac:dyDescent="0.2">
      <c r="B24" s="747" t="s">
        <v>600</v>
      </c>
      <c r="C24" s="659">
        <v>67</v>
      </c>
      <c r="D24" s="659">
        <v>1</v>
      </c>
      <c r="E24" s="657">
        <v>24</v>
      </c>
      <c r="F24" s="732">
        <v>1</v>
      </c>
      <c r="G24" s="659">
        <v>23</v>
      </c>
      <c r="H24" s="659">
        <v>72</v>
      </c>
      <c r="I24" s="657">
        <v>95</v>
      </c>
    </row>
    <row r="25" spans="2:9" s="102" customFormat="1" ht="12" x14ac:dyDescent="0.2">
      <c r="B25" s="748" t="s">
        <v>601</v>
      </c>
      <c r="C25" s="665">
        <v>47</v>
      </c>
      <c r="D25" s="665">
        <v>1</v>
      </c>
      <c r="E25" s="663">
        <v>7</v>
      </c>
      <c r="F25" s="749">
        <v>1</v>
      </c>
      <c r="G25" s="665">
        <v>6</v>
      </c>
      <c r="H25" s="665">
        <v>53</v>
      </c>
      <c r="I25" s="663">
        <v>59</v>
      </c>
    </row>
    <row r="26" spans="2:9" s="102" customFormat="1" ht="12" x14ac:dyDescent="0.2">
      <c r="B26" s="747" t="s">
        <v>594</v>
      </c>
      <c r="C26" s="659">
        <v>105</v>
      </c>
      <c r="D26" s="659">
        <v>5</v>
      </c>
      <c r="E26" s="657">
        <v>40</v>
      </c>
      <c r="F26" s="732">
        <v>6</v>
      </c>
      <c r="G26" s="659">
        <v>35</v>
      </c>
      <c r="H26" s="659">
        <v>81</v>
      </c>
      <c r="I26" s="657">
        <v>116</v>
      </c>
    </row>
    <row r="27" spans="2:9" s="102" customFormat="1" ht="12" x14ac:dyDescent="0.2">
      <c r="B27" s="748" t="s">
        <v>585</v>
      </c>
      <c r="C27" s="665">
        <v>14</v>
      </c>
      <c r="D27" s="665">
        <v>3</v>
      </c>
      <c r="E27" s="663">
        <v>11</v>
      </c>
      <c r="F27" s="749">
        <v>3</v>
      </c>
      <c r="G27" s="665">
        <v>8</v>
      </c>
      <c r="H27" s="665">
        <v>3</v>
      </c>
      <c r="I27" s="663">
        <v>11</v>
      </c>
    </row>
    <row r="28" spans="2:9" s="102" customFormat="1" x14ac:dyDescent="0.2">
      <c r="B28" s="751" t="s">
        <v>115</v>
      </c>
      <c r="C28" s="740">
        <v>36123</v>
      </c>
      <c r="D28" s="740">
        <v>990</v>
      </c>
      <c r="E28" s="741">
        <v>9640</v>
      </c>
      <c r="F28" s="742">
        <v>1037</v>
      </c>
      <c r="G28" s="740">
        <v>9331</v>
      </c>
      <c r="H28" s="740">
        <v>33648</v>
      </c>
      <c r="I28" s="741">
        <v>42979</v>
      </c>
    </row>
    <row r="29" spans="2:9" s="102" customFormat="1" ht="24.95" customHeight="1" x14ac:dyDescent="0.3">
      <c r="B29" s="698" t="s">
        <v>765</v>
      </c>
      <c r="C29" s="763"/>
      <c r="D29" s="763"/>
      <c r="E29" s="763"/>
      <c r="F29" s="731"/>
      <c r="G29" s="238"/>
      <c r="H29" s="238"/>
      <c r="I29" s="238"/>
    </row>
    <row r="30" spans="2:9" s="102" customFormat="1" ht="12" x14ac:dyDescent="0.2">
      <c r="B30" s="747" t="s">
        <v>588</v>
      </c>
      <c r="C30" s="659">
        <v>10841</v>
      </c>
      <c r="D30" s="659">
        <v>1367</v>
      </c>
      <c r="E30" s="657">
        <v>7086</v>
      </c>
      <c r="F30" s="732">
        <v>1455</v>
      </c>
      <c r="G30" s="659">
        <v>7020</v>
      </c>
      <c r="H30" s="659">
        <v>7675</v>
      </c>
      <c r="I30" s="657">
        <v>14695</v>
      </c>
    </row>
    <row r="31" spans="2:9" s="102" customFormat="1" ht="12" x14ac:dyDescent="0.2">
      <c r="B31" s="748" t="s">
        <v>596</v>
      </c>
      <c r="C31" s="665">
        <v>2881</v>
      </c>
      <c r="D31" s="665">
        <v>401</v>
      </c>
      <c r="E31" s="663">
        <v>1681</v>
      </c>
      <c r="F31" s="749">
        <v>434</v>
      </c>
      <c r="G31" s="665">
        <v>1669</v>
      </c>
      <c r="H31" s="665">
        <v>2465</v>
      </c>
      <c r="I31" s="663">
        <v>4134</v>
      </c>
    </row>
    <row r="32" spans="2:9" s="102" customFormat="1" ht="12" x14ac:dyDescent="0.2">
      <c r="B32" s="747" t="s">
        <v>597</v>
      </c>
      <c r="C32" s="659">
        <v>24</v>
      </c>
      <c r="D32" s="659">
        <v>4</v>
      </c>
      <c r="E32" s="657">
        <v>15</v>
      </c>
      <c r="F32" s="732">
        <v>4</v>
      </c>
      <c r="G32" s="659">
        <v>15</v>
      </c>
      <c r="H32" s="659">
        <v>16</v>
      </c>
      <c r="I32" s="657">
        <v>31</v>
      </c>
    </row>
    <row r="33" spans="2:9" s="102" customFormat="1" ht="12" x14ac:dyDescent="0.2">
      <c r="B33" s="748" t="s">
        <v>598</v>
      </c>
      <c r="C33" s="665">
        <v>3</v>
      </c>
      <c r="D33" s="665">
        <v>1</v>
      </c>
      <c r="E33" s="663">
        <v>1</v>
      </c>
      <c r="F33" s="749">
        <v>1</v>
      </c>
      <c r="G33" s="665">
        <v>0</v>
      </c>
      <c r="H33" s="665">
        <v>5</v>
      </c>
      <c r="I33" s="663">
        <v>5</v>
      </c>
    </row>
    <row r="34" spans="2:9" s="102" customFormat="1" ht="12" x14ac:dyDescent="0.2">
      <c r="B34" s="747" t="s">
        <v>599</v>
      </c>
      <c r="C34" s="659">
        <v>50</v>
      </c>
      <c r="D34" s="659">
        <v>6</v>
      </c>
      <c r="E34" s="657">
        <v>24</v>
      </c>
      <c r="F34" s="732">
        <v>8</v>
      </c>
      <c r="G34" s="659">
        <v>22</v>
      </c>
      <c r="H34" s="659">
        <v>44</v>
      </c>
      <c r="I34" s="657">
        <v>66</v>
      </c>
    </row>
    <row r="35" spans="2:9" s="102" customFormat="1" ht="12" x14ac:dyDescent="0.2">
      <c r="B35" s="748" t="s">
        <v>602</v>
      </c>
      <c r="C35" s="665">
        <v>27</v>
      </c>
      <c r="D35" s="665">
        <v>3</v>
      </c>
      <c r="E35" s="663">
        <v>19</v>
      </c>
      <c r="F35" s="749">
        <v>4</v>
      </c>
      <c r="G35" s="665">
        <v>16</v>
      </c>
      <c r="H35" s="665">
        <v>15</v>
      </c>
      <c r="I35" s="663">
        <v>31</v>
      </c>
    </row>
    <row r="36" spans="2:9" s="102" customFormat="1" ht="12" x14ac:dyDescent="0.2">
      <c r="B36" s="747" t="s">
        <v>600</v>
      </c>
      <c r="C36" s="659">
        <v>113</v>
      </c>
      <c r="D36" s="659">
        <v>14</v>
      </c>
      <c r="E36" s="657">
        <v>67</v>
      </c>
      <c r="F36" s="732">
        <v>14</v>
      </c>
      <c r="G36" s="659">
        <v>70</v>
      </c>
      <c r="H36" s="659">
        <v>82</v>
      </c>
      <c r="I36" s="657">
        <v>152</v>
      </c>
    </row>
    <row r="37" spans="2:9" s="102" customFormat="1" ht="12" x14ac:dyDescent="0.2">
      <c r="B37" s="748" t="s">
        <v>601</v>
      </c>
      <c r="C37" s="665">
        <v>51</v>
      </c>
      <c r="D37" s="665">
        <v>2</v>
      </c>
      <c r="E37" s="663">
        <v>35</v>
      </c>
      <c r="F37" s="749">
        <v>2</v>
      </c>
      <c r="G37" s="665">
        <v>38</v>
      </c>
      <c r="H37" s="665">
        <v>23</v>
      </c>
      <c r="I37" s="663">
        <v>61</v>
      </c>
    </row>
    <row r="38" spans="2:9" s="102" customFormat="1" ht="12" x14ac:dyDescent="0.2">
      <c r="B38" s="747" t="s">
        <v>594</v>
      </c>
      <c r="C38" s="659">
        <v>173</v>
      </c>
      <c r="D38" s="659">
        <v>20</v>
      </c>
      <c r="E38" s="657">
        <v>118</v>
      </c>
      <c r="F38" s="732">
        <v>22</v>
      </c>
      <c r="G38" s="659">
        <v>109</v>
      </c>
      <c r="H38" s="659">
        <v>82</v>
      </c>
      <c r="I38" s="657">
        <v>191</v>
      </c>
    </row>
    <row r="39" spans="2:9" s="102" customFormat="1" x14ac:dyDescent="0.2">
      <c r="B39" s="751" t="s">
        <v>115</v>
      </c>
      <c r="C39" s="740">
        <v>14166</v>
      </c>
      <c r="D39" s="740">
        <v>1818</v>
      </c>
      <c r="E39" s="741">
        <v>9047</v>
      </c>
      <c r="F39" s="742">
        <v>1944</v>
      </c>
      <c r="G39" s="740">
        <v>8960</v>
      </c>
      <c r="H39" s="740">
        <v>10410</v>
      </c>
      <c r="I39" s="741">
        <v>19370</v>
      </c>
    </row>
    <row r="40" spans="2:9" s="102" customFormat="1" ht="24.95" customHeight="1" x14ac:dyDescent="0.3">
      <c r="B40" s="698" t="s">
        <v>547</v>
      </c>
      <c r="C40" s="763"/>
      <c r="D40" s="763"/>
      <c r="E40" s="763"/>
      <c r="F40" s="731"/>
      <c r="G40" s="238"/>
      <c r="H40" s="238"/>
      <c r="I40" s="238"/>
    </row>
    <row r="41" spans="2:9" s="102" customFormat="1" ht="12" x14ac:dyDescent="0.2">
      <c r="B41" s="747" t="s">
        <v>588</v>
      </c>
      <c r="C41" s="659">
        <v>44469</v>
      </c>
      <c r="D41" s="659">
        <v>2383</v>
      </c>
      <c r="E41" s="657">
        <v>16077</v>
      </c>
      <c r="F41" s="732">
        <v>2526</v>
      </c>
      <c r="G41" s="659">
        <v>15788</v>
      </c>
      <c r="H41" s="659">
        <v>39917</v>
      </c>
      <c r="I41" s="657">
        <v>55705</v>
      </c>
    </row>
    <row r="42" spans="2:9" s="102" customFormat="1" ht="12" x14ac:dyDescent="0.2">
      <c r="B42" s="748" t="s">
        <v>596</v>
      </c>
      <c r="C42" s="665">
        <v>10649</v>
      </c>
      <c r="D42" s="665">
        <v>594</v>
      </c>
      <c r="E42" s="663">
        <v>3426</v>
      </c>
      <c r="F42" s="749">
        <v>639</v>
      </c>
      <c r="G42" s="665">
        <v>3398</v>
      </c>
      <c r="H42" s="665">
        <v>10276</v>
      </c>
      <c r="I42" s="663">
        <v>13674</v>
      </c>
    </row>
    <row r="43" spans="2:9" s="102" customFormat="1" ht="12" x14ac:dyDescent="0.2">
      <c r="B43" s="747" t="s">
        <v>597</v>
      </c>
      <c r="C43" s="659">
        <v>115</v>
      </c>
      <c r="D43" s="659">
        <v>8</v>
      </c>
      <c r="E43" s="657">
        <v>47</v>
      </c>
      <c r="F43" s="732">
        <v>8</v>
      </c>
      <c r="G43" s="659">
        <v>48</v>
      </c>
      <c r="H43" s="659">
        <v>90</v>
      </c>
      <c r="I43" s="657">
        <v>138</v>
      </c>
    </row>
    <row r="44" spans="2:9" s="102" customFormat="1" ht="12" x14ac:dyDescent="0.2">
      <c r="B44" s="748" t="s">
        <v>598</v>
      </c>
      <c r="C44" s="665">
        <v>18</v>
      </c>
      <c r="D44" s="665">
        <v>1</v>
      </c>
      <c r="E44" s="663">
        <v>6</v>
      </c>
      <c r="F44" s="749">
        <v>1</v>
      </c>
      <c r="G44" s="665">
        <v>6</v>
      </c>
      <c r="H44" s="665">
        <v>20</v>
      </c>
      <c r="I44" s="663">
        <v>26</v>
      </c>
    </row>
    <row r="45" spans="2:9" s="102" customFormat="1" ht="12" x14ac:dyDescent="0.2">
      <c r="B45" s="747" t="s">
        <v>599</v>
      </c>
      <c r="C45" s="659">
        <v>104</v>
      </c>
      <c r="D45" s="659">
        <v>12</v>
      </c>
      <c r="E45" s="657">
        <v>41</v>
      </c>
      <c r="F45" s="732">
        <v>14</v>
      </c>
      <c r="G45" s="659">
        <v>33</v>
      </c>
      <c r="H45" s="659">
        <v>97</v>
      </c>
      <c r="I45" s="657">
        <v>130</v>
      </c>
    </row>
    <row r="46" spans="2:9" s="102" customFormat="1" ht="12" x14ac:dyDescent="0.2">
      <c r="B46" s="748" t="s">
        <v>602</v>
      </c>
      <c r="C46" s="665">
        <v>37</v>
      </c>
      <c r="D46" s="665">
        <v>4</v>
      </c>
      <c r="E46" s="663">
        <v>26</v>
      </c>
      <c r="F46" s="749">
        <v>5</v>
      </c>
      <c r="G46" s="665">
        <v>23</v>
      </c>
      <c r="H46" s="665">
        <v>18</v>
      </c>
      <c r="I46" s="663">
        <v>41</v>
      </c>
    </row>
    <row r="47" spans="2:9" s="102" customFormat="1" ht="12" x14ac:dyDescent="0.2">
      <c r="B47" s="747" t="s">
        <v>600</v>
      </c>
      <c r="C47" s="659">
        <v>197</v>
      </c>
      <c r="D47" s="659">
        <v>15</v>
      </c>
      <c r="E47" s="657">
        <v>97</v>
      </c>
      <c r="F47" s="732">
        <v>15</v>
      </c>
      <c r="G47" s="659">
        <v>102</v>
      </c>
      <c r="H47" s="659">
        <v>184</v>
      </c>
      <c r="I47" s="657">
        <v>286</v>
      </c>
    </row>
    <row r="48" spans="2:9" s="102" customFormat="1" ht="12" x14ac:dyDescent="0.2">
      <c r="B48" s="748" t="s">
        <v>601</v>
      </c>
      <c r="C48" s="665">
        <v>109</v>
      </c>
      <c r="D48" s="665">
        <v>3</v>
      </c>
      <c r="E48" s="663">
        <v>42</v>
      </c>
      <c r="F48" s="749">
        <v>3</v>
      </c>
      <c r="G48" s="665">
        <v>44</v>
      </c>
      <c r="H48" s="665">
        <v>89</v>
      </c>
      <c r="I48" s="663">
        <v>133</v>
      </c>
    </row>
    <row r="49" spans="2:9" s="102" customFormat="1" ht="12" x14ac:dyDescent="0.2">
      <c r="B49" s="747" t="s">
        <v>594</v>
      </c>
      <c r="C49" s="659">
        <v>299</v>
      </c>
      <c r="D49" s="659">
        <v>27</v>
      </c>
      <c r="E49" s="657">
        <v>170</v>
      </c>
      <c r="F49" s="732">
        <v>30</v>
      </c>
      <c r="G49" s="659">
        <v>158</v>
      </c>
      <c r="H49" s="659">
        <v>182</v>
      </c>
      <c r="I49" s="657">
        <v>340</v>
      </c>
    </row>
    <row r="50" spans="2:9" s="102" customFormat="1" ht="12" x14ac:dyDescent="0.2">
      <c r="B50" s="748" t="s">
        <v>585</v>
      </c>
      <c r="C50" s="665">
        <v>19</v>
      </c>
      <c r="D50" s="665">
        <v>3</v>
      </c>
      <c r="E50" s="663">
        <v>12</v>
      </c>
      <c r="F50" s="749">
        <v>3</v>
      </c>
      <c r="G50" s="665">
        <v>9</v>
      </c>
      <c r="H50" s="665">
        <v>8</v>
      </c>
      <c r="I50" s="663">
        <v>17</v>
      </c>
    </row>
    <row r="51" spans="2:9" s="102" customFormat="1" x14ac:dyDescent="0.2">
      <c r="B51" s="751" t="s">
        <v>115</v>
      </c>
      <c r="C51" s="740">
        <v>56016</v>
      </c>
      <c r="D51" s="740">
        <v>3050</v>
      </c>
      <c r="E51" s="741">
        <v>19944</v>
      </c>
      <c r="F51" s="742">
        <v>3244</v>
      </c>
      <c r="G51" s="740">
        <v>19609</v>
      </c>
      <c r="H51" s="740">
        <f>SUM(H41:H50)</f>
        <v>50881</v>
      </c>
      <c r="I51" s="741">
        <v>70490</v>
      </c>
    </row>
    <row r="52" spans="2:9" s="213" customFormat="1" ht="15" customHeight="1" x14ac:dyDescent="0.2">
      <c r="B52" s="126" t="s">
        <v>117</v>
      </c>
      <c r="C52" s="1945"/>
      <c r="D52" s="1945"/>
      <c r="E52" s="1945"/>
      <c r="F52" s="1946"/>
      <c r="G52" s="1945"/>
      <c r="H52" s="1945"/>
      <c r="I52" s="1945"/>
    </row>
  </sheetData>
  <mergeCells count="1">
    <mergeCell ref="B4:I4"/>
  </mergeCells>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6"/>
  <sheetViews>
    <sheetView showGridLines="0" zoomScaleNormal="100" workbookViewId="0">
      <pane ySplit="5" topLeftCell="A6" activePane="bottomLeft" state="frozen"/>
      <selection activeCell="N28" sqref="N28"/>
      <selection pane="bottomLeft" activeCell="Q12" sqref="Q12"/>
    </sheetView>
  </sheetViews>
  <sheetFormatPr baseColWidth="10" defaultColWidth="9.140625" defaultRowHeight="12.75" x14ac:dyDescent="0.2"/>
  <cols>
    <col min="1" max="1" width="1.7109375" customWidth="1"/>
    <col min="2" max="2" width="23.5703125" style="2" customWidth="1"/>
    <col min="3" max="4" width="9.7109375" style="764" customWidth="1"/>
    <col min="5" max="5" width="9.7109375" style="1248" customWidth="1"/>
    <col min="6" max="6" width="9.7109375" style="764" customWidth="1"/>
    <col min="7" max="8" width="9.7109375" style="1248" customWidth="1"/>
    <col min="9" max="9" width="9.7109375" style="764" customWidth="1"/>
    <col min="10" max="1025" width="9.140625" customWidth="1"/>
  </cols>
  <sheetData>
    <row r="1" spans="2:9" s="189" customFormat="1" ht="20.100000000000001" customHeight="1" x14ac:dyDescent="0.2">
      <c r="B1" s="753" t="s">
        <v>603</v>
      </c>
      <c r="C1" s="765"/>
      <c r="D1" s="765"/>
      <c r="E1" s="1245"/>
      <c r="F1" s="765"/>
      <c r="G1" s="1253"/>
      <c r="H1" s="1253"/>
      <c r="I1" s="190"/>
    </row>
    <row r="2" spans="2:9" s="189" customFormat="1" ht="20.100000000000001" customHeight="1" x14ac:dyDescent="0.2">
      <c r="B2" s="753"/>
      <c r="C2" s="765"/>
      <c r="D2" s="765"/>
      <c r="E2" s="1245"/>
      <c r="F2" s="765"/>
      <c r="G2" s="1253"/>
      <c r="H2" s="1253"/>
      <c r="I2" s="190"/>
    </row>
    <row r="3" spans="2:9" s="189" customFormat="1" ht="20.100000000000001" customHeight="1" x14ac:dyDescent="0.2">
      <c r="B3" s="1120" t="s">
        <v>439</v>
      </c>
      <c r="C3" s="766"/>
      <c r="D3" s="766"/>
      <c r="E3" s="1246"/>
      <c r="F3" s="190"/>
      <c r="G3" s="1253"/>
      <c r="H3" s="1253"/>
      <c r="I3" s="190"/>
    </row>
    <row r="4" spans="2:9" s="189" customFormat="1" ht="20.100000000000001" customHeight="1" x14ac:dyDescent="0.2">
      <c r="B4" s="2060" t="s">
        <v>587</v>
      </c>
      <c r="C4" s="2060"/>
      <c r="D4" s="2060"/>
      <c r="E4" s="2060"/>
      <c r="F4" s="2060"/>
      <c r="G4" s="2060"/>
      <c r="H4" s="2060"/>
      <c r="I4" s="2060"/>
    </row>
    <row r="5" spans="2:9" ht="50.1" customHeight="1" x14ac:dyDescent="0.2">
      <c r="C5" s="767" t="s">
        <v>103</v>
      </c>
      <c r="D5" s="709" t="s">
        <v>104</v>
      </c>
      <c r="E5" s="993" t="s">
        <v>105</v>
      </c>
      <c r="F5" s="711" t="s">
        <v>106</v>
      </c>
      <c r="G5" s="994" t="s">
        <v>107</v>
      </c>
      <c r="H5" s="992" t="s">
        <v>108</v>
      </c>
      <c r="I5" s="768" t="s">
        <v>109</v>
      </c>
    </row>
    <row r="6" spans="2:9" s="102" customFormat="1" ht="24.95" customHeight="1" x14ac:dyDescent="0.25">
      <c r="B6" s="698" t="s">
        <v>111</v>
      </c>
      <c r="C6" s="769"/>
      <c r="D6" s="769"/>
      <c r="E6" s="1247"/>
      <c r="F6" s="769"/>
      <c r="G6" s="1254"/>
      <c r="H6" s="1253"/>
      <c r="I6" s="190"/>
    </row>
    <row r="7" spans="2:9" ht="20.100000000000001" customHeight="1" x14ac:dyDescent="0.2">
      <c r="B7" s="770" t="s">
        <v>604</v>
      </c>
    </row>
    <row r="8" spans="2:9" x14ac:dyDescent="0.2">
      <c r="B8" s="747" t="s">
        <v>605</v>
      </c>
      <c r="C8" s="771">
        <v>62</v>
      </c>
      <c r="D8" s="771">
        <v>32</v>
      </c>
      <c r="E8" s="1249">
        <v>54</v>
      </c>
      <c r="F8" s="772">
        <v>33</v>
      </c>
      <c r="G8" s="1255">
        <v>25</v>
      </c>
      <c r="H8" s="1255">
        <v>12</v>
      </c>
      <c r="I8" s="773">
        <v>37</v>
      </c>
    </row>
    <row r="9" spans="2:9" x14ac:dyDescent="0.2">
      <c r="B9" s="748" t="s">
        <v>606</v>
      </c>
      <c r="C9" s="774">
        <v>1543</v>
      </c>
      <c r="D9" s="774">
        <v>73</v>
      </c>
      <c r="E9" s="1250">
        <v>476</v>
      </c>
      <c r="F9" s="775">
        <v>76</v>
      </c>
      <c r="G9" s="1256">
        <v>513</v>
      </c>
      <c r="H9" s="1256">
        <v>1486</v>
      </c>
      <c r="I9" s="776">
        <v>1999</v>
      </c>
    </row>
    <row r="10" spans="2:9" s="102" customFormat="1" ht="20.100000000000001" customHeight="1" x14ac:dyDescent="0.2">
      <c r="B10" s="770" t="s">
        <v>607</v>
      </c>
      <c r="C10" s="769"/>
      <c r="D10" s="769"/>
      <c r="E10" s="1247"/>
      <c r="F10" s="769"/>
      <c r="G10" s="1254"/>
      <c r="H10" s="1253"/>
      <c r="I10" s="190"/>
    </row>
    <row r="11" spans="2:9" x14ac:dyDescent="0.2">
      <c r="B11" s="747" t="s">
        <v>608</v>
      </c>
      <c r="C11" s="771">
        <v>65</v>
      </c>
      <c r="D11" s="771">
        <v>13</v>
      </c>
      <c r="E11" s="1249">
        <v>30</v>
      </c>
      <c r="F11" s="772">
        <v>17</v>
      </c>
      <c r="G11" s="1255">
        <v>33</v>
      </c>
      <c r="H11" s="1255">
        <v>61</v>
      </c>
      <c r="I11" s="773">
        <v>94</v>
      </c>
    </row>
    <row r="12" spans="2:9" x14ac:dyDescent="0.2">
      <c r="B12" s="748" t="s">
        <v>609</v>
      </c>
      <c r="C12" s="774">
        <v>898</v>
      </c>
      <c r="D12" s="774">
        <v>20</v>
      </c>
      <c r="E12" s="1250">
        <v>131</v>
      </c>
      <c r="F12" s="775">
        <v>20</v>
      </c>
      <c r="G12" s="1256">
        <v>129</v>
      </c>
      <c r="H12" s="1256">
        <v>990</v>
      </c>
      <c r="I12" s="776">
        <v>1119</v>
      </c>
    </row>
    <row r="13" spans="2:9" x14ac:dyDescent="0.2">
      <c r="B13" s="747" t="s">
        <v>610</v>
      </c>
      <c r="C13" s="771">
        <v>1699</v>
      </c>
      <c r="D13" s="771">
        <v>50</v>
      </c>
      <c r="E13" s="1249">
        <v>317</v>
      </c>
      <c r="F13" s="772">
        <v>55</v>
      </c>
      <c r="G13" s="1255">
        <v>335</v>
      </c>
      <c r="H13" s="1255">
        <v>2063</v>
      </c>
      <c r="I13" s="773">
        <v>2398</v>
      </c>
    </row>
    <row r="14" spans="2:9" x14ac:dyDescent="0.2">
      <c r="B14" s="748" t="s">
        <v>611</v>
      </c>
      <c r="C14" s="774">
        <v>796</v>
      </c>
      <c r="D14" s="774">
        <v>23</v>
      </c>
      <c r="E14" s="1250">
        <v>105</v>
      </c>
      <c r="F14" s="775">
        <v>26</v>
      </c>
      <c r="G14" s="1256">
        <v>116</v>
      </c>
      <c r="H14" s="1256">
        <v>1242</v>
      </c>
      <c r="I14" s="776">
        <v>1358</v>
      </c>
    </row>
    <row r="15" spans="2:9" x14ac:dyDescent="0.2">
      <c r="B15" s="747" t="s">
        <v>612</v>
      </c>
      <c r="C15" s="771">
        <v>468</v>
      </c>
      <c r="D15" s="771">
        <v>23</v>
      </c>
      <c r="E15" s="1249">
        <v>95</v>
      </c>
      <c r="F15" s="772">
        <v>28</v>
      </c>
      <c r="G15" s="1255">
        <v>110</v>
      </c>
      <c r="H15" s="1255">
        <v>759</v>
      </c>
      <c r="I15" s="773">
        <v>869</v>
      </c>
    </row>
    <row r="16" spans="2:9" x14ac:dyDescent="0.2">
      <c r="B16" s="748" t="s">
        <v>613</v>
      </c>
      <c r="C16" s="774">
        <v>196</v>
      </c>
      <c r="D16" s="774">
        <v>8</v>
      </c>
      <c r="E16" s="1250">
        <v>49</v>
      </c>
      <c r="F16" s="775">
        <v>8</v>
      </c>
      <c r="G16" s="1256">
        <v>57</v>
      </c>
      <c r="H16" s="1256">
        <v>210</v>
      </c>
      <c r="I16" s="776">
        <v>267</v>
      </c>
    </row>
    <row r="17" spans="2:10" x14ac:dyDescent="0.2">
      <c r="B17" s="751" t="s">
        <v>115</v>
      </c>
      <c r="C17" s="759">
        <f t="shared" ref="C17:I17" si="0">SUM(C8:C16)</f>
        <v>5727</v>
      </c>
      <c r="D17" s="759">
        <f t="shared" si="0"/>
        <v>242</v>
      </c>
      <c r="E17" s="1231">
        <f t="shared" si="0"/>
        <v>1257</v>
      </c>
      <c r="F17" s="761">
        <f t="shared" si="0"/>
        <v>263</v>
      </c>
      <c r="G17" s="1239">
        <f t="shared" si="0"/>
        <v>1318</v>
      </c>
      <c r="H17" s="1239">
        <f t="shared" si="0"/>
        <v>6823</v>
      </c>
      <c r="I17" s="760">
        <f t="shared" si="0"/>
        <v>8141</v>
      </c>
    </row>
    <row r="18" spans="2:10" s="102" customFormat="1" ht="24.95" customHeight="1" x14ac:dyDescent="0.25">
      <c r="B18" s="713" t="s">
        <v>764</v>
      </c>
      <c r="C18" s="769"/>
      <c r="D18" s="769"/>
      <c r="E18" s="1247"/>
      <c r="F18" s="769"/>
      <c r="G18" s="1254"/>
      <c r="H18" s="1253"/>
      <c r="I18" s="190"/>
    </row>
    <row r="19" spans="2:10" ht="20.100000000000001" customHeight="1" x14ac:dyDescent="0.2">
      <c r="B19" s="770" t="s">
        <v>604</v>
      </c>
    </row>
    <row r="20" spans="2:10" x14ac:dyDescent="0.2">
      <c r="B20" s="747" t="s">
        <v>605</v>
      </c>
      <c r="C20" s="777">
        <v>9104</v>
      </c>
      <c r="D20" s="777">
        <v>327</v>
      </c>
      <c r="E20" s="1251">
        <v>2992</v>
      </c>
      <c r="F20" s="778">
        <v>333</v>
      </c>
      <c r="G20" s="1257">
        <v>2764</v>
      </c>
      <c r="H20" s="1257">
        <v>6874</v>
      </c>
      <c r="I20" s="779">
        <v>9638</v>
      </c>
      <c r="J20" s="273"/>
    </row>
    <row r="21" spans="2:10" ht="10.5" customHeight="1" x14ac:dyDescent="0.2">
      <c r="B21" s="748" t="s">
        <v>606</v>
      </c>
      <c r="C21" s="780">
        <f>5024+12</f>
        <v>5036</v>
      </c>
      <c r="D21" s="780">
        <v>340</v>
      </c>
      <c r="E21" s="1252">
        <v>1988</v>
      </c>
      <c r="F21" s="781">
        <v>362</v>
      </c>
      <c r="G21" s="1258">
        <v>1823</v>
      </c>
      <c r="H21" s="1258">
        <f>3840+12</f>
        <v>3852</v>
      </c>
      <c r="I21" s="782">
        <f>SUM(G21:H21)</f>
        <v>5675</v>
      </c>
      <c r="J21" s="273"/>
    </row>
    <row r="22" spans="2:10" ht="20.100000000000001" customHeight="1" x14ac:dyDescent="0.2">
      <c r="B22" s="770" t="s">
        <v>607</v>
      </c>
      <c r="J22" s="273"/>
    </row>
    <row r="23" spans="2:10" x14ac:dyDescent="0.2">
      <c r="B23" s="747" t="s">
        <v>608</v>
      </c>
      <c r="C23" s="777">
        <v>2413</v>
      </c>
      <c r="D23" s="777">
        <v>75</v>
      </c>
      <c r="E23" s="1251">
        <v>850</v>
      </c>
      <c r="F23" s="778">
        <v>80</v>
      </c>
      <c r="G23" s="1257">
        <v>896</v>
      </c>
      <c r="H23" s="1257">
        <v>2556</v>
      </c>
      <c r="I23" s="779">
        <v>3452</v>
      </c>
      <c r="J23" s="273"/>
    </row>
    <row r="24" spans="2:10" x14ac:dyDescent="0.2">
      <c r="B24" s="748" t="s">
        <v>609</v>
      </c>
      <c r="C24" s="780">
        <v>12547</v>
      </c>
      <c r="D24" s="780">
        <v>147</v>
      </c>
      <c r="E24" s="1252">
        <v>2695</v>
      </c>
      <c r="F24" s="781">
        <v>157</v>
      </c>
      <c r="G24" s="1258">
        <v>2743</v>
      </c>
      <c r="H24" s="1258">
        <v>12364</v>
      </c>
      <c r="I24" s="782">
        <v>15107</v>
      </c>
      <c r="J24" s="273"/>
    </row>
    <row r="25" spans="2:10" x14ac:dyDescent="0.2">
      <c r="B25" s="747" t="s">
        <v>610</v>
      </c>
      <c r="C25" s="777">
        <v>3890</v>
      </c>
      <c r="D25" s="777">
        <v>36</v>
      </c>
      <c r="E25" s="1251">
        <v>540</v>
      </c>
      <c r="F25" s="778">
        <v>36</v>
      </c>
      <c r="G25" s="1257">
        <v>525</v>
      </c>
      <c r="H25" s="1257">
        <v>4224</v>
      </c>
      <c r="I25" s="779">
        <v>4749</v>
      </c>
      <c r="J25" s="273"/>
    </row>
    <row r="26" spans="2:10" x14ac:dyDescent="0.2">
      <c r="B26" s="748" t="s">
        <v>611</v>
      </c>
      <c r="C26" s="780">
        <v>926</v>
      </c>
      <c r="D26" s="780">
        <v>6</v>
      </c>
      <c r="E26" s="1252">
        <v>86</v>
      </c>
      <c r="F26" s="781">
        <v>6</v>
      </c>
      <c r="G26" s="1258">
        <v>91</v>
      </c>
      <c r="H26" s="1258">
        <v>1373</v>
      </c>
      <c r="I26" s="782">
        <v>1464</v>
      </c>
      <c r="J26" s="273"/>
    </row>
    <row r="27" spans="2:10" x14ac:dyDescent="0.2">
      <c r="B27" s="747" t="s">
        <v>612</v>
      </c>
      <c r="C27" s="777">
        <v>715</v>
      </c>
      <c r="D27" s="777">
        <v>22</v>
      </c>
      <c r="E27" s="1251">
        <v>187</v>
      </c>
      <c r="F27" s="778">
        <v>24</v>
      </c>
      <c r="G27" s="1257">
        <v>200</v>
      </c>
      <c r="H27" s="1257">
        <v>966</v>
      </c>
      <c r="I27" s="779">
        <v>1166</v>
      </c>
      <c r="J27" s="273"/>
    </row>
    <row r="28" spans="2:10" x14ac:dyDescent="0.2">
      <c r="B28" s="748" t="s">
        <v>613</v>
      </c>
      <c r="C28" s="780">
        <v>1492</v>
      </c>
      <c r="D28" s="780">
        <v>37</v>
      </c>
      <c r="E28" s="1252">
        <v>302</v>
      </c>
      <c r="F28" s="781">
        <v>39</v>
      </c>
      <c r="G28" s="1258">
        <v>289</v>
      </c>
      <c r="H28" s="1258">
        <v>1439</v>
      </c>
      <c r="I28" s="782">
        <v>1728</v>
      </c>
      <c r="J28" s="273"/>
    </row>
    <row r="29" spans="2:10" x14ac:dyDescent="0.2">
      <c r="B29" s="751"/>
      <c r="C29" s="759">
        <f>SUM(C20:C28)</f>
        <v>36123</v>
      </c>
      <c r="D29" s="759">
        <f t="shared" ref="D29:I29" si="1">SUM(D20:D28)</f>
        <v>990</v>
      </c>
      <c r="E29" s="1231">
        <f t="shared" si="1"/>
        <v>9640</v>
      </c>
      <c r="F29" s="761">
        <f t="shared" si="1"/>
        <v>1037</v>
      </c>
      <c r="G29" s="1239">
        <f t="shared" si="1"/>
        <v>9331</v>
      </c>
      <c r="H29" s="1239">
        <f t="shared" si="1"/>
        <v>33648</v>
      </c>
      <c r="I29" s="760">
        <f t="shared" si="1"/>
        <v>42979</v>
      </c>
      <c r="J29" s="273"/>
    </row>
    <row r="30" spans="2:10" s="102" customFormat="1" ht="24.95" customHeight="1" x14ac:dyDescent="0.25">
      <c r="B30" s="698" t="s">
        <v>765</v>
      </c>
      <c r="C30" s="769"/>
      <c r="D30" s="769"/>
      <c r="E30" s="1247"/>
      <c r="F30" s="769"/>
      <c r="G30" s="1254"/>
      <c r="H30" s="1253"/>
      <c r="I30" s="190"/>
    </row>
    <row r="31" spans="2:10" ht="20.100000000000001" customHeight="1" x14ac:dyDescent="0.2">
      <c r="B31" s="770" t="s">
        <v>604</v>
      </c>
    </row>
    <row r="32" spans="2:10" x14ac:dyDescent="0.2">
      <c r="B32" s="747" t="s">
        <v>605</v>
      </c>
      <c r="C32" s="771">
        <v>432</v>
      </c>
      <c r="D32" s="771">
        <v>87</v>
      </c>
      <c r="E32" s="1249">
        <v>295</v>
      </c>
      <c r="F32" s="772">
        <v>91</v>
      </c>
      <c r="G32" s="1255">
        <v>224</v>
      </c>
      <c r="H32" s="1255">
        <v>171</v>
      </c>
      <c r="I32" s="773">
        <v>395</v>
      </c>
      <c r="J32" s="273"/>
    </row>
    <row r="33" spans="2:10" x14ac:dyDescent="0.2">
      <c r="B33" s="748" t="s">
        <v>606</v>
      </c>
      <c r="C33" s="774">
        <v>5490</v>
      </c>
      <c r="D33" s="774">
        <v>816</v>
      </c>
      <c r="E33" s="1250">
        <v>3925</v>
      </c>
      <c r="F33" s="775">
        <v>858</v>
      </c>
      <c r="G33" s="1256">
        <v>3543</v>
      </c>
      <c r="H33" s="1256">
        <v>2573</v>
      </c>
      <c r="I33" s="776">
        <v>6116</v>
      </c>
      <c r="J33" s="273"/>
    </row>
    <row r="34" spans="2:10" ht="20.100000000000001" customHeight="1" x14ac:dyDescent="0.2">
      <c r="B34" s="770" t="s">
        <v>607</v>
      </c>
      <c r="J34" s="273"/>
    </row>
    <row r="35" spans="2:10" x14ac:dyDescent="0.2">
      <c r="B35" s="747" t="s">
        <v>608</v>
      </c>
      <c r="C35" s="771">
        <v>2484</v>
      </c>
      <c r="D35" s="771">
        <v>440</v>
      </c>
      <c r="E35" s="1249">
        <v>1859</v>
      </c>
      <c r="F35" s="772">
        <v>471</v>
      </c>
      <c r="G35" s="1255">
        <v>2189</v>
      </c>
      <c r="H35" s="1255">
        <v>2153</v>
      </c>
      <c r="I35" s="773">
        <v>4342</v>
      </c>
      <c r="J35" s="273"/>
    </row>
    <row r="36" spans="2:10" x14ac:dyDescent="0.2">
      <c r="B36" s="748" t="s">
        <v>609</v>
      </c>
      <c r="C36" s="774">
        <v>2834</v>
      </c>
      <c r="D36" s="774">
        <v>242</v>
      </c>
      <c r="E36" s="1250">
        <v>1663</v>
      </c>
      <c r="F36" s="775">
        <v>266</v>
      </c>
      <c r="G36" s="1256">
        <v>1663</v>
      </c>
      <c r="H36" s="1256">
        <v>2243</v>
      </c>
      <c r="I36" s="776">
        <v>3906</v>
      </c>
      <c r="J36" s="273"/>
    </row>
    <row r="37" spans="2:10" x14ac:dyDescent="0.2">
      <c r="B37" s="747" t="s">
        <v>610</v>
      </c>
      <c r="C37" s="771">
        <v>1478</v>
      </c>
      <c r="D37" s="771">
        <v>90</v>
      </c>
      <c r="E37" s="1249">
        <v>604</v>
      </c>
      <c r="F37" s="772">
        <v>96</v>
      </c>
      <c r="G37" s="1255">
        <v>567</v>
      </c>
      <c r="H37" s="1255">
        <v>1385</v>
      </c>
      <c r="I37" s="773">
        <v>1952</v>
      </c>
      <c r="J37" s="273"/>
    </row>
    <row r="38" spans="2:10" x14ac:dyDescent="0.2">
      <c r="B38" s="748" t="s">
        <v>611</v>
      </c>
      <c r="C38" s="774">
        <v>473</v>
      </c>
      <c r="D38" s="774">
        <v>30</v>
      </c>
      <c r="E38" s="1250">
        <v>125</v>
      </c>
      <c r="F38" s="775">
        <v>32</v>
      </c>
      <c r="G38" s="1256">
        <v>136</v>
      </c>
      <c r="H38" s="1256">
        <v>741</v>
      </c>
      <c r="I38" s="776">
        <v>877</v>
      </c>
      <c r="J38" s="273"/>
    </row>
    <row r="39" spans="2:10" x14ac:dyDescent="0.2">
      <c r="B39" s="747" t="s">
        <v>612</v>
      </c>
      <c r="C39" s="771">
        <v>634</v>
      </c>
      <c r="D39" s="771">
        <v>75</v>
      </c>
      <c r="E39" s="1249">
        <v>373</v>
      </c>
      <c r="F39" s="772">
        <v>89</v>
      </c>
      <c r="G39" s="1255">
        <v>451</v>
      </c>
      <c r="H39" s="1255">
        <v>883</v>
      </c>
      <c r="I39" s="773">
        <v>1334</v>
      </c>
      <c r="J39" s="273"/>
    </row>
    <row r="40" spans="2:10" x14ac:dyDescent="0.2">
      <c r="B40" s="748" t="s">
        <v>613</v>
      </c>
      <c r="C40" s="774">
        <v>341</v>
      </c>
      <c r="D40" s="774">
        <v>38</v>
      </c>
      <c r="E40" s="1250">
        <v>203</v>
      </c>
      <c r="F40" s="775">
        <v>41</v>
      </c>
      <c r="G40" s="1256">
        <v>187</v>
      </c>
      <c r="H40" s="1256">
        <v>261</v>
      </c>
      <c r="I40" s="776">
        <v>448</v>
      </c>
      <c r="J40" s="273"/>
    </row>
    <row r="41" spans="2:10" x14ac:dyDescent="0.2">
      <c r="B41" s="751" t="s">
        <v>115</v>
      </c>
      <c r="C41" s="759">
        <f t="shared" ref="C41:I41" si="2">SUM(C32:C40)</f>
        <v>14166</v>
      </c>
      <c r="D41" s="759">
        <f t="shared" si="2"/>
        <v>1818</v>
      </c>
      <c r="E41" s="1231">
        <f t="shared" si="2"/>
        <v>9047</v>
      </c>
      <c r="F41" s="761">
        <f t="shared" si="2"/>
        <v>1944</v>
      </c>
      <c r="G41" s="1239">
        <f t="shared" si="2"/>
        <v>8960</v>
      </c>
      <c r="H41" s="1239">
        <f t="shared" si="2"/>
        <v>10410</v>
      </c>
      <c r="I41" s="760">
        <f t="shared" si="2"/>
        <v>19370</v>
      </c>
      <c r="J41" s="273"/>
    </row>
    <row r="42" spans="2:10" s="102" customFormat="1" ht="24.95" customHeight="1" x14ac:dyDescent="0.25">
      <c r="B42" s="698" t="s">
        <v>547</v>
      </c>
      <c r="C42" s="769"/>
      <c r="D42" s="769"/>
      <c r="E42" s="1247"/>
      <c r="F42" s="769"/>
      <c r="G42" s="1254"/>
      <c r="H42" s="1253"/>
      <c r="I42" s="190"/>
    </row>
    <row r="43" spans="2:10" ht="20.100000000000001" customHeight="1" x14ac:dyDescent="0.2">
      <c r="B43" s="770" t="s">
        <v>604</v>
      </c>
    </row>
    <row r="44" spans="2:10" x14ac:dyDescent="0.2">
      <c r="B44" s="784" t="s">
        <v>605</v>
      </c>
      <c r="C44" s="777">
        <f t="shared" ref="C44:I45" si="3">C20+C32+C8</f>
        <v>9598</v>
      </c>
      <c r="D44" s="777">
        <f t="shared" si="3"/>
        <v>446</v>
      </c>
      <c r="E44" s="1251">
        <f t="shared" si="3"/>
        <v>3341</v>
      </c>
      <c r="F44" s="778">
        <f t="shared" si="3"/>
        <v>457</v>
      </c>
      <c r="G44" s="1257">
        <f t="shared" si="3"/>
        <v>3013</v>
      </c>
      <c r="H44" s="1257">
        <f t="shared" si="3"/>
        <v>7057</v>
      </c>
      <c r="I44" s="779">
        <f t="shared" si="3"/>
        <v>10070</v>
      </c>
      <c r="J44" s="273"/>
    </row>
    <row r="45" spans="2:10" x14ac:dyDescent="0.2">
      <c r="B45" s="892" t="s">
        <v>614</v>
      </c>
      <c r="C45" s="780">
        <f t="shared" si="3"/>
        <v>12069</v>
      </c>
      <c r="D45" s="780">
        <f t="shared" si="3"/>
        <v>1229</v>
      </c>
      <c r="E45" s="1252">
        <f t="shared" si="3"/>
        <v>6389</v>
      </c>
      <c r="F45" s="781">
        <f t="shared" si="3"/>
        <v>1296</v>
      </c>
      <c r="G45" s="1258">
        <f t="shared" si="3"/>
        <v>5879</v>
      </c>
      <c r="H45" s="1258">
        <f t="shared" si="3"/>
        <v>7911</v>
      </c>
      <c r="I45" s="782">
        <f t="shared" si="3"/>
        <v>13790</v>
      </c>
      <c r="J45" s="516"/>
    </row>
    <row r="46" spans="2:10" ht="20.100000000000001" customHeight="1" x14ac:dyDescent="0.2">
      <c r="B46" s="770" t="s">
        <v>607</v>
      </c>
      <c r="J46" s="273"/>
    </row>
    <row r="47" spans="2:10" x14ac:dyDescent="0.2">
      <c r="B47" s="747" t="s">
        <v>608</v>
      </c>
      <c r="C47" s="771">
        <f t="shared" ref="C47:I52" si="4">C23+C35+C11</f>
        <v>4962</v>
      </c>
      <c r="D47" s="771">
        <f t="shared" si="4"/>
        <v>528</v>
      </c>
      <c r="E47" s="1249">
        <f t="shared" si="4"/>
        <v>2739</v>
      </c>
      <c r="F47" s="772">
        <f t="shared" si="4"/>
        <v>568</v>
      </c>
      <c r="G47" s="1255">
        <f t="shared" si="4"/>
        <v>3118</v>
      </c>
      <c r="H47" s="1255">
        <f t="shared" si="4"/>
        <v>4770</v>
      </c>
      <c r="I47" s="773">
        <f t="shared" si="4"/>
        <v>7888</v>
      </c>
      <c r="J47" s="273"/>
    </row>
    <row r="48" spans="2:10" x14ac:dyDescent="0.2">
      <c r="B48" s="748" t="s">
        <v>609</v>
      </c>
      <c r="C48" s="774">
        <f t="shared" si="4"/>
        <v>16279</v>
      </c>
      <c r="D48" s="774">
        <f t="shared" si="4"/>
        <v>409</v>
      </c>
      <c r="E48" s="1250">
        <f t="shared" si="4"/>
        <v>4489</v>
      </c>
      <c r="F48" s="775">
        <f t="shared" si="4"/>
        <v>443</v>
      </c>
      <c r="G48" s="1256">
        <f t="shared" si="4"/>
        <v>4535</v>
      </c>
      <c r="H48" s="1256">
        <f t="shared" si="4"/>
        <v>15597</v>
      </c>
      <c r="I48" s="776">
        <f t="shared" si="4"/>
        <v>20132</v>
      </c>
      <c r="J48" s="273"/>
    </row>
    <row r="49" spans="2:10" x14ac:dyDescent="0.2">
      <c r="B49" s="747" t="s">
        <v>610</v>
      </c>
      <c r="C49" s="771">
        <f t="shared" si="4"/>
        <v>7067</v>
      </c>
      <c r="D49" s="771">
        <f t="shared" si="4"/>
        <v>176</v>
      </c>
      <c r="E49" s="1249">
        <f t="shared" si="4"/>
        <v>1461</v>
      </c>
      <c r="F49" s="772">
        <f t="shared" si="4"/>
        <v>187</v>
      </c>
      <c r="G49" s="1255">
        <f t="shared" si="4"/>
        <v>1427</v>
      </c>
      <c r="H49" s="1255">
        <f t="shared" si="4"/>
        <v>7672</v>
      </c>
      <c r="I49" s="773">
        <f t="shared" si="4"/>
        <v>9099</v>
      </c>
      <c r="J49" s="273"/>
    </row>
    <row r="50" spans="2:10" x14ac:dyDescent="0.2">
      <c r="B50" s="748" t="s">
        <v>611</v>
      </c>
      <c r="C50" s="774">
        <f t="shared" si="4"/>
        <v>2195</v>
      </c>
      <c r="D50" s="774">
        <f t="shared" si="4"/>
        <v>59</v>
      </c>
      <c r="E50" s="1250">
        <f t="shared" si="4"/>
        <v>316</v>
      </c>
      <c r="F50" s="775">
        <f t="shared" si="4"/>
        <v>64</v>
      </c>
      <c r="G50" s="1256">
        <f t="shared" si="4"/>
        <v>343</v>
      </c>
      <c r="H50" s="1256">
        <f t="shared" si="4"/>
        <v>3356</v>
      </c>
      <c r="I50" s="776">
        <f t="shared" si="4"/>
        <v>3699</v>
      </c>
      <c r="J50" s="273"/>
    </row>
    <row r="51" spans="2:10" x14ac:dyDescent="0.2">
      <c r="B51" s="747" t="s">
        <v>612</v>
      </c>
      <c r="C51" s="771">
        <f t="shared" si="4"/>
        <v>1817</v>
      </c>
      <c r="D51" s="771">
        <f t="shared" si="4"/>
        <v>120</v>
      </c>
      <c r="E51" s="1249">
        <f t="shared" si="4"/>
        <v>655</v>
      </c>
      <c r="F51" s="772">
        <f t="shared" si="4"/>
        <v>141</v>
      </c>
      <c r="G51" s="1255">
        <f t="shared" si="4"/>
        <v>761</v>
      </c>
      <c r="H51" s="1255">
        <f t="shared" si="4"/>
        <v>2608</v>
      </c>
      <c r="I51" s="773">
        <f t="shared" si="4"/>
        <v>3369</v>
      </c>
      <c r="J51" s="273"/>
    </row>
    <row r="52" spans="2:10" x14ac:dyDescent="0.2">
      <c r="B52" s="748" t="s">
        <v>613</v>
      </c>
      <c r="C52" s="774">
        <f t="shared" si="4"/>
        <v>2029</v>
      </c>
      <c r="D52" s="774">
        <f t="shared" si="4"/>
        <v>83</v>
      </c>
      <c r="E52" s="1250">
        <f t="shared" si="4"/>
        <v>554</v>
      </c>
      <c r="F52" s="775">
        <f t="shared" si="4"/>
        <v>88</v>
      </c>
      <c r="G52" s="1256">
        <f t="shared" si="4"/>
        <v>533</v>
      </c>
      <c r="H52" s="1256">
        <f t="shared" si="4"/>
        <v>1910</v>
      </c>
      <c r="I52" s="776">
        <f t="shared" si="4"/>
        <v>2443</v>
      </c>
      <c r="J52" s="273"/>
    </row>
    <row r="53" spans="2:10" x14ac:dyDescent="0.2">
      <c r="B53" s="751" t="s">
        <v>547</v>
      </c>
      <c r="C53" s="759">
        <f t="shared" ref="C53:I53" si="5">SUM(C44:C52)</f>
        <v>56016</v>
      </c>
      <c r="D53" s="759">
        <f t="shared" si="5"/>
        <v>3050</v>
      </c>
      <c r="E53" s="1231">
        <f t="shared" si="5"/>
        <v>19944</v>
      </c>
      <c r="F53" s="761">
        <f t="shared" si="5"/>
        <v>3244</v>
      </c>
      <c r="G53" s="1239">
        <f t="shared" si="5"/>
        <v>19609</v>
      </c>
      <c r="H53" s="1239">
        <f t="shared" si="5"/>
        <v>50881</v>
      </c>
      <c r="I53" s="760">
        <f t="shared" si="5"/>
        <v>70490</v>
      </c>
      <c r="J53" s="273"/>
    </row>
    <row r="54" spans="2:10" s="152" customFormat="1" ht="15" customHeight="1" x14ac:dyDescent="0.2">
      <c r="B54" s="126" t="s">
        <v>987</v>
      </c>
      <c r="C54" s="1952"/>
      <c r="D54" s="1952"/>
      <c r="E54" s="1953"/>
      <c r="F54" s="1952"/>
      <c r="G54" s="1954"/>
      <c r="H54" s="1954"/>
      <c r="I54" s="1955"/>
    </row>
    <row r="55" spans="2:10" x14ac:dyDescent="0.2">
      <c r="B55" s="718"/>
    </row>
    <row r="56" spans="2:10" ht="12" customHeight="1" x14ac:dyDescent="0.2"/>
  </sheetData>
  <mergeCells count="1">
    <mergeCell ref="B4:I4"/>
  </mergeCells>
  <printOptions horizontalCentered="1"/>
  <pageMargins left="0.47244094488188981" right="0.47244094488188981" top="0.59055118110236227" bottom="0.39370078740157483" header="0.51181102362204722" footer="0.31496062992125984"/>
  <pageSetup paperSize="9" scale="91" firstPageNumber="0" orientation="portrait" r:id="rId1"/>
  <headerFooter>
    <oddFooter>&amp;C&amp;F&amp;R&amp;A</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H32"/>
  <sheetViews>
    <sheetView showGridLines="0" zoomScaleNormal="100" workbookViewId="0">
      <pane ySplit="5" topLeftCell="A6" activePane="bottomLeft" state="frozen"/>
      <selection activeCell="N28" sqref="N28"/>
      <selection pane="bottomLeft" activeCell="B33" sqref="B33"/>
    </sheetView>
  </sheetViews>
  <sheetFormatPr baseColWidth="10" defaultColWidth="9.140625" defaultRowHeight="12.75" x14ac:dyDescent="0.2"/>
  <cols>
    <col min="1" max="1" width="1.7109375" customWidth="1"/>
    <col min="2" max="2" width="23.42578125" style="2" customWidth="1"/>
    <col min="3" max="9" width="9.7109375" style="2" customWidth="1"/>
    <col min="10" max="1022" width="11.42578125" style="2" customWidth="1"/>
    <col min="1023" max="1025" width="9.140625" customWidth="1"/>
  </cols>
  <sheetData>
    <row r="1" spans="2:10" s="189" customFormat="1" ht="20.100000000000001" customHeight="1" x14ac:dyDescent="0.2">
      <c r="B1" s="753" t="s">
        <v>615</v>
      </c>
      <c r="C1" s="754"/>
      <c r="D1" s="754"/>
      <c r="E1" s="754"/>
      <c r="F1" s="754"/>
    </row>
    <row r="2" spans="2:10" s="189" customFormat="1" ht="20.100000000000001" customHeight="1" x14ac:dyDescent="0.2">
      <c r="B2" s="753"/>
      <c r="C2" s="754"/>
      <c r="D2" s="754"/>
      <c r="E2" s="754"/>
      <c r="F2" s="754"/>
    </row>
    <row r="3" spans="2:10" s="189" customFormat="1" ht="20.100000000000001" customHeight="1" x14ac:dyDescent="0.2">
      <c r="B3" s="1120" t="s">
        <v>439</v>
      </c>
      <c r="C3" s="755"/>
      <c r="D3" s="755"/>
      <c r="E3" s="755"/>
    </row>
    <row r="4" spans="2:10" s="189" customFormat="1" ht="20.100000000000001" customHeight="1" x14ac:dyDescent="0.2">
      <c r="B4" s="2060" t="s">
        <v>587</v>
      </c>
      <c r="C4" s="2060"/>
      <c r="D4" s="2060"/>
      <c r="E4" s="2060"/>
      <c r="F4" s="2060"/>
      <c r="G4" s="2060"/>
      <c r="H4" s="2060"/>
      <c r="I4" s="2060"/>
    </row>
    <row r="5" spans="2:10" ht="50.1" customHeight="1" x14ac:dyDescent="0.2">
      <c r="C5" s="783" t="s">
        <v>103</v>
      </c>
      <c r="D5" s="712" t="s">
        <v>104</v>
      </c>
      <c r="E5" s="710" t="s">
        <v>119</v>
      </c>
      <c r="F5" s="762" t="s">
        <v>106</v>
      </c>
      <c r="G5" s="162" t="s">
        <v>120</v>
      </c>
      <c r="H5" s="712" t="s">
        <v>121</v>
      </c>
      <c r="I5" s="710" t="s">
        <v>109</v>
      </c>
      <c r="J5" s="467"/>
    </row>
    <row r="6" spans="2:10" ht="24.95" customHeight="1" x14ac:dyDescent="0.25">
      <c r="B6" s="698" t="s">
        <v>111</v>
      </c>
      <c r="C6" s="467"/>
      <c r="D6" s="467"/>
      <c r="E6" s="467"/>
      <c r="F6" s="467"/>
      <c r="G6" s="467"/>
      <c r="H6" s="467"/>
      <c r="I6" s="467"/>
      <c r="J6" s="467"/>
    </row>
    <row r="7" spans="2:10" x14ac:dyDescent="0.2">
      <c r="B7" s="747" t="s">
        <v>616</v>
      </c>
      <c r="C7" s="659">
        <v>1605</v>
      </c>
      <c r="D7" s="659">
        <v>105</v>
      </c>
      <c r="E7" s="657">
        <v>530</v>
      </c>
      <c r="F7" s="732">
        <v>109</v>
      </c>
      <c r="G7" s="659">
        <v>538</v>
      </c>
      <c r="H7" s="659">
        <v>1498</v>
      </c>
      <c r="I7" s="657">
        <v>2036</v>
      </c>
      <c r="J7" s="467"/>
    </row>
    <row r="8" spans="2:10" x14ac:dyDescent="0.2">
      <c r="B8" s="748" t="s">
        <v>617</v>
      </c>
      <c r="C8" s="665">
        <v>2807</v>
      </c>
      <c r="D8" s="665">
        <v>88</v>
      </c>
      <c r="E8" s="663">
        <v>514</v>
      </c>
      <c r="F8" s="749">
        <v>97</v>
      </c>
      <c r="G8" s="665">
        <v>541</v>
      </c>
      <c r="H8" s="665">
        <v>3263</v>
      </c>
      <c r="I8" s="663">
        <v>3804</v>
      </c>
      <c r="J8" s="467"/>
    </row>
    <row r="9" spans="2:10" x14ac:dyDescent="0.2">
      <c r="B9" s="747" t="s">
        <v>618</v>
      </c>
      <c r="C9" s="659">
        <v>921</v>
      </c>
      <c r="D9" s="659">
        <v>25</v>
      </c>
      <c r="E9" s="657">
        <v>139</v>
      </c>
      <c r="F9" s="732">
        <v>28</v>
      </c>
      <c r="G9" s="659">
        <v>154</v>
      </c>
      <c r="H9" s="659">
        <v>1312</v>
      </c>
      <c r="I9" s="657">
        <v>1466</v>
      </c>
      <c r="J9" s="467"/>
    </row>
    <row r="10" spans="2:10" ht="12" customHeight="1" x14ac:dyDescent="0.2">
      <c r="B10" s="748" t="s">
        <v>619</v>
      </c>
      <c r="C10" s="665">
        <v>394</v>
      </c>
      <c r="D10" s="665">
        <v>24</v>
      </c>
      <c r="E10" s="663">
        <v>74</v>
      </c>
      <c r="F10" s="749">
        <v>29</v>
      </c>
      <c r="G10" s="665">
        <v>85</v>
      </c>
      <c r="H10" s="665">
        <v>750</v>
      </c>
      <c r="I10" s="663">
        <v>835</v>
      </c>
      <c r="J10" s="467"/>
    </row>
    <row r="11" spans="2:10" x14ac:dyDescent="0.2">
      <c r="B11" s="751" t="s">
        <v>115</v>
      </c>
      <c r="C11" s="740">
        <f t="shared" ref="C11:I11" si="0">SUM(C7:C10)</f>
        <v>5727</v>
      </c>
      <c r="D11" s="740">
        <f t="shared" si="0"/>
        <v>242</v>
      </c>
      <c r="E11" s="741">
        <f t="shared" si="0"/>
        <v>1257</v>
      </c>
      <c r="F11" s="742">
        <f t="shared" si="0"/>
        <v>263</v>
      </c>
      <c r="G11" s="740">
        <f t="shared" si="0"/>
        <v>1318</v>
      </c>
      <c r="H11" s="740">
        <f t="shared" si="0"/>
        <v>6823</v>
      </c>
      <c r="I11" s="741">
        <f t="shared" si="0"/>
        <v>8141</v>
      </c>
      <c r="J11" s="467"/>
    </row>
    <row r="12" spans="2:10" s="102" customFormat="1" ht="24.95" customHeight="1" x14ac:dyDescent="0.3">
      <c r="B12" s="713" t="s">
        <v>764</v>
      </c>
      <c r="C12" s="763"/>
      <c r="D12" s="763"/>
      <c r="E12" s="763"/>
      <c r="F12" s="763"/>
      <c r="G12" s="763"/>
      <c r="H12" s="731"/>
      <c r="I12" s="238"/>
      <c r="J12" s="238"/>
    </row>
    <row r="13" spans="2:10" x14ac:dyDescent="0.2">
      <c r="B13" s="784" t="s">
        <v>620</v>
      </c>
      <c r="C13" s="785">
        <f>14128+12</f>
        <v>14140</v>
      </c>
      <c r="D13" s="785">
        <v>667</v>
      </c>
      <c r="E13" s="786">
        <v>4980</v>
      </c>
      <c r="F13" s="787">
        <v>695</v>
      </c>
      <c r="G13" s="785">
        <v>4587</v>
      </c>
      <c r="H13" s="785">
        <f>10714+12</f>
        <v>10726</v>
      </c>
      <c r="I13" s="786">
        <f>H13+G13</f>
        <v>15313</v>
      </c>
      <c r="J13" s="467"/>
    </row>
    <row r="14" spans="2:10" x14ac:dyDescent="0.2">
      <c r="B14" s="748" t="s">
        <v>617</v>
      </c>
      <c r="C14" s="665">
        <v>20208</v>
      </c>
      <c r="D14" s="665">
        <v>293</v>
      </c>
      <c r="E14" s="663">
        <v>4363</v>
      </c>
      <c r="F14" s="749">
        <v>310</v>
      </c>
      <c r="G14" s="665">
        <v>4424</v>
      </c>
      <c r="H14" s="665">
        <v>20427</v>
      </c>
      <c r="I14" s="663">
        <v>24851</v>
      </c>
      <c r="J14" s="467"/>
    </row>
    <row r="15" spans="2:10" x14ac:dyDescent="0.2">
      <c r="B15" s="747" t="s">
        <v>618</v>
      </c>
      <c r="C15" s="659">
        <v>1528</v>
      </c>
      <c r="D15" s="659">
        <v>27</v>
      </c>
      <c r="E15" s="657">
        <v>267</v>
      </c>
      <c r="F15" s="732">
        <v>29</v>
      </c>
      <c r="G15" s="659">
        <v>284</v>
      </c>
      <c r="H15" s="659">
        <v>2048</v>
      </c>
      <c r="I15" s="657">
        <v>2332</v>
      </c>
      <c r="J15" s="467"/>
    </row>
    <row r="16" spans="2:10" x14ac:dyDescent="0.2">
      <c r="B16" s="748" t="s">
        <v>619</v>
      </c>
      <c r="C16" s="665">
        <v>247</v>
      </c>
      <c r="D16" s="665">
        <v>3</v>
      </c>
      <c r="E16" s="663">
        <v>30</v>
      </c>
      <c r="F16" s="749">
        <v>3</v>
      </c>
      <c r="G16" s="665">
        <v>36</v>
      </c>
      <c r="H16" s="665">
        <v>447</v>
      </c>
      <c r="I16" s="663">
        <v>483</v>
      </c>
      <c r="J16" s="467"/>
    </row>
    <row r="17" spans="2:10" x14ac:dyDescent="0.2">
      <c r="B17" s="751" t="s">
        <v>115</v>
      </c>
      <c r="C17" s="740">
        <f t="shared" ref="C17:I17" si="1">SUM(C13:C16)</f>
        <v>36123</v>
      </c>
      <c r="D17" s="740">
        <f t="shared" si="1"/>
        <v>990</v>
      </c>
      <c r="E17" s="741">
        <f t="shared" si="1"/>
        <v>9640</v>
      </c>
      <c r="F17" s="742">
        <f t="shared" si="1"/>
        <v>1037</v>
      </c>
      <c r="G17" s="740">
        <f t="shared" si="1"/>
        <v>9331</v>
      </c>
      <c r="H17" s="740">
        <f t="shared" si="1"/>
        <v>33648</v>
      </c>
      <c r="I17" s="741">
        <f t="shared" si="1"/>
        <v>42979</v>
      </c>
      <c r="J17" s="467"/>
    </row>
    <row r="18" spans="2:10" x14ac:dyDescent="0.2">
      <c r="B18" s="788"/>
      <c r="C18" s="789"/>
      <c r="D18" s="789"/>
      <c r="E18" s="789"/>
      <c r="F18" s="789"/>
      <c r="G18" s="789"/>
      <c r="H18" s="789"/>
      <c r="I18" s="789"/>
      <c r="J18" s="467"/>
    </row>
    <row r="19" spans="2:10" ht="24.95" customHeight="1" x14ac:dyDescent="0.25">
      <c r="B19" s="698" t="s">
        <v>765</v>
      </c>
      <c r="C19" s="467"/>
      <c r="D19" s="467"/>
      <c r="E19" s="467"/>
      <c r="F19" s="467"/>
      <c r="G19" s="467"/>
      <c r="H19" s="467"/>
      <c r="I19" s="467"/>
      <c r="J19" s="467"/>
    </row>
    <row r="20" spans="2:10" x14ac:dyDescent="0.2">
      <c r="B20" s="784" t="s">
        <v>620</v>
      </c>
      <c r="C20" s="659">
        <v>5922</v>
      </c>
      <c r="D20" s="659">
        <v>903</v>
      </c>
      <c r="E20" s="657">
        <v>4220</v>
      </c>
      <c r="F20" s="732">
        <v>949</v>
      </c>
      <c r="G20" s="659">
        <v>3767</v>
      </c>
      <c r="H20" s="659">
        <v>2744</v>
      </c>
      <c r="I20" s="657">
        <v>6511</v>
      </c>
      <c r="J20" s="467"/>
    </row>
    <row r="21" spans="2:10" x14ac:dyDescent="0.2">
      <c r="B21" s="748" t="s">
        <v>617</v>
      </c>
      <c r="C21" s="665">
        <v>7085</v>
      </c>
      <c r="D21" s="665">
        <v>800</v>
      </c>
      <c r="E21" s="663">
        <v>4292</v>
      </c>
      <c r="F21" s="749">
        <v>862</v>
      </c>
      <c r="G21" s="665">
        <v>4572</v>
      </c>
      <c r="H21" s="665">
        <v>5990</v>
      </c>
      <c r="I21" s="663">
        <v>10562</v>
      </c>
      <c r="J21" s="467"/>
    </row>
    <row r="22" spans="2:10" x14ac:dyDescent="0.2">
      <c r="B22" s="747" t="s">
        <v>618</v>
      </c>
      <c r="C22" s="659">
        <v>920</v>
      </c>
      <c r="D22" s="659">
        <v>91</v>
      </c>
      <c r="E22" s="657">
        <v>445</v>
      </c>
      <c r="F22" s="732">
        <v>105</v>
      </c>
      <c r="G22" s="659">
        <v>514</v>
      </c>
      <c r="H22" s="659">
        <v>1259</v>
      </c>
      <c r="I22" s="657">
        <v>1773</v>
      </c>
      <c r="J22" s="467"/>
    </row>
    <row r="23" spans="2:10" x14ac:dyDescent="0.2">
      <c r="B23" s="748" t="s">
        <v>619</v>
      </c>
      <c r="C23" s="665">
        <v>239</v>
      </c>
      <c r="D23" s="665">
        <v>24</v>
      </c>
      <c r="E23" s="663">
        <v>90</v>
      </c>
      <c r="F23" s="749">
        <v>28</v>
      </c>
      <c r="G23" s="665">
        <v>107</v>
      </c>
      <c r="H23" s="665">
        <v>417</v>
      </c>
      <c r="I23" s="663">
        <v>524</v>
      </c>
      <c r="J23" s="467"/>
    </row>
    <row r="24" spans="2:10" x14ac:dyDescent="0.2">
      <c r="B24" s="751" t="s">
        <v>115</v>
      </c>
      <c r="C24" s="740">
        <f t="shared" ref="C24:I24" si="2">SUM(C20:C23)</f>
        <v>14166</v>
      </c>
      <c r="D24" s="740">
        <f t="shared" si="2"/>
        <v>1818</v>
      </c>
      <c r="E24" s="741">
        <f t="shared" si="2"/>
        <v>9047</v>
      </c>
      <c r="F24" s="742">
        <f t="shared" si="2"/>
        <v>1944</v>
      </c>
      <c r="G24" s="740">
        <f t="shared" si="2"/>
        <v>8960</v>
      </c>
      <c r="H24" s="740">
        <f t="shared" si="2"/>
        <v>10410</v>
      </c>
      <c r="I24" s="741">
        <f t="shared" si="2"/>
        <v>19370</v>
      </c>
      <c r="J24" s="467"/>
    </row>
    <row r="25" spans="2:10" ht="24.95" customHeight="1" x14ac:dyDescent="0.25">
      <c r="B25" s="698" t="s">
        <v>547</v>
      </c>
      <c r="C25" s="467"/>
      <c r="D25" s="467"/>
      <c r="E25" s="467"/>
      <c r="F25" s="467"/>
      <c r="G25" s="467"/>
      <c r="H25" s="467"/>
      <c r="I25" s="467"/>
      <c r="J25" s="467"/>
    </row>
    <row r="26" spans="2:10" x14ac:dyDescent="0.2">
      <c r="B26" s="784" t="s">
        <v>620</v>
      </c>
      <c r="C26" s="659">
        <f>C7+C13+C20</f>
        <v>21667</v>
      </c>
      <c r="D26" s="659">
        <f t="shared" ref="D26:I26" si="3">D7+D13+D20</f>
        <v>1675</v>
      </c>
      <c r="E26" s="657">
        <f t="shared" si="3"/>
        <v>9730</v>
      </c>
      <c r="F26" s="732">
        <f t="shared" si="3"/>
        <v>1753</v>
      </c>
      <c r="G26" s="659">
        <f t="shared" si="3"/>
        <v>8892</v>
      </c>
      <c r="H26" s="659">
        <f t="shared" si="3"/>
        <v>14968</v>
      </c>
      <c r="I26" s="657">
        <f t="shared" si="3"/>
        <v>23860</v>
      </c>
      <c r="J26" s="467"/>
    </row>
    <row r="27" spans="2:10" x14ac:dyDescent="0.2">
      <c r="B27" s="748" t="s">
        <v>617</v>
      </c>
      <c r="C27" s="665">
        <f t="shared" ref="C27:I29" si="4">C8+C14+C21</f>
        <v>30100</v>
      </c>
      <c r="D27" s="665">
        <f t="shared" si="4"/>
        <v>1181</v>
      </c>
      <c r="E27" s="663">
        <f t="shared" si="4"/>
        <v>9169</v>
      </c>
      <c r="F27" s="749">
        <f t="shared" si="4"/>
        <v>1269</v>
      </c>
      <c r="G27" s="665">
        <f t="shared" si="4"/>
        <v>9537</v>
      </c>
      <c r="H27" s="665">
        <f t="shared" si="4"/>
        <v>29680</v>
      </c>
      <c r="I27" s="663">
        <f t="shared" si="4"/>
        <v>39217</v>
      </c>
      <c r="J27" s="467"/>
    </row>
    <row r="28" spans="2:10" x14ac:dyDescent="0.2">
      <c r="B28" s="747" t="s">
        <v>618</v>
      </c>
      <c r="C28" s="659">
        <f t="shared" si="4"/>
        <v>3369</v>
      </c>
      <c r="D28" s="659">
        <f t="shared" si="4"/>
        <v>143</v>
      </c>
      <c r="E28" s="657">
        <f t="shared" si="4"/>
        <v>851</v>
      </c>
      <c r="F28" s="732">
        <f t="shared" si="4"/>
        <v>162</v>
      </c>
      <c r="G28" s="659">
        <f t="shared" si="4"/>
        <v>952</v>
      </c>
      <c r="H28" s="659">
        <f t="shared" si="4"/>
        <v>4619</v>
      </c>
      <c r="I28" s="657">
        <f t="shared" si="4"/>
        <v>5571</v>
      </c>
      <c r="J28" s="467"/>
    </row>
    <row r="29" spans="2:10" x14ac:dyDescent="0.2">
      <c r="B29" s="748" t="s">
        <v>619</v>
      </c>
      <c r="C29" s="665">
        <f t="shared" si="4"/>
        <v>880</v>
      </c>
      <c r="D29" s="665">
        <f t="shared" si="4"/>
        <v>51</v>
      </c>
      <c r="E29" s="663">
        <f t="shared" si="4"/>
        <v>194</v>
      </c>
      <c r="F29" s="749">
        <f t="shared" si="4"/>
        <v>60</v>
      </c>
      <c r="G29" s="665">
        <f t="shared" si="4"/>
        <v>228</v>
      </c>
      <c r="H29" s="665">
        <f t="shared" si="4"/>
        <v>1614</v>
      </c>
      <c r="I29" s="663">
        <f t="shared" si="4"/>
        <v>1842</v>
      </c>
      <c r="J29" s="467"/>
    </row>
    <row r="30" spans="2:10" x14ac:dyDescent="0.2">
      <c r="B30" s="751" t="s">
        <v>115</v>
      </c>
      <c r="C30" s="740">
        <f t="shared" ref="C30:I30" si="5">SUM(C26:C29)</f>
        <v>56016</v>
      </c>
      <c r="D30" s="740">
        <f t="shared" si="5"/>
        <v>3050</v>
      </c>
      <c r="E30" s="741">
        <f t="shared" si="5"/>
        <v>19944</v>
      </c>
      <c r="F30" s="742">
        <f t="shared" si="5"/>
        <v>3244</v>
      </c>
      <c r="G30" s="740">
        <f t="shared" si="5"/>
        <v>19609</v>
      </c>
      <c r="H30" s="740">
        <f t="shared" si="5"/>
        <v>50881</v>
      </c>
      <c r="I30" s="741">
        <f t="shared" si="5"/>
        <v>70490</v>
      </c>
      <c r="J30" s="467"/>
    </row>
    <row r="31" spans="2:10" ht="15" customHeight="1" x14ac:dyDescent="0.2">
      <c r="B31" s="126" t="s">
        <v>117</v>
      </c>
    </row>
    <row r="32" spans="2:10" x14ac:dyDescent="0.2">
      <c r="B32" s="790" t="s">
        <v>624</v>
      </c>
    </row>
  </sheetData>
  <mergeCells count="1">
    <mergeCell ref="B4:I4"/>
  </mergeCells>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I31"/>
  <sheetViews>
    <sheetView showGridLines="0" zoomScaleNormal="100" workbookViewId="0">
      <pane ySplit="5" topLeftCell="A6" activePane="bottomLeft" state="frozen"/>
      <selection activeCell="N28" sqref="N28"/>
      <selection pane="bottomLeft" activeCell="A31" sqref="A31:XFD31"/>
    </sheetView>
  </sheetViews>
  <sheetFormatPr baseColWidth="10" defaultColWidth="9.140625" defaultRowHeight="12.75" x14ac:dyDescent="0.2"/>
  <cols>
    <col min="1" max="1" width="1.7109375" customWidth="1"/>
    <col min="2" max="2" width="23.42578125" style="2" customWidth="1"/>
    <col min="3" max="9" width="9.7109375" style="2" customWidth="1"/>
    <col min="10" max="1023" width="11.42578125" style="2" customWidth="1"/>
    <col min="1024" max="1025" width="9.140625" customWidth="1"/>
  </cols>
  <sheetData>
    <row r="1" spans="2:9" s="189" customFormat="1" ht="20.100000000000001" customHeight="1" x14ac:dyDescent="0.2">
      <c r="B1" s="753" t="s">
        <v>621</v>
      </c>
      <c r="C1" s="754"/>
      <c r="D1" s="754"/>
      <c r="E1" s="754"/>
      <c r="F1" s="754"/>
    </row>
    <row r="2" spans="2:9" s="189" customFormat="1" ht="20.100000000000001" customHeight="1" x14ac:dyDescent="0.2">
      <c r="B2" s="791" t="s">
        <v>622</v>
      </c>
      <c r="C2" s="754"/>
      <c r="D2" s="754"/>
      <c r="E2" s="754"/>
      <c r="F2" s="754"/>
    </row>
    <row r="3" spans="2:9" s="189" customFormat="1" ht="20.100000000000001" customHeight="1" x14ac:dyDescent="0.2">
      <c r="B3" s="1120" t="s">
        <v>439</v>
      </c>
      <c r="C3" s="755"/>
      <c r="D3" s="755"/>
      <c r="E3" s="755"/>
    </row>
    <row r="4" spans="2:9" s="189" customFormat="1" ht="20.100000000000001" customHeight="1" x14ac:dyDescent="0.2">
      <c r="B4" s="2060" t="s">
        <v>587</v>
      </c>
      <c r="C4" s="2060"/>
      <c r="D4" s="2060"/>
      <c r="E4" s="2060"/>
      <c r="F4" s="2060"/>
      <c r="G4" s="2060"/>
      <c r="H4" s="2060"/>
      <c r="I4" s="2060"/>
    </row>
    <row r="5" spans="2:9" ht="50.1" customHeight="1" x14ac:dyDescent="0.2">
      <c r="B5"/>
      <c r="C5" s="783" t="s">
        <v>103</v>
      </c>
      <c r="D5" s="712" t="s">
        <v>104</v>
      </c>
      <c r="E5" s="710" t="s">
        <v>119</v>
      </c>
      <c r="F5" s="762" t="s">
        <v>106</v>
      </c>
      <c r="G5" s="162" t="s">
        <v>120</v>
      </c>
      <c r="H5" s="712" t="s">
        <v>121</v>
      </c>
      <c r="I5" s="710" t="s">
        <v>109</v>
      </c>
    </row>
    <row r="6" spans="2:9" ht="24.95" customHeight="1" x14ac:dyDescent="0.25">
      <c r="B6" s="713" t="s">
        <v>111</v>
      </c>
      <c r="C6" s="467"/>
      <c r="D6" s="467"/>
      <c r="E6" s="467"/>
      <c r="F6" s="467"/>
      <c r="G6" s="467"/>
      <c r="H6" s="467"/>
      <c r="I6" s="467"/>
    </row>
    <row r="7" spans="2:9" x14ac:dyDescent="0.2">
      <c r="B7" s="747" t="s">
        <v>616</v>
      </c>
      <c r="C7" s="659">
        <v>62</v>
      </c>
      <c r="D7" s="659">
        <v>32</v>
      </c>
      <c r="E7" s="657">
        <v>54</v>
      </c>
      <c r="F7" s="732">
        <v>33</v>
      </c>
      <c r="G7" s="659">
        <v>25</v>
      </c>
      <c r="H7" s="659">
        <v>12</v>
      </c>
      <c r="I7" s="657">
        <v>37</v>
      </c>
    </row>
    <row r="8" spans="2:9" x14ac:dyDescent="0.2">
      <c r="B8" s="748" t="s">
        <v>617</v>
      </c>
      <c r="C8" s="665">
        <v>17</v>
      </c>
      <c r="D8" s="665">
        <v>5</v>
      </c>
      <c r="E8" s="663">
        <v>14</v>
      </c>
      <c r="F8" s="749">
        <v>5</v>
      </c>
      <c r="G8" s="665">
        <v>13</v>
      </c>
      <c r="H8" s="665">
        <v>13</v>
      </c>
      <c r="I8" s="663">
        <v>26</v>
      </c>
    </row>
    <row r="9" spans="2:9" x14ac:dyDescent="0.2">
      <c r="B9" s="747" t="s">
        <v>618</v>
      </c>
      <c r="C9" s="659">
        <v>9</v>
      </c>
      <c r="D9" s="659">
        <v>5</v>
      </c>
      <c r="E9" s="657">
        <v>6</v>
      </c>
      <c r="F9" s="732">
        <v>5</v>
      </c>
      <c r="G9" s="659">
        <v>3</v>
      </c>
      <c r="H9" s="659">
        <v>13</v>
      </c>
      <c r="I9" s="657">
        <v>16</v>
      </c>
    </row>
    <row r="10" spans="2:9" x14ac:dyDescent="0.2">
      <c r="B10" s="748" t="s">
        <v>619</v>
      </c>
      <c r="C10" s="665">
        <v>5</v>
      </c>
      <c r="D10" s="665">
        <v>4</v>
      </c>
      <c r="E10" s="663">
        <v>4</v>
      </c>
      <c r="F10" s="749">
        <v>5</v>
      </c>
      <c r="G10" s="665">
        <v>2</v>
      </c>
      <c r="H10" s="665">
        <v>12</v>
      </c>
      <c r="I10" s="663">
        <v>14</v>
      </c>
    </row>
    <row r="11" spans="2:9" x14ac:dyDescent="0.2">
      <c r="B11" s="751" t="s">
        <v>115</v>
      </c>
      <c r="C11" s="740">
        <f t="shared" ref="C11:I11" si="0">SUM(C7:C10)</f>
        <v>93</v>
      </c>
      <c r="D11" s="740">
        <f t="shared" si="0"/>
        <v>46</v>
      </c>
      <c r="E11" s="741">
        <f t="shared" si="0"/>
        <v>78</v>
      </c>
      <c r="F11" s="742">
        <f t="shared" si="0"/>
        <v>48</v>
      </c>
      <c r="G11" s="740">
        <f t="shared" si="0"/>
        <v>43</v>
      </c>
      <c r="H11" s="740">
        <f t="shared" si="0"/>
        <v>50</v>
      </c>
      <c r="I11" s="741">
        <f t="shared" si="0"/>
        <v>93</v>
      </c>
    </row>
    <row r="12" spans="2:9" s="102" customFormat="1" ht="24.95" customHeight="1" x14ac:dyDescent="0.3">
      <c r="B12" s="713" t="s">
        <v>764</v>
      </c>
      <c r="C12" s="763"/>
      <c r="D12" s="763"/>
      <c r="E12" s="763"/>
      <c r="F12" s="763"/>
      <c r="G12" s="763"/>
      <c r="H12" s="731"/>
      <c r="I12" s="238"/>
    </row>
    <row r="13" spans="2:9" x14ac:dyDescent="0.2">
      <c r="B13" s="747" t="s">
        <v>616</v>
      </c>
      <c r="C13" s="659">
        <v>9104</v>
      </c>
      <c r="D13" s="659">
        <v>327</v>
      </c>
      <c r="E13" s="657">
        <v>2992</v>
      </c>
      <c r="F13" s="732">
        <v>333</v>
      </c>
      <c r="G13" s="659">
        <v>2764</v>
      </c>
      <c r="H13" s="659">
        <v>6874</v>
      </c>
      <c r="I13" s="657">
        <v>9638</v>
      </c>
    </row>
    <row r="14" spans="2:9" x14ac:dyDescent="0.2">
      <c r="B14" s="748" t="s">
        <v>617</v>
      </c>
      <c r="C14" s="665">
        <v>328</v>
      </c>
      <c r="D14" s="665">
        <v>12</v>
      </c>
      <c r="E14" s="663">
        <v>107</v>
      </c>
      <c r="F14" s="749">
        <v>13</v>
      </c>
      <c r="G14" s="665">
        <v>112</v>
      </c>
      <c r="H14" s="665">
        <v>346</v>
      </c>
      <c r="I14" s="663">
        <v>458</v>
      </c>
    </row>
    <row r="15" spans="2:9" x14ac:dyDescent="0.2">
      <c r="B15" s="747" t="s">
        <v>618</v>
      </c>
      <c r="C15" s="659">
        <v>25</v>
      </c>
      <c r="D15" s="659">
        <v>1</v>
      </c>
      <c r="E15" s="657">
        <v>14</v>
      </c>
      <c r="F15" s="732">
        <v>1</v>
      </c>
      <c r="G15" s="659">
        <v>16</v>
      </c>
      <c r="H15" s="659">
        <v>20</v>
      </c>
      <c r="I15" s="657">
        <v>36</v>
      </c>
    </row>
    <row r="16" spans="2:9" x14ac:dyDescent="0.2">
      <c r="B16" s="748" t="s">
        <v>619</v>
      </c>
      <c r="C16" s="665">
        <v>4</v>
      </c>
      <c r="D16" s="665">
        <v>0</v>
      </c>
      <c r="E16" s="663">
        <v>2</v>
      </c>
      <c r="F16" s="749">
        <v>0</v>
      </c>
      <c r="G16" s="665">
        <v>3</v>
      </c>
      <c r="H16" s="665">
        <v>5</v>
      </c>
      <c r="I16" s="663">
        <v>8</v>
      </c>
    </row>
    <row r="17" spans="2:9" x14ac:dyDescent="0.2">
      <c r="B17" s="751" t="s">
        <v>115</v>
      </c>
      <c r="C17" s="740">
        <f t="shared" ref="C17:I17" si="1">SUM(C13:C16)</f>
        <v>9461</v>
      </c>
      <c r="D17" s="740">
        <f t="shared" si="1"/>
        <v>340</v>
      </c>
      <c r="E17" s="741">
        <f t="shared" si="1"/>
        <v>3115</v>
      </c>
      <c r="F17" s="742">
        <f t="shared" si="1"/>
        <v>347</v>
      </c>
      <c r="G17" s="740">
        <f t="shared" si="1"/>
        <v>2895</v>
      </c>
      <c r="H17" s="740">
        <f t="shared" si="1"/>
        <v>7245</v>
      </c>
      <c r="I17" s="741">
        <f t="shared" si="1"/>
        <v>10140</v>
      </c>
    </row>
    <row r="18" spans="2:9" x14ac:dyDescent="0.2">
      <c r="B18" s="788"/>
      <c r="C18" s="789"/>
      <c r="D18" s="789"/>
      <c r="E18" s="789"/>
      <c r="F18" s="789"/>
      <c r="G18" s="789"/>
      <c r="H18" s="789"/>
      <c r="I18" s="789"/>
    </row>
    <row r="19" spans="2:9" ht="24.95" customHeight="1" x14ac:dyDescent="0.25">
      <c r="B19" s="713" t="s">
        <v>765</v>
      </c>
      <c r="C19" s="467"/>
      <c r="D19" s="467"/>
      <c r="E19" s="467"/>
      <c r="F19" s="467"/>
      <c r="G19" s="467"/>
      <c r="H19" s="467"/>
      <c r="I19" s="467"/>
    </row>
    <row r="20" spans="2:9" x14ac:dyDescent="0.2">
      <c r="B20" s="747" t="s">
        <v>616</v>
      </c>
      <c r="C20" s="659">
        <v>432</v>
      </c>
      <c r="D20" s="659">
        <v>87</v>
      </c>
      <c r="E20" s="657">
        <v>295</v>
      </c>
      <c r="F20" s="732">
        <v>91</v>
      </c>
      <c r="G20" s="659">
        <v>224</v>
      </c>
      <c r="H20" s="659">
        <v>171</v>
      </c>
      <c r="I20" s="657">
        <v>395</v>
      </c>
    </row>
    <row r="21" spans="2:9" x14ac:dyDescent="0.2">
      <c r="B21" s="748" t="s">
        <v>617</v>
      </c>
      <c r="C21" s="665">
        <v>34</v>
      </c>
      <c r="D21" s="665">
        <v>8</v>
      </c>
      <c r="E21" s="663">
        <v>25</v>
      </c>
      <c r="F21" s="749">
        <v>8</v>
      </c>
      <c r="G21" s="665">
        <v>23</v>
      </c>
      <c r="H21" s="665">
        <v>24</v>
      </c>
      <c r="I21" s="663">
        <v>47</v>
      </c>
    </row>
    <row r="22" spans="2:9" x14ac:dyDescent="0.2">
      <c r="B22" s="747" t="s">
        <v>618</v>
      </c>
      <c r="C22" s="659">
        <v>4</v>
      </c>
      <c r="D22" s="659">
        <v>0</v>
      </c>
      <c r="E22" s="657">
        <v>3</v>
      </c>
      <c r="F22" s="732">
        <v>0</v>
      </c>
      <c r="G22" s="659">
        <v>3</v>
      </c>
      <c r="H22" s="659">
        <v>6</v>
      </c>
      <c r="I22" s="657">
        <v>9</v>
      </c>
    </row>
    <row r="23" spans="2:9" x14ac:dyDescent="0.2">
      <c r="B23" s="748" t="s">
        <v>619</v>
      </c>
      <c r="C23" s="665">
        <v>1</v>
      </c>
      <c r="D23" s="665">
        <v>1</v>
      </c>
      <c r="E23" s="663">
        <v>1</v>
      </c>
      <c r="F23" s="749">
        <v>1</v>
      </c>
      <c r="G23" s="665">
        <v>0</v>
      </c>
      <c r="H23" s="665">
        <v>0</v>
      </c>
      <c r="I23" s="663">
        <v>0</v>
      </c>
    </row>
    <row r="24" spans="2:9" x14ac:dyDescent="0.2">
      <c r="B24" s="751" t="s">
        <v>115</v>
      </c>
      <c r="C24" s="740">
        <f t="shared" ref="C24:I24" si="2">SUM(C20:C23)</f>
        <v>471</v>
      </c>
      <c r="D24" s="740">
        <f t="shared" si="2"/>
        <v>96</v>
      </c>
      <c r="E24" s="741">
        <f t="shared" si="2"/>
        <v>324</v>
      </c>
      <c r="F24" s="742">
        <f t="shared" si="2"/>
        <v>100</v>
      </c>
      <c r="G24" s="740">
        <f t="shared" si="2"/>
        <v>250</v>
      </c>
      <c r="H24" s="740">
        <f t="shared" si="2"/>
        <v>201</v>
      </c>
      <c r="I24" s="741">
        <f t="shared" si="2"/>
        <v>451</v>
      </c>
    </row>
    <row r="25" spans="2:9" ht="24.95" customHeight="1" x14ac:dyDescent="0.25">
      <c r="B25" s="713" t="s">
        <v>547</v>
      </c>
      <c r="C25" s="467"/>
      <c r="D25" s="467"/>
      <c r="E25" s="467"/>
      <c r="F25" s="467"/>
      <c r="G25" s="467"/>
      <c r="H25" s="467"/>
      <c r="I25" s="467"/>
    </row>
    <row r="26" spans="2:9" x14ac:dyDescent="0.2">
      <c r="B26" s="747" t="s">
        <v>616</v>
      </c>
      <c r="C26" s="659">
        <v>9598</v>
      </c>
      <c r="D26" s="659">
        <v>446</v>
      </c>
      <c r="E26" s="657">
        <v>3341</v>
      </c>
      <c r="F26" s="732">
        <v>457</v>
      </c>
      <c r="G26" s="659">
        <v>3013</v>
      </c>
      <c r="H26" s="659">
        <v>7057</v>
      </c>
      <c r="I26" s="657">
        <v>10070</v>
      </c>
    </row>
    <row r="27" spans="2:9" x14ac:dyDescent="0.2">
      <c r="B27" s="748" t="s">
        <v>617</v>
      </c>
      <c r="C27" s="665">
        <v>379</v>
      </c>
      <c r="D27" s="665">
        <v>25</v>
      </c>
      <c r="E27" s="663">
        <v>146</v>
      </c>
      <c r="F27" s="749">
        <v>26</v>
      </c>
      <c r="G27" s="665">
        <v>148</v>
      </c>
      <c r="H27" s="665">
        <v>383</v>
      </c>
      <c r="I27" s="663">
        <v>531</v>
      </c>
    </row>
    <row r="28" spans="2:9" x14ac:dyDescent="0.2">
      <c r="B28" s="747" t="s">
        <v>618</v>
      </c>
      <c r="C28" s="659">
        <v>38</v>
      </c>
      <c r="D28" s="659">
        <v>6</v>
      </c>
      <c r="E28" s="657">
        <v>23</v>
      </c>
      <c r="F28" s="732">
        <v>6</v>
      </c>
      <c r="G28" s="659">
        <v>22</v>
      </c>
      <c r="H28" s="659">
        <v>39</v>
      </c>
      <c r="I28" s="657">
        <v>61</v>
      </c>
    </row>
    <row r="29" spans="2:9" x14ac:dyDescent="0.2">
      <c r="B29" s="748" t="s">
        <v>619</v>
      </c>
      <c r="C29" s="665">
        <f>+C10+C16+C23</f>
        <v>10</v>
      </c>
      <c r="D29" s="665">
        <f t="shared" ref="D29:I29" si="3">+D10+D16+D23</f>
        <v>5</v>
      </c>
      <c r="E29" s="663">
        <f t="shared" si="3"/>
        <v>7</v>
      </c>
      <c r="F29" s="749">
        <f t="shared" si="3"/>
        <v>6</v>
      </c>
      <c r="G29" s="665">
        <f t="shared" si="3"/>
        <v>5</v>
      </c>
      <c r="H29" s="665">
        <f t="shared" si="3"/>
        <v>17</v>
      </c>
      <c r="I29" s="663">
        <f t="shared" si="3"/>
        <v>22</v>
      </c>
    </row>
    <row r="30" spans="2:9" x14ac:dyDescent="0.2">
      <c r="B30" s="751" t="s">
        <v>115</v>
      </c>
      <c r="C30" s="740">
        <f t="shared" ref="C30:I30" si="4">SUM(C26:C29)</f>
        <v>10025</v>
      </c>
      <c r="D30" s="740">
        <f t="shared" si="4"/>
        <v>482</v>
      </c>
      <c r="E30" s="741">
        <f t="shared" si="4"/>
        <v>3517</v>
      </c>
      <c r="F30" s="742">
        <f t="shared" si="4"/>
        <v>495</v>
      </c>
      <c r="G30" s="740">
        <f t="shared" si="4"/>
        <v>3188</v>
      </c>
      <c r="H30" s="740">
        <f t="shared" si="4"/>
        <v>7496</v>
      </c>
      <c r="I30" s="741">
        <f t="shared" si="4"/>
        <v>10684</v>
      </c>
    </row>
    <row r="31" spans="2:9" ht="15" customHeight="1" x14ac:dyDescent="0.2">
      <c r="B31" s="126" t="s">
        <v>117</v>
      </c>
    </row>
  </sheetData>
  <mergeCells count="1">
    <mergeCell ref="B4:I4"/>
  </mergeCells>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I32"/>
  <sheetViews>
    <sheetView showGridLines="0" zoomScaleNormal="100" workbookViewId="0">
      <pane ySplit="5" topLeftCell="A6" activePane="bottomLeft" state="frozen"/>
      <selection activeCell="N28" sqref="N28"/>
      <selection pane="bottomLeft" activeCell="N16" sqref="N16"/>
    </sheetView>
  </sheetViews>
  <sheetFormatPr baseColWidth="10" defaultColWidth="9.140625" defaultRowHeight="12.75" x14ac:dyDescent="0.2"/>
  <cols>
    <col min="1" max="1" width="1.7109375" customWidth="1"/>
    <col min="2" max="2" width="23.42578125" style="2" customWidth="1"/>
    <col min="3" max="9" width="9.7109375" style="987" customWidth="1"/>
    <col min="10" max="1023" width="11.42578125" style="2" customWidth="1"/>
    <col min="1024" max="1025" width="9.140625" customWidth="1"/>
  </cols>
  <sheetData>
    <row r="1" spans="2:10" s="189" customFormat="1" ht="20.100000000000001" customHeight="1" x14ac:dyDescent="0.2">
      <c r="B1" s="753" t="s">
        <v>623</v>
      </c>
      <c r="C1" s="1218"/>
      <c r="D1" s="1218"/>
      <c r="E1" s="1218"/>
      <c r="F1" s="1218"/>
      <c r="G1" s="94"/>
      <c r="H1" s="94"/>
      <c r="I1" s="94"/>
    </row>
    <row r="2" spans="2:10" s="189" customFormat="1" ht="20.100000000000001" customHeight="1" x14ac:dyDescent="0.2">
      <c r="B2" s="791" t="s">
        <v>622</v>
      </c>
      <c r="C2" s="1218"/>
      <c r="D2" s="1218"/>
      <c r="E2" s="1218"/>
      <c r="F2" s="1218"/>
      <c r="G2" s="94"/>
      <c r="H2" s="94"/>
      <c r="I2" s="94"/>
    </row>
    <row r="3" spans="2:10" s="189" customFormat="1" ht="20.100000000000001" customHeight="1" x14ac:dyDescent="0.2">
      <c r="B3" s="1120" t="s">
        <v>439</v>
      </c>
      <c r="C3" s="1219"/>
      <c r="D3" s="1219"/>
      <c r="E3" s="1219"/>
      <c r="F3" s="94"/>
      <c r="G3" s="94"/>
      <c r="H3" s="94"/>
      <c r="I3" s="94"/>
    </row>
    <row r="4" spans="2:10" s="189" customFormat="1" ht="20.100000000000001" customHeight="1" x14ac:dyDescent="0.2">
      <c r="B4" s="2060" t="s">
        <v>587</v>
      </c>
      <c r="C4" s="2060"/>
      <c r="D4" s="2060"/>
      <c r="E4" s="2060"/>
      <c r="F4" s="2060"/>
      <c r="G4" s="2060"/>
      <c r="H4" s="2060"/>
      <c r="I4" s="2060"/>
    </row>
    <row r="5" spans="2:10" ht="50.1" customHeight="1" x14ac:dyDescent="0.2">
      <c r="B5"/>
      <c r="C5" s="783" t="s">
        <v>103</v>
      </c>
      <c r="D5" s="712" t="s">
        <v>104</v>
      </c>
      <c r="E5" s="710" t="s">
        <v>119</v>
      </c>
      <c r="F5" s="762" t="s">
        <v>106</v>
      </c>
      <c r="G5" s="162" t="s">
        <v>120</v>
      </c>
      <c r="H5" s="712" t="s">
        <v>121</v>
      </c>
      <c r="I5" s="710" t="s">
        <v>109</v>
      </c>
      <c r="J5" s="717"/>
    </row>
    <row r="6" spans="2:10" ht="24.95" customHeight="1" x14ac:dyDescent="0.25">
      <c r="B6" s="698" t="s">
        <v>111</v>
      </c>
      <c r="C6" s="797"/>
      <c r="D6" s="797"/>
      <c r="E6" s="797"/>
      <c r="F6" s="797"/>
      <c r="G6" s="797"/>
      <c r="H6" s="797"/>
      <c r="I6" s="797"/>
      <c r="J6" s="717"/>
    </row>
    <row r="7" spans="2:10" x14ac:dyDescent="0.2">
      <c r="B7" s="747" t="s">
        <v>616</v>
      </c>
      <c r="C7" s="1286">
        <v>1543</v>
      </c>
      <c r="D7" s="1286">
        <v>73</v>
      </c>
      <c r="E7" s="106">
        <v>476</v>
      </c>
      <c r="F7" s="119">
        <v>76</v>
      </c>
      <c r="G7" s="1286">
        <v>513</v>
      </c>
      <c r="H7" s="1286">
        <v>1486</v>
      </c>
      <c r="I7" s="106">
        <v>1999</v>
      </c>
      <c r="J7" s="717"/>
    </row>
    <row r="8" spans="2:10" x14ac:dyDescent="0.2">
      <c r="B8" s="748" t="s">
        <v>617</v>
      </c>
      <c r="C8" s="1287">
        <v>2790</v>
      </c>
      <c r="D8" s="1287">
        <v>83</v>
      </c>
      <c r="E8" s="113">
        <v>500</v>
      </c>
      <c r="F8" s="121">
        <v>92</v>
      </c>
      <c r="G8" s="1287">
        <v>528</v>
      </c>
      <c r="H8" s="1287">
        <v>3250</v>
      </c>
      <c r="I8" s="113">
        <v>3778</v>
      </c>
      <c r="J8" s="717"/>
    </row>
    <row r="9" spans="2:10" x14ac:dyDescent="0.2">
      <c r="B9" s="747" t="s">
        <v>618</v>
      </c>
      <c r="C9" s="1286">
        <v>912</v>
      </c>
      <c r="D9" s="1286">
        <v>20</v>
      </c>
      <c r="E9" s="106">
        <v>133</v>
      </c>
      <c r="F9" s="119">
        <v>23</v>
      </c>
      <c r="G9" s="1286">
        <v>151</v>
      </c>
      <c r="H9" s="1286">
        <v>1299</v>
      </c>
      <c r="I9" s="106">
        <v>1450</v>
      </c>
      <c r="J9" s="717"/>
    </row>
    <row r="10" spans="2:10" x14ac:dyDescent="0.2">
      <c r="B10" s="748" t="s">
        <v>619</v>
      </c>
      <c r="C10" s="1287">
        <v>389</v>
      </c>
      <c r="D10" s="1287">
        <v>20</v>
      </c>
      <c r="E10" s="113">
        <v>70</v>
      </c>
      <c r="F10" s="121">
        <v>24</v>
      </c>
      <c r="G10" s="1287">
        <v>83</v>
      </c>
      <c r="H10" s="1287">
        <v>738</v>
      </c>
      <c r="I10" s="113">
        <v>821</v>
      </c>
      <c r="J10" s="717"/>
    </row>
    <row r="11" spans="2:10" x14ac:dyDescent="0.2">
      <c r="B11" s="792" t="s">
        <v>115</v>
      </c>
      <c r="C11" s="793">
        <f t="shared" ref="C11:I11" si="0">SUM(C7:C10)</f>
        <v>5634</v>
      </c>
      <c r="D11" s="793">
        <f t="shared" si="0"/>
        <v>196</v>
      </c>
      <c r="E11" s="794">
        <f t="shared" si="0"/>
        <v>1179</v>
      </c>
      <c r="F11" s="795">
        <f t="shared" si="0"/>
        <v>215</v>
      </c>
      <c r="G11" s="793">
        <f t="shared" si="0"/>
        <v>1275</v>
      </c>
      <c r="H11" s="793">
        <f t="shared" si="0"/>
        <v>6773</v>
      </c>
      <c r="I11" s="794">
        <f t="shared" si="0"/>
        <v>8048</v>
      </c>
      <c r="J11" s="717"/>
    </row>
    <row r="12" spans="2:10" s="102" customFormat="1" ht="24.95" customHeight="1" x14ac:dyDescent="0.25">
      <c r="B12" s="713" t="s">
        <v>764</v>
      </c>
      <c r="C12" s="1288"/>
      <c r="D12" s="1288"/>
      <c r="E12" s="1288"/>
      <c r="F12" s="1288"/>
      <c r="G12" s="1288"/>
      <c r="H12" s="1289"/>
      <c r="I12" s="194"/>
      <c r="J12" s="1290"/>
    </row>
    <row r="13" spans="2:10" x14ac:dyDescent="0.2">
      <c r="B13" s="784" t="s">
        <v>620</v>
      </c>
      <c r="C13" s="1291">
        <f>5024+12</f>
        <v>5036</v>
      </c>
      <c r="D13" s="1291">
        <v>340</v>
      </c>
      <c r="E13" s="1292">
        <v>1988</v>
      </c>
      <c r="F13" s="1293">
        <v>362</v>
      </c>
      <c r="G13" s="1291">
        <v>1823</v>
      </c>
      <c r="H13" s="1291">
        <f>3840+12</f>
        <v>3852</v>
      </c>
      <c r="I13" s="1292">
        <f>SUM(G13:H13)</f>
        <v>5675</v>
      </c>
      <c r="J13" s="717"/>
    </row>
    <row r="14" spans="2:10" x14ac:dyDescent="0.2">
      <c r="B14" s="748" t="s">
        <v>617</v>
      </c>
      <c r="C14" s="1287">
        <v>19880</v>
      </c>
      <c r="D14" s="1287">
        <v>281</v>
      </c>
      <c r="E14" s="113">
        <v>4256</v>
      </c>
      <c r="F14" s="121">
        <v>297</v>
      </c>
      <c r="G14" s="1287">
        <v>4312</v>
      </c>
      <c r="H14" s="1287">
        <v>20081</v>
      </c>
      <c r="I14" s="113">
        <v>24393</v>
      </c>
      <c r="J14" s="717"/>
    </row>
    <row r="15" spans="2:10" x14ac:dyDescent="0.2">
      <c r="B15" s="747" t="s">
        <v>618</v>
      </c>
      <c r="C15" s="1286">
        <v>1503</v>
      </c>
      <c r="D15" s="1286">
        <v>26</v>
      </c>
      <c r="E15" s="106">
        <v>253</v>
      </c>
      <c r="F15" s="119">
        <v>28</v>
      </c>
      <c r="G15" s="1286">
        <v>268</v>
      </c>
      <c r="H15" s="1286">
        <v>2028</v>
      </c>
      <c r="I15" s="106">
        <v>2296</v>
      </c>
      <c r="J15" s="717"/>
    </row>
    <row r="16" spans="2:10" x14ac:dyDescent="0.2">
      <c r="B16" s="748" t="s">
        <v>619</v>
      </c>
      <c r="C16" s="1287">
        <v>243</v>
      </c>
      <c r="D16" s="1287">
        <v>3</v>
      </c>
      <c r="E16" s="113">
        <v>28</v>
      </c>
      <c r="F16" s="121">
        <v>3</v>
      </c>
      <c r="G16" s="1287">
        <v>33</v>
      </c>
      <c r="H16" s="1287">
        <v>442</v>
      </c>
      <c r="I16" s="113">
        <v>475</v>
      </c>
      <c r="J16" s="717"/>
    </row>
    <row r="17" spans="2:10" x14ac:dyDescent="0.2">
      <c r="B17" s="792" t="s">
        <v>115</v>
      </c>
      <c r="C17" s="793">
        <v>26662</v>
      </c>
      <c r="D17" s="793">
        <v>650</v>
      </c>
      <c r="E17" s="794">
        <v>6525</v>
      </c>
      <c r="F17" s="795">
        <v>690</v>
      </c>
      <c r="G17" s="793">
        <v>6436</v>
      </c>
      <c r="H17" s="793">
        <v>26403</v>
      </c>
      <c r="I17" s="794">
        <v>32839</v>
      </c>
      <c r="J17" s="717"/>
    </row>
    <row r="18" spans="2:10" x14ac:dyDescent="0.2">
      <c r="B18" s="788"/>
      <c r="C18" s="796"/>
      <c r="D18" s="796"/>
      <c r="E18" s="796"/>
      <c r="F18" s="796"/>
      <c r="G18" s="796"/>
      <c r="H18" s="796"/>
      <c r="I18" s="796"/>
      <c r="J18" s="717"/>
    </row>
    <row r="19" spans="2:10" ht="24.95" customHeight="1" x14ac:dyDescent="0.25">
      <c r="B19" s="698" t="s">
        <v>765</v>
      </c>
      <c r="C19" s="727"/>
      <c r="D19" s="727"/>
      <c r="E19" s="727"/>
      <c r="F19" s="727"/>
      <c r="G19" s="727"/>
      <c r="H19" s="727"/>
      <c r="I19" s="727"/>
      <c r="J19" s="717"/>
    </row>
    <row r="20" spans="2:10" x14ac:dyDescent="0.2">
      <c r="B20" s="747" t="s">
        <v>616</v>
      </c>
      <c r="C20" s="1286">
        <v>5490</v>
      </c>
      <c r="D20" s="1286">
        <v>816</v>
      </c>
      <c r="E20" s="106">
        <v>3925</v>
      </c>
      <c r="F20" s="119">
        <v>858</v>
      </c>
      <c r="G20" s="1286">
        <v>3543</v>
      </c>
      <c r="H20" s="1286">
        <v>2573</v>
      </c>
      <c r="I20" s="106">
        <v>6116</v>
      </c>
      <c r="J20" s="797"/>
    </row>
    <row r="21" spans="2:10" x14ac:dyDescent="0.2">
      <c r="B21" s="748" t="s">
        <v>617</v>
      </c>
      <c r="C21" s="1287">
        <v>7051</v>
      </c>
      <c r="D21" s="1287">
        <v>792</v>
      </c>
      <c r="E21" s="113">
        <v>4267</v>
      </c>
      <c r="F21" s="121">
        <v>854</v>
      </c>
      <c r="G21" s="1287">
        <v>4549</v>
      </c>
      <c r="H21" s="1287">
        <v>5966</v>
      </c>
      <c r="I21" s="113">
        <v>10515</v>
      </c>
      <c r="J21" s="797"/>
    </row>
    <row r="22" spans="2:10" x14ac:dyDescent="0.2">
      <c r="B22" s="747" t="s">
        <v>618</v>
      </c>
      <c r="C22" s="1286">
        <v>916</v>
      </c>
      <c r="D22" s="1286">
        <v>91</v>
      </c>
      <c r="E22" s="106">
        <v>442</v>
      </c>
      <c r="F22" s="119">
        <v>105</v>
      </c>
      <c r="G22" s="1286">
        <v>511</v>
      </c>
      <c r="H22" s="1286">
        <v>1253</v>
      </c>
      <c r="I22" s="106">
        <v>1764</v>
      </c>
      <c r="J22" s="797"/>
    </row>
    <row r="23" spans="2:10" x14ac:dyDescent="0.2">
      <c r="B23" s="748" t="s">
        <v>619</v>
      </c>
      <c r="C23" s="1287">
        <v>238</v>
      </c>
      <c r="D23" s="1287">
        <v>23</v>
      </c>
      <c r="E23" s="113">
        <v>89</v>
      </c>
      <c r="F23" s="121">
        <v>27</v>
      </c>
      <c r="G23" s="1287">
        <v>107</v>
      </c>
      <c r="H23" s="1287">
        <v>417</v>
      </c>
      <c r="I23" s="113">
        <v>524</v>
      </c>
      <c r="J23" s="797"/>
    </row>
    <row r="24" spans="2:10" x14ac:dyDescent="0.2">
      <c r="B24" s="792" t="s">
        <v>115</v>
      </c>
      <c r="C24" s="793">
        <f t="shared" ref="C24:I24" si="1">SUM(C20:C23)</f>
        <v>13695</v>
      </c>
      <c r="D24" s="793">
        <f t="shared" si="1"/>
        <v>1722</v>
      </c>
      <c r="E24" s="794">
        <f t="shared" si="1"/>
        <v>8723</v>
      </c>
      <c r="F24" s="795">
        <f t="shared" si="1"/>
        <v>1844</v>
      </c>
      <c r="G24" s="793">
        <f t="shared" si="1"/>
        <v>8710</v>
      </c>
      <c r="H24" s="793">
        <f t="shared" si="1"/>
        <v>10209</v>
      </c>
      <c r="I24" s="1260">
        <f t="shared" si="1"/>
        <v>18919</v>
      </c>
      <c r="J24" s="797"/>
    </row>
    <row r="25" spans="2:10" ht="24.95" customHeight="1" x14ac:dyDescent="0.25">
      <c r="B25" s="698" t="s">
        <v>547</v>
      </c>
      <c r="C25" s="727"/>
      <c r="D25" s="727"/>
      <c r="E25" s="727"/>
      <c r="F25" s="727"/>
      <c r="G25" s="727"/>
      <c r="H25" s="727"/>
      <c r="I25" s="727"/>
      <c r="J25" s="797"/>
    </row>
    <row r="26" spans="2:10" x14ac:dyDescent="0.2">
      <c r="B26" s="784" t="s">
        <v>620</v>
      </c>
      <c r="C26" s="1291">
        <f>12057+12</f>
        <v>12069</v>
      </c>
      <c r="D26" s="1291">
        <v>1229</v>
      </c>
      <c r="E26" s="1292">
        <v>6389</v>
      </c>
      <c r="F26" s="1293">
        <v>1296</v>
      </c>
      <c r="G26" s="1291">
        <v>5879</v>
      </c>
      <c r="H26" s="1291">
        <f>7899+12</f>
        <v>7911</v>
      </c>
      <c r="I26" s="1292">
        <f>SUM(G26:H26)</f>
        <v>13790</v>
      </c>
      <c r="J26" s="797"/>
    </row>
    <row r="27" spans="2:10" x14ac:dyDescent="0.2">
      <c r="B27" s="748" t="s">
        <v>617</v>
      </c>
      <c r="C27" s="1287">
        <v>29721</v>
      </c>
      <c r="D27" s="1287">
        <v>1156</v>
      </c>
      <c r="E27" s="113">
        <v>9023</v>
      </c>
      <c r="F27" s="121">
        <v>1243</v>
      </c>
      <c r="G27" s="1287">
        <v>9389</v>
      </c>
      <c r="H27" s="1287">
        <v>29297</v>
      </c>
      <c r="I27" s="113">
        <v>38686</v>
      </c>
      <c r="J27" s="797"/>
    </row>
    <row r="28" spans="2:10" x14ac:dyDescent="0.2">
      <c r="B28" s="747" t="s">
        <v>618</v>
      </c>
      <c r="C28" s="1286">
        <v>3331</v>
      </c>
      <c r="D28" s="1286">
        <v>137</v>
      </c>
      <c r="E28" s="106">
        <v>828</v>
      </c>
      <c r="F28" s="119">
        <v>156</v>
      </c>
      <c r="G28" s="1286">
        <v>930</v>
      </c>
      <c r="H28" s="1286">
        <v>4580</v>
      </c>
      <c r="I28" s="106">
        <v>5510</v>
      </c>
      <c r="J28" s="797"/>
    </row>
    <row r="29" spans="2:10" x14ac:dyDescent="0.2">
      <c r="B29" s="798" t="s">
        <v>619</v>
      </c>
      <c r="C29" s="1294">
        <f>+C10+C16+C23</f>
        <v>870</v>
      </c>
      <c r="D29" s="1294">
        <f t="shared" ref="D29:I29" si="2">+D10+D16+D23</f>
        <v>46</v>
      </c>
      <c r="E29" s="433">
        <f t="shared" si="2"/>
        <v>187</v>
      </c>
      <c r="F29" s="368">
        <f t="shared" si="2"/>
        <v>54</v>
      </c>
      <c r="G29" s="1294">
        <f t="shared" si="2"/>
        <v>223</v>
      </c>
      <c r="H29" s="1294">
        <f t="shared" si="2"/>
        <v>1597</v>
      </c>
      <c r="I29" s="433">
        <f t="shared" si="2"/>
        <v>1820</v>
      </c>
      <c r="J29" s="797"/>
    </row>
    <row r="30" spans="2:10" x14ac:dyDescent="0.2">
      <c r="B30" s="792" t="s">
        <v>115</v>
      </c>
      <c r="C30" s="793">
        <f t="shared" ref="C30:I30" si="3">SUM(C26:C29)</f>
        <v>45991</v>
      </c>
      <c r="D30" s="793">
        <f t="shared" si="3"/>
        <v>2568</v>
      </c>
      <c r="E30" s="794">
        <f t="shared" si="3"/>
        <v>16427</v>
      </c>
      <c r="F30" s="795">
        <f t="shared" si="3"/>
        <v>2749</v>
      </c>
      <c r="G30" s="793">
        <f t="shared" si="3"/>
        <v>16421</v>
      </c>
      <c r="H30" s="793">
        <f t="shared" si="3"/>
        <v>43385</v>
      </c>
      <c r="I30" s="1260">
        <f t="shared" si="3"/>
        <v>59806</v>
      </c>
      <c r="J30" s="797"/>
    </row>
    <row r="31" spans="2:10" s="2" customFormat="1" ht="15" customHeight="1" x14ac:dyDescent="0.2">
      <c r="B31" s="126" t="s">
        <v>117</v>
      </c>
      <c r="C31" s="1262"/>
      <c r="D31" s="1262"/>
      <c r="E31" s="1262"/>
      <c r="F31" s="1262"/>
      <c r="G31" s="1262"/>
      <c r="H31" s="1262"/>
      <c r="I31" s="1262"/>
      <c r="J31" s="799"/>
    </row>
    <row r="32" spans="2:10" x14ac:dyDescent="0.2">
      <c r="B32" s="800" t="s">
        <v>624</v>
      </c>
    </row>
  </sheetData>
  <mergeCells count="1">
    <mergeCell ref="B4:I4"/>
  </mergeCells>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H52"/>
  <sheetViews>
    <sheetView showGridLines="0" zoomScaleNormal="100" workbookViewId="0">
      <pane ySplit="5" topLeftCell="A6" activePane="bottomLeft" state="frozen"/>
      <selection activeCell="N28" sqref="N28"/>
      <selection pane="bottomLeft" activeCell="E53" sqref="E53"/>
    </sheetView>
  </sheetViews>
  <sheetFormatPr baseColWidth="10" defaultColWidth="9.140625" defaultRowHeight="12.75" x14ac:dyDescent="0.2"/>
  <cols>
    <col min="1" max="1" width="1.7109375" customWidth="1"/>
    <col min="2" max="2" width="23.7109375" style="2" customWidth="1"/>
    <col min="3" max="4" width="9.7109375" style="1008" customWidth="1"/>
    <col min="5" max="5" width="9.7109375" style="995" customWidth="1"/>
    <col min="6" max="6" width="9.7109375" style="1008" customWidth="1"/>
    <col min="7" max="8" width="9.7109375" style="995" customWidth="1"/>
    <col min="9" max="9" width="9.7109375" style="1008" customWidth="1"/>
    <col min="10" max="1022" width="11.42578125" style="2" customWidth="1"/>
    <col min="1023" max="1025" width="9.140625" customWidth="1"/>
  </cols>
  <sheetData>
    <row r="1" spans="2:9" s="189" customFormat="1" ht="20.100000000000001" customHeight="1" x14ac:dyDescent="0.2">
      <c r="B1" s="753" t="s">
        <v>625</v>
      </c>
      <c r="C1" s="1001"/>
      <c r="D1" s="1001"/>
      <c r="E1" s="989"/>
      <c r="F1" s="1001"/>
      <c r="G1" s="990"/>
      <c r="H1" s="990"/>
      <c r="I1" s="1002"/>
    </row>
    <row r="2" spans="2:9" s="189" customFormat="1" ht="20.100000000000001" customHeight="1" x14ac:dyDescent="0.2">
      <c r="B2" s="753" t="s">
        <v>626</v>
      </c>
      <c r="C2" s="1001"/>
      <c r="D2" s="1001"/>
      <c r="E2" s="989"/>
      <c r="F2" s="1001"/>
      <c r="G2" s="990"/>
      <c r="H2" s="990"/>
      <c r="I2" s="1002"/>
    </row>
    <row r="3" spans="2:9" s="189" customFormat="1" ht="20.100000000000001" customHeight="1" x14ac:dyDescent="0.2">
      <c r="B3" s="1120" t="s">
        <v>439</v>
      </c>
      <c r="C3" s="1003"/>
      <c r="D3" s="1003"/>
      <c r="E3" s="991"/>
      <c r="F3" s="1002"/>
      <c r="G3" s="990"/>
      <c r="H3" s="990"/>
      <c r="I3" s="1002"/>
    </row>
    <row r="4" spans="2:9" s="189" customFormat="1" ht="20.100000000000001" customHeight="1" x14ac:dyDescent="0.2">
      <c r="B4" s="2060" t="s">
        <v>587</v>
      </c>
      <c r="C4" s="2060"/>
      <c r="D4" s="2060"/>
      <c r="E4" s="2060"/>
      <c r="F4" s="2060"/>
      <c r="G4" s="2060"/>
      <c r="H4" s="2060"/>
      <c r="I4" s="2060"/>
    </row>
    <row r="5" spans="2:9" ht="50.1" customHeight="1" x14ac:dyDescent="0.2">
      <c r="C5" s="1004" t="s">
        <v>103</v>
      </c>
      <c r="D5" s="1005" t="s">
        <v>104</v>
      </c>
      <c r="E5" s="993" t="s">
        <v>105</v>
      </c>
      <c r="F5" s="1007" t="s">
        <v>106</v>
      </c>
      <c r="G5" s="994" t="s">
        <v>107</v>
      </c>
      <c r="H5" s="992" t="s">
        <v>108</v>
      </c>
      <c r="I5" s="1006" t="s">
        <v>109</v>
      </c>
    </row>
    <row r="6" spans="2:9" ht="24.95" customHeight="1" x14ac:dyDescent="0.25">
      <c r="B6" s="676" t="s">
        <v>111</v>
      </c>
    </row>
    <row r="7" spans="2:9" x14ac:dyDescent="0.2">
      <c r="B7" s="747" t="s">
        <v>762</v>
      </c>
      <c r="C7" s="1009">
        <v>0</v>
      </c>
      <c r="D7" s="1009">
        <v>0</v>
      </c>
      <c r="E7" s="997">
        <v>0</v>
      </c>
      <c r="F7" s="1011">
        <v>0</v>
      </c>
      <c r="G7" s="996">
        <v>0</v>
      </c>
      <c r="H7" s="996">
        <v>0</v>
      </c>
      <c r="I7" s="1010">
        <v>0</v>
      </c>
    </row>
    <row r="8" spans="2:9" x14ac:dyDescent="0.2">
      <c r="B8" s="748" t="s">
        <v>627</v>
      </c>
      <c r="C8" s="1012">
        <v>8</v>
      </c>
      <c r="D8" s="1012">
        <v>1</v>
      </c>
      <c r="E8" s="999">
        <v>3</v>
      </c>
      <c r="F8" s="1014">
        <v>1</v>
      </c>
      <c r="G8" s="998">
        <v>2</v>
      </c>
      <c r="H8" s="998">
        <v>5</v>
      </c>
      <c r="I8" s="1013">
        <v>7</v>
      </c>
    </row>
    <row r="9" spans="2:9" x14ac:dyDescent="0.2">
      <c r="B9" s="747" t="s">
        <v>628</v>
      </c>
      <c r="C9" s="1009">
        <v>320</v>
      </c>
      <c r="D9" s="1009">
        <v>12</v>
      </c>
      <c r="E9" s="997">
        <v>75</v>
      </c>
      <c r="F9" s="1011">
        <v>13</v>
      </c>
      <c r="G9" s="996">
        <v>66</v>
      </c>
      <c r="H9" s="996">
        <v>257</v>
      </c>
      <c r="I9" s="1010">
        <v>323</v>
      </c>
    </row>
    <row r="10" spans="2:9" x14ac:dyDescent="0.2">
      <c r="B10" s="748" t="s">
        <v>988</v>
      </c>
      <c r="C10" s="1012">
        <v>1033</v>
      </c>
      <c r="D10" s="1012">
        <v>43</v>
      </c>
      <c r="E10" s="999">
        <v>330</v>
      </c>
      <c r="F10" s="1014">
        <v>44</v>
      </c>
      <c r="G10" s="998">
        <v>382</v>
      </c>
      <c r="H10" s="998">
        <v>1042</v>
      </c>
      <c r="I10" s="1013">
        <v>1424</v>
      </c>
    </row>
    <row r="11" spans="2:9" x14ac:dyDescent="0.2">
      <c r="B11" s="747" t="s">
        <v>989</v>
      </c>
      <c r="C11" s="1009">
        <v>97</v>
      </c>
      <c r="D11" s="1009">
        <v>4</v>
      </c>
      <c r="E11" s="997">
        <v>30</v>
      </c>
      <c r="F11" s="1011">
        <v>5</v>
      </c>
      <c r="G11" s="996">
        <v>29</v>
      </c>
      <c r="H11" s="996">
        <v>99</v>
      </c>
      <c r="I11" s="1010">
        <v>128</v>
      </c>
    </row>
    <row r="12" spans="2:9" x14ac:dyDescent="0.2">
      <c r="B12" s="748" t="s">
        <v>990</v>
      </c>
      <c r="C12" s="1012">
        <v>75</v>
      </c>
      <c r="D12" s="1012">
        <v>12</v>
      </c>
      <c r="E12" s="999">
        <v>34</v>
      </c>
      <c r="F12" s="1014">
        <v>12</v>
      </c>
      <c r="G12" s="998">
        <v>24</v>
      </c>
      <c r="H12" s="998">
        <v>46</v>
      </c>
      <c r="I12" s="1013">
        <v>70</v>
      </c>
    </row>
    <row r="13" spans="2:9" x14ac:dyDescent="0.2">
      <c r="B13" s="747" t="s">
        <v>991</v>
      </c>
      <c r="C13" s="1009">
        <v>3</v>
      </c>
      <c r="D13" s="1009">
        <v>1</v>
      </c>
      <c r="E13" s="997">
        <v>3</v>
      </c>
      <c r="F13" s="1011">
        <v>1</v>
      </c>
      <c r="G13" s="996">
        <v>9</v>
      </c>
      <c r="H13" s="996">
        <v>30</v>
      </c>
      <c r="I13" s="1010">
        <v>39</v>
      </c>
    </row>
    <row r="14" spans="2:9" ht="13.5" thickBot="1" x14ac:dyDescent="0.25">
      <c r="B14" s="748" t="s">
        <v>629</v>
      </c>
      <c r="C14" s="1012">
        <v>7</v>
      </c>
      <c r="D14" s="1012" t="s">
        <v>630</v>
      </c>
      <c r="E14" s="999">
        <v>1</v>
      </c>
      <c r="F14" s="1014">
        <v>0</v>
      </c>
      <c r="G14" s="998">
        <v>1</v>
      </c>
      <c r="H14" s="998">
        <v>7</v>
      </c>
      <c r="I14" s="1013">
        <v>8</v>
      </c>
    </row>
    <row r="15" spans="2:9" ht="13.5" thickTop="1" x14ac:dyDescent="0.2">
      <c r="B15" s="792" t="s">
        <v>115</v>
      </c>
      <c r="C15" s="793">
        <f t="shared" ref="C15:I15" si="0">SUM(C7:C14)</f>
        <v>1543</v>
      </c>
      <c r="D15" s="793">
        <f t="shared" si="0"/>
        <v>73</v>
      </c>
      <c r="E15" s="794">
        <f t="shared" si="0"/>
        <v>476</v>
      </c>
      <c r="F15" s="795">
        <f t="shared" si="0"/>
        <v>76</v>
      </c>
      <c r="G15" s="793">
        <f t="shared" si="0"/>
        <v>513</v>
      </c>
      <c r="H15" s="793">
        <f t="shared" si="0"/>
        <v>1486</v>
      </c>
      <c r="I15" s="794">
        <f t="shared" si="0"/>
        <v>1999</v>
      </c>
    </row>
    <row r="16" spans="2:9" ht="24.95" customHeight="1" x14ac:dyDescent="0.25">
      <c r="B16" s="713" t="s">
        <v>764</v>
      </c>
    </row>
    <row r="17" spans="2:9" x14ac:dyDescent="0.2">
      <c r="B17" s="747" t="s">
        <v>763</v>
      </c>
      <c r="C17" s="1009">
        <v>99</v>
      </c>
      <c r="D17" s="1009">
        <v>4</v>
      </c>
      <c r="E17" s="997">
        <v>27</v>
      </c>
      <c r="F17" s="1011">
        <v>4</v>
      </c>
      <c r="G17" s="996">
        <v>24</v>
      </c>
      <c r="H17" s="996">
        <v>75</v>
      </c>
      <c r="I17" s="1010">
        <v>99</v>
      </c>
    </row>
    <row r="18" spans="2:9" x14ac:dyDescent="0.2">
      <c r="B18" s="748" t="s">
        <v>762</v>
      </c>
      <c r="C18" s="1012">
        <v>328</v>
      </c>
      <c r="D18" s="1012">
        <v>18</v>
      </c>
      <c r="E18" s="999">
        <v>110</v>
      </c>
      <c r="F18" s="1014">
        <v>18</v>
      </c>
      <c r="G18" s="998">
        <v>92</v>
      </c>
      <c r="H18" s="998">
        <v>221</v>
      </c>
      <c r="I18" s="1013">
        <v>313</v>
      </c>
    </row>
    <row r="19" spans="2:9" x14ac:dyDescent="0.2">
      <c r="B19" s="747" t="s">
        <v>627</v>
      </c>
      <c r="C19" s="1009">
        <v>911</v>
      </c>
      <c r="D19" s="1009">
        <v>23</v>
      </c>
      <c r="E19" s="997">
        <v>359</v>
      </c>
      <c r="F19" s="1011">
        <v>23</v>
      </c>
      <c r="G19" s="996">
        <v>346</v>
      </c>
      <c r="H19" s="996">
        <v>614</v>
      </c>
      <c r="I19" s="1010">
        <v>960</v>
      </c>
    </row>
    <row r="20" spans="2:9" x14ac:dyDescent="0.2">
      <c r="B20" s="748" t="s">
        <v>628</v>
      </c>
      <c r="C20" s="1012">
        <v>1213</v>
      </c>
      <c r="D20" s="1012">
        <v>87</v>
      </c>
      <c r="E20" s="999">
        <v>576</v>
      </c>
      <c r="F20" s="1014">
        <v>88</v>
      </c>
      <c r="G20" s="998">
        <v>508</v>
      </c>
      <c r="H20" s="998">
        <v>709</v>
      </c>
      <c r="I20" s="1013">
        <v>1217</v>
      </c>
    </row>
    <row r="21" spans="2:9" x14ac:dyDescent="0.2">
      <c r="B21" s="747" t="s">
        <v>988</v>
      </c>
      <c r="C21" s="1009">
        <v>2118</v>
      </c>
      <c r="D21" s="1009">
        <v>180</v>
      </c>
      <c r="E21" s="997">
        <v>781</v>
      </c>
      <c r="F21" s="1011">
        <v>200</v>
      </c>
      <c r="G21" s="996">
        <v>740</v>
      </c>
      <c r="H21" s="996">
        <v>1876</v>
      </c>
      <c r="I21" s="1010">
        <v>2616</v>
      </c>
    </row>
    <row r="22" spans="2:9" x14ac:dyDescent="0.2">
      <c r="B22" s="748" t="s">
        <v>989</v>
      </c>
      <c r="C22" s="1012">
        <v>118</v>
      </c>
      <c r="D22" s="1012">
        <v>7</v>
      </c>
      <c r="E22" s="999">
        <v>30</v>
      </c>
      <c r="F22" s="1014">
        <v>8</v>
      </c>
      <c r="G22" s="998">
        <v>24</v>
      </c>
      <c r="H22" s="998">
        <v>122</v>
      </c>
      <c r="I22" s="1013">
        <v>146</v>
      </c>
    </row>
    <row r="23" spans="2:9" x14ac:dyDescent="0.2">
      <c r="B23" s="747" t="s">
        <v>990</v>
      </c>
      <c r="C23" s="1009">
        <v>26</v>
      </c>
      <c r="D23" s="1009">
        <v>2</v>
      </c>
      <c r="E23" s="997">
        <v>16</v>
      </c>
      <c r="F23" s="1011">
        <v>2</v>
      </c>
      <c r="G23" s="996">
        <v>14</v>
      </c>
      <c r="H23" s="996">
        <v>11</v>
      </c>
      <c r="I23" s="1010">
        <v>25</v>
      </c>
    </row>
    <row r="24" spans="2:9" x14ac:dyDescent="0.2">
      <c r="B24" s="748" t="s">
        <v>991</v>
      </c>
      <c r="C24" s="1012">
        <v>40</v>
      </c>
      <c r="D24" s="1012">
        <v>2</v>
      </c>
      <c r="E24" s="999">
        <v>6</v>
      </c>
      <c r="F24" s="1014">
        <v>2</v>
      </c>
      <c r="G24" s="998">
        <v>4</v>
      </c>
      <c r="H24" s="998">
        <v>92</v>
      </c>
      <c r="I24" s="1013">
        <v>96</v>
      </c>
    </row>
    <row r="25" spans="2:9" x14ac:dyDescent="0.2">
      <c r="B25" s="747" t="s">
        <v>629</v>
      </c>
      <c r="C25" s="1009">
        <v>162</v>
      </c>
      <c r="D25" s="1009">
        <v>17</v>
      </c>
      <c r="E25" s="997">
        <v>79</v>
      </c>
      <c r="F25" s="1011">
        <v>17</v>
      </c>
      <c r="G25" s="996">
        <v>67</v>
      </c>
      <c r="H25" s="996">
        <v>114</v>
      </c>
      <c r="I25" s="1010">
        <v>181</v>
      </c>
    </row>
    <row r="26" spans="2:9" ht="13.5" thickBot="1" x14ac:dyDescent="0.25">
      <c r="B26" s="748" t="s">
        <v>631</v>
      </c>
      <c r="C26" s="1012">
        <v>9</v>
      </c>
      <c r="D26" s="1012">
        <v>0</v>
      </c>
      <c r="E26" s="999">
        <v>0</v>
      </c>
      <c r="F26" s="1014">
        <v>0</v>
      </c>
      <c r="G26" s="998">
        <v>4</v>
      </c>
      <c r="H26" s="998">
        <v>6</v>
      </c>
      <c r="I26" s="1013">
        <v>10</v>
      </c>
    </row>
    <row r="27" spans="2:9" ht="13.5" thickTop="1" x14ac:dyDescent="0.2">
      <c r="B27" s="792" t="s">
        <v>115</v>
      </c>
      <c r="C27" s="1259">
        <f t="shared" ref="C27:I27" si="1">SUM(C17:C26)</f>
        <v>5024</v>
      </c>
      <c r="D27" s="1259">
        <f t="shared" si="1"/>
        <v>340</v>
      </c>
      <c r="E27" s="1260">
        <f t="shared" si="1"/>
        <v>1984</v>
      </c>
      <c r="F27" s="1261">
        <f t="shared" si="1"/>
        <v>362</v>
      </c>
      <c r="G27" s="1259">
        <f t="shared" si="1"/>
        <v>1823</v>
      </c>
      <c r="H27" s="1259">
        <f t="shared" si="1"/>
        <v>3840</v>
      </c>
      <c r="I27" s="1260">
        <f t="shared" si="1"/>
        <v>5663</v>
      </c>
    </row>
    <row r="28" spans="2:9" ht="24.95" customHeight="1" x14ac:dyDescent="0.25">
      <c r="B28" s="698" t="s">
        <v>765</v>
      </c>
    </row>
    <row r="29" spans="2:9" x14ac:dyDescent="0.2">
      <c r="B29" s="747" t="s">
        <v>763</v>
      </c>
      <c r="C29" s="1009">
        <v>2</v>
      </c>
      <c r="D29" s="1009">
        <v>0</v>
      </c>
      <c r="E29" s="997">
        <v>2</v>
      </c>
      <c r="F29" s="1011">
        <v>0</v>
      </c>
      <c r="G29" s="996">
        <v>2</v>
      </c>
      <c r="H29" s="996">
        <v>0</v>
      </c>
      <c r="I29" s="1010">
        <v>2</v>
      </c>
    </row>
    <row r="30" spans="2:9" x14ac:dyDescent="0.2">
      <c r="B30" s="748" t="s">
        <v>762</v>
      </c>
      <c r="C30" s="1012">
        <v>110</v>
      </c>
      <c r="D30" s="1012">
        <v>25</v>
      </c>
      <c r="E30" s="999">
        <v>91</v>
      </c>
      <c r="F30" s="1014">
        <v>25</v>
      </c>
      <c r="G30" s="998">
        <v>66</v>
      </c>
      <c r="H30" s="998">
        <v>19</v>
      </c>
      <c r="I30" s="1013">
        <v>85</v>
      </c>
    </row>
    <row r="31" spans="2:9" x14ac:dyDescent="0.2">
      <c r="B31" s="747" t="s">
        <v>627</v>
      </c>
      <c r="C31" s="1009">
        <v>275</v>
      </c>
      <c r="D31" s="1009">
        <v>14</v>
      </c>
      <c r="E31" s="997">
        <v>190</v>
      </c>
      <c r="F31" s="1011">
        <v>14</v>
      </c>
      <c r="G31" s="996">
        <v>182</v>
      </c>
      <c r="H31" s="996">
        <v>93</v>
      </c>
      <c r="I31" s="1010">
        <v>275</v>
      </c>
    </row>
    <row r="32" spans="2:9" x14ac:dyDescent="0.2">
      <c r="B32" s="748" t="s">
        <v>628</v>
      </c>
      <c r="C32" s="1012">
        <v>1248</v>
      </c>
      <c r="D32" s="1012">
        <v>135</v>
      </c>
      <c r="E32" s="999">
        <v>916</v>
      </c>
      <c r="F32" s="1014">
        <v>139</v>
      </c>
      <c r="G32" s="998">
        <v>823</v>
      </c>
      <c r="H32" s="998">
        <v>399</v>
      </c>
      <c r="I32" s="1013">
        <v>1222</v>
      </c>
    </row>
    <row r="33" spans="2:9" x14ac:dyDescent="0.2">
      <c r="B33" s="747" t="s">
        <v>988</v>
      </c>
      <c r="C33" s="1009">
        <v>3438</v>
      </c>
      <c r="D33" s="1009">
        <v>577</v>
      </c>
      <c r="E33" s="997">
        <v>2456</v>
      </c>
      <c r="F33" s="1011">
        <v>612</v>
      </c>
      <c r="G33" s="996">
        <v>2234</v>
      </c>
      <c r="H33" s="996">
        <v>1832</v>
      </c>
      <c r="I33" s="1010">
        <v>4066</v>
      </c>
    </row>
    <row r="34" spans="2:9" x14ac:dyDescent="0.2">
      <c r="B34" s="748" t="s">
        <v>989</v>
      </c>
      <c r="C34" s="1012">
        <v>193</v>
      </c>
      <c r="D34" s="1012">
        <v>35</v>
      </c>
      <c r="E34" s="999">
        <v>123</v>
      </c>
      <c r="F34" s="1014">
        <v>38</v>
      </c>
      <c r="G34" s="998">
        <v>104</v>
      </c>
      <c r="H34" s="998">
        <v>104</v>
      </c>
      <c r="I34" s="1013">
        <v>208</v>
      </c>
    </row>
    <row r="35" spans="2:9" x14ac:dyDescent="0.2">
      <c r="B35" s="747" t="s">
        <v>990</v>
      </c>
      <c r="C35" s="1009">
        <v>89</v>
      </c>
      <c r="D35" s="1009">
        <v>10</v>
      </c>
      <c r="E35" s="997">
        <v>44</v>
      </c>
      <c r="F35" s="1011">
        <v>10</v>
      </c>
      <c r="G35" s="996">
        <v>37</v>
      </c>
      <c r="H35" s="996">
        <v>52</v>
      </c>
      <c r="I35" s="1010">
        <v>89</v>
      </c>
    </row>
    <row r="36" spans="2:9" x14ac:dyDescent="0.2">
      <c r="B36" s="748" t="s">
        <v>991</v>
      </c>
      <c r="C36" s="1012">
        <v>7</v>
      </c>
      <c r="D36" s="1012" t="s">
        <v>630</v>
      </c>
      <c r="E36" s="999">
        <v>1</v>
      </c>
      <c r="F36" s="1014">
        <v>0</v>
      </c>
      <c r="G36" s="998">
        <v>1</v>
      </c>
      <c r="H36" s="998">
        <v>27</v>
      </c>
      <c r="I36" s="1013">
        <v>28</v>
      </c>
    </row>
    <row r="37" spans="2:9" x14ac:dyDescent="0.2">
      <c r="B37" s="747" t="s">
        <v>629</v>
      </c>
      <c r="C37" s="1009">
        <v>127</v>
      </c>
      <c r="D37" s="1009">
        <v>20</v>
      </c>
      <c r="E37" s="997">
        <v>102</v>
      </c>
      <c r="F37" s="1011">
        <v>20</v>
      </c>
      <c r="G37" s="996">
        <v>94</v>
      </c>
      <c r="H37" s="996">
        <v>46</v>
      </c>
      <c r="I37" s="1010">
        <v>140</v>
      </c>
    </row>
    <row r="38" spans="2:9" ht="13.5" thickBot="1" x14ac:dyDescent="0.25">
      <c r="B38" s="748" t="s">
        <v>631</v>
      </c>
      <c r="C38" s="1012">
        <v>1</v>
      </c>
      <c r="D38" s="1012">
        <v>0</v>
      </c>
      <c r="E38" s="999">
        <v>0</v>
      </c>
      <c r="F38" s="1014">
        <v>0</v>
      </c>
      <c r="G38" s="998">
        <v>0</v>
      </c>
      <c r="H38" s="998">
        <v>1</v>
      </c>
      <c r="I38" s="1013">
        <v>1</v>
      </c>
    </row>
    <row r="39" spans="2:9" ht="13.5" thickTop="1" x14ac:dyDescent="0.2">
      <c r="B39" s="792" t="s">
        <v>115</v>
      </c>
      <c r="C39" s="1259">
        <f t="shared" ref="C39:I39" si="2">SUM(C29:C38)</f>
        <v>5490</v>
      </c>
      <c r="D39" s="1259">
        <f t="shared" si="2"/>
        <v>816</v>
      </c>
      <c r="E39" s="1260">
        <f t="shared" si="2"/>
        <v>3925</v>
      </c>
      <c r="F39" s="1261">
        <f t="shared" si="2"/>
        <v>858</v>
      </c>
      <c r="G39" s="1259">
        <f t="shared" si="2"/>
        <v>3543</v>
      </c>
      <c r="H39" s="1259">
        <f t="shared" si="2"/>
        <v>2573</v>
      </c>
      <c r="I39" s="1260">
        <f t="shared" si="2"/>
        <v>6116</v>
      </c>
    </row>
    <row r="40" spans="2:9" ht="24.95" customHeight="1" x14ac:dyDescent="0.25">
      <c r="B40" s="698" t="s">
        <v>547</v>
      </c>
    </row>
    <row r="41" spans="2:9" x14ac:dyDescent="0.2">
      <c r="B41" s="747" t="s">
        <v>763</v>
      </c>
      <c r="C41" s="1009">
        <v>101</v>
      </c>
      <c r="D41" s="1009">
        <v>4</v>
      </c>
      <c r="E41" s="997">
        <v>29</v>
      </c>
      <c r="F41" s="1011">
        <v>4</v>
      </c>
      <c r="G41" s="996">
        <v>26</v>
      </c>
      <c r="H41" s="996">
        <v>75</v>
      </c>
      <c r="I41" s="1010">
        <v>101</v>
      </c>
    </row>
    <row r="42" spans="2:9" x14ac:dyDescent="0.2">
      <c r="B42" s="748" t="s">
        <v>762</v>
      </c>
      <c r="C42" s="1012">
        <v>438</v>
      </c>
      <c r="D42" s="1012">
        <v>43</v>
      </c>
      <c r="E42" s="999">
        <v>201</v>
      </c>
      <c r="F42" s="1014">
        <v>43</v>
      </c>
      <c r="G42" s="998">
        <v>158</v>
      </c>
      <c r="H42" s="998">
        <v>240</v>
      </c>
      <c r="I42" s="1013">
        <v>398</v>
      </c>
    </row>
    <row r="43" spans="2:9" x14ac:dyDescent="0.2">
      <c r="B43" s="747" t="s">
        <v>627</v>
      </c>
      <c r="C43" s="1009">
        <v>1194</v>
      </c>
      <c r="D43" s="1009">
        <v>38</v>
      </c>
      <c r="E43" s="997">
        <v>552</v>
      </c>
      <c r="F43" s="1011">
        <v>38</v>
      </c>
      <c r="G43" s="996">
        <v>530</v>
      </c>
      <c r="H43" s="996">
        <v>712</v>
      </c>
      <c r="I43" s="1010">
        <v>1242</v>
      </c>
    </row>
    <row r="44" spans="2:9" x14ac:dyDescent="0.2">
      <c r="B44" s="748" t="s">
        <v>628</v>
      </c>
      <c r="C44" s="1012">
        <v>2781</v>
      </c>
      <c r="D44" s="1012">
        <v>234</v>
      </c>
      <c r="E44" s="999">
        <v>1567</v>
      </c>
      <c r="F44" s="1014">
        <v>240</v>
      </c>
      <c r="G44" s="998">
        <v>1397</v>
      </c>
      <c r="H44" s="998">
        <v>1365</v>
      </c>
      <c r="I44" s="1013">
        <v>2762</v>
      </c>
    </row>
    <row r="45" spans="2:9" x14ac:dyDescent="0.2">
      <c r="B45" s="747" t="s">
        <v>988</v>
      </c>
      <c r="C45" s="1009">
        <v>6589</v>
      </c>
      <c r="D45" s="1009">
        <v>800</v>
      </c>
      <c r="E45" s="997">
        <v>3567</v>
      </c>
      <c r="F45" s="1011">
        <v>856</v>
      </c>
      <c r="G45" s="996">
        <v>3356</v>
      </c>
      <c r="H45" s="996">
        <v>4750</v>
      </c>
      <c r="I45" s="1010">
        <v>8106</v>
      </c>
    </row>
    <row r="46" spans="2:9" x14ac:dyDescent="0.2">
      <c r="B46" s="748" t="s">
        <v>989</v>
      </c>
      <c r="C46" s="1012">
        <v>408</v>
      </c>
      <c r="D46" s="1012">
        <v>46</v>
      </c>
      <c r="E46" s="999">
        <v>183</v>
      </c>
      <c r="F46" s="1014">
        <v>51</v>
      </c>
      <c r="G46" s="998">
        <v>157</v>
      </c>
      <c r="H46" s="998">
        <v>325</v>
      </c>
      <c r="I46" s="1013">
        <v>482</v>
      </c>
    </row>
    <row r="47" spans="2:9" x14ac:dyDescent="0.2">
      <c r="B47" s="747" t="s">
        <v>990</v>
      </c>
      <c r="C47" s="1009">
        <v>190</v>
      </c>
      <c r="D47" s="1009">
        <v>24</v>
      </c>
      <c r="E47" s="997">
        <v>94</v>
      </c>
      <c r="F47" s="1011">
        <v>24</v>
      </c>
      <c r="G47" s="996">
        <v>75</v>
      </c>
      <c r="H47" s="996">
        <v>109</v>
      </c>
      <c r="I47" s="1010">
        <v>184</v>
      </c>
    </row>
    <row r="48" spans="2:9" x14ac:dyDescent="0.2">
      <c r="B48" s="748" t="s">
        <v>991</v>
      </c>
      <c r="C48" s="1012">
        <v>50</v>
      </c>
      <c r="D48" s="1012">
        <v>3</v>
      </c>
      <c r="E48" s="999">
        <v>10</v>
      </c>
      <c r="F48" s="1014">
        <v>3</v>
      </c>
      <c r="G48" s="998">
        <v>14</v>
      </c>
      <c r="H48" s="998">
        <v>149</v>
      </c>
      <c r="I48" s="1013">
        <v>163</v>
      </c>
    </row>
    <row r="49" spans="2:10" x14ac:dyDescent="0.2">
      <c r="B49" s="747" t="s">
        <v>629</v>
      </c>
      <c r="C49" s="1009">
        <v>296</v>
      </c>
      <c r="D49" s="1009">
        <v>37</v>
      </c>
      <c r="E49" s="997">
        <v>182</v>
      </c>
      <c r="F49" s="1011">
        <v>37</v>
      </c>
      <c r="G49" s="996">
        <v>162</v>
      </c>
      <c r="H49" s="996">
        <v>167</v>
      </c>
      <c r="I49" s="1010">
        <v>329</v>
      </c>
    </row>
    <row r="50" spans="2:10" ht="13.5" thickBot="1" x14ac:dyDescent="0.25">
      <c r="B50" s="748" t="s">
        <v>631</v>
      </c>
      <c r="C50" s="1012">
        <v>10</v>
      </c>
      <c r="D50" s="1012">
        <v>0</v>
      </c>
      <c r="E50" s="999">
        <v>4</v>
      </c>
      <c r="F50" s="1014">
        <v>0</v>
      </c>
      <c r="G50" s="998">
        <v>4</v>
      </c>
      <c r="H50" s="998">
        <v>7</v>
      </c>
      <c r="I50" s="1013">
        <v>11</v>
      </c>
    </row>
    <row r="51" spans="2:10" ht="13.5" thickTop="1" x14ac:dyDescent="0.2">
      <c r="B51" s="792" t="s">
        <v>115</v>
      </c>
      <c r="C51" s="1259">
        <f t="shared" ref="C51:I51" si="3">SUM(C41:C50)</f>
        <v>12057</v>
      </c>
      <c r="D51" s="1259">
        <f t="shared" si="3"/>
        <v>1229</v>
      </c>
      <c r="E51" s="1260">
        <f t="shared" si="3"/>
        <v>6389</v>
      </c>
      <c r="F51" s="1261">
        <f t="shared" si="3"/>
        <v>1296</v>
      </c>
      <c r="G51" s="1259">
        <f t="shared" si="3"/>
        <v>5879</v>
      </c>
      <c r="H51" s="1259">
        <f t="shared" si="3"/>
        <v>7899</v>
      </c>
      <c r="I51" s="1260">
        <f t="shared" si="3"/>
        <v>13778</v>
      </c>
    </row>
    <row r="52" spans="2:10" s="2" customFormat="1" ht="15" customHeight="1" x14ac:dyDescent="0.2">
      <c r="B52" s="126" t="s">
        <v>117</v>
      </c>
      <c r="C52" s="1015"/>
      <c r="D52" s="1015"/>
      <c r="E52" s="1000"/>
      <c r="F52" s="1015"/>
      <c r="G52" s="1000"/>
      <c r="H52" s="1000"/>
      <c r="I52" s="1015"/>
      <c r="J52" s="799"/>
    </row>
  </sheetData>
  <mergeCells count="1">
    <mergeCell ref="B4:I4"/>
  </mergeCells>
  <printOptions horizontalCentered="1"/>
  <pageMargins left="0.47244094488188981" right="0.47244094488188981" top="0.59055118110236227" bottom="0.39370078740157483" header="0.51181102362204722" footer="0.31496062992125984"/>
  <pageSetup paperSize="9" scale="98" firstPageNumber="0" orientation="portrait" r:id="rId1"/>
  <headerFooter>
    <oddFooter>&amp;C&amp;F&amp;R&amp;A</oddFooter>
  </headerFooter>
  <ignoredErrors>
    <ignoredError sqref="D36 D14" numberStoredAsText="1"/>
  </ignoredError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6"/>
  <sheetViews>
    <sheetView showGridLines="0" zoomScaleNormal="100" workbookViewId="0">
      <pane ySplit="5" topLeftCell="A6" activePane="bottomLeft" state="frozen"/>
      <selection activeCell="N28" sqref="N28"/>
      <selection pane="bottomLeft" activeCell="A46" sqref="A46:XFD46"/>
    </sheetView>
  </sheetViews>
  <sheetFormatPr baseColWidth="10" defaultColWidth="9.140625" defaultRowHeight="12.75" x14ac:dyDescent="0.2"/>
  <cols>
    <col min="1" max="1" width="1.5703125" customWidth="1"/>
    <col min="2" max="2" width="31.7109375" customWidth="1"/>
    <col min="3" max="7" width="10.7109375" style="273" customWidth="1"/>
    <col min="8" max="1022" width="10.7109375" customWidth="1"/>
    <col min="1023" max="1025" width="9.140625" customWidth="1"/>
  </cols>
  <sheetData>
    <row r="1" spans="2:9" s="189" customFormat="1" ht="20.100000000000001" customHeight="1" x14ac:dyDescent="0.2">
      <c r="B1" s="753" t="s">
        <v>632</v>
      </c>
      <c r="C1" s="754"/>
      <c r="D1" s="754"/>
      <c r="E1" s="754"/>
      <c r="F1" s="754"/>
    </row>
    <row r="2" spans="2:9" s="189" customFormat="1" ht="20.100000000000001" customHeight="1" x14ac:dyDescent="0.25">
      <c r="B2" s="2070" t="s">
        <v>111</v>
      </c>
      <c r="C2" s="2070"/>
      <c r="D2" s="2070"/>
      <c r="E2" s="2070"/>
      <c r="F2" s="2070"/>
      <c r="G2" s="2070"/>
    </row>
    <row r="3" spans="2:9" s="189" customFormat="1" ht="20.100000000000001" customHeight="1" x14ac:dyDescent="0.2">
      <c r="B3" s="1120" t="s">
        <v>439</v>
      </c>
      <c r="C3" s="755"/>
      <c r="D3" s="755"/>
      <c r="E3" s="755"/>
    </row>
    <row r="4" spans="2:9" s="189" customFormat="1" ht="20.100000000000001" customHeight="1" x14ac:dyDescent="0.2">
      <c r="B4" s="2060" t="s">
        <v>587</v>
      </c>
      <c r="C4" s="2060"/>
      <c r="D4" s="2060"/>
      <c r="E4" s="2060"/>
      <c r="F4" s="2060"/>
      <c r="G4" s="2060"/>
      <c r="H4" s="2060"/>
      <c r="I4" s="2060"/>
    </row>
    <row r="5" spans="2:9" s="102" customFormat="1" ht="50.1" customHeight="1" x14ac:dyDescent="0.2">
      <c r="B5" s="802"/>
      <c r="C5" s="710" t="s">
        <v>633</v>
      </c>
      <c r="D5" s="762" t="s">
        <v>106</v>
      </c>
      <c r="E5" s="783" t="s">
        <v>120</v>
      </c>
      <c r="F5" s="712" t="s">
        <v>121</v>
      </c>
      <c r="G5" s="712" t="s">
        <v>109</v>
      </c>
      <c r="H5" s="238"/>
    </row>
    <row r="6" spans="2:9" s="102" customFormat="1" ht="5.0999999999999996" customHeight="1" x14ac:dyDescent="0.2">
      <c r="C6" s="803"/>
      <c r="D6" s="804"/>
      <c r="E6" s="803"/>
      <c r="F6" s="803"/>
      <c r="G6" s="805"/>
      <c r="H6" s="238"/>
    </row>
    <row r="7" spans="2:9" s="102" customFormat="1" ht="12" x14ac:dyDescent="0.2">
      <c r="B7" s="747" t="s">
        <v>876</v>
      </c>
      <c r="C7" s="657">
        <v>230</v>
      </c>
      <c r="D7" s="732">
        <v>7</v>
      </c>
      <c r="E7" s="659">
        <v>27</v>
      </c>
      <c r="F7" s="659">
        <v>135</v>
      </c>
      <c r="G7" s="657">
        <v>162</v>
      </c>
      <c r="H7" s="238"/>
    </row>
    <row r="8" spans="2:9" s="102" customFormat="1" ht="12" x14ac:dyDescent="0.2">
      <c r="B8" s="748" t="s">
        <v>877</v>
      </c>
      <c r="C8" s="663">
        <v>25</v>
      </c>
      <c r="D8" s="749">
        <v>3</v>
      </c>
      <c r="E8" s="665">
        <v>12</v>
      </c>
      <c r="F8" s="665">
        <v>21</v>
      </c>
      <c r="G8" s="663">
        <v>33</v>
      </c>
      <c r="H8" s="238"/>
    </row>
    <row r="9" spans="2:9" s="102" customFormat="1" ht="12" x14ac:dyDescent="0.2">
      <c r="B9" s="747" t="s">
        <v>878</v>
      </c>
      <c r="C9" s="657">
        <v>726</v>
      </c>
      <c r="D9" s="732">
        <v>47</v>
      </c>
      <c r="E9" s="659">
        <v>233</v>
      </c>
      <c r="F9" s="659">
        <v>565</v>
      </c>
      <c r="G9" s="657">
        <v>798</v>
      </c>
      <c r="H9" s="238"/>
    </row>
    <row r="10" spans="2:9" s="102" customFormat="1" ht="12" x14ac:dyDescent="0.2">
      <c r="B10" s="748" t="s">
        <v>634</v>
      </c>
      <c r="C10" s="663">
        <v>775</v>
      </c>
      <c r="D10" s="749">
        <v>14</v>
      </c>
      <c r="E10" s="665">
        <v>178</v>
      </c>
      <c r="F10" s="665">
        <v>758</v>
      </c>
      <c r="G10" s="663">
        <v>936</v>
      </c>
      <c r="H10" s="238"/>
    </row>
    <row r="11" spans="2:9" s="102" customFormat="1" ht="12" x14ac:dyDescent="0.2">
      <c r="B11" s="747" t="s">
        <v>635</v>
      </c>
      <c r="C11" s="657">
        <v>30</v>
      </c>
      <c r="D11" s="732">
        <v>1</v>
      </c>
      <c r="E11" s="659">
        <v>9</v>
      </c>
      <c r="F11" s="659">
        <v>23</v>
      </c>
      <c r="G11" s="657">
        <v>32</v>
      </c>
      <c r="H11" s="238"/>
    </row>
    <row r="12" spans="2:9" s="102" customFormat="1" ht="12" x14ac:dyDescent="0.2">
      <c r="B12" s="748" t="s">
        <v>879</v>
      </c>
      <c r="C12" s="663">
        <v>57</v>
      </c>
      <c r="D12" s="749">
        <v>1</v>
      </c>
      <c r="E12" s="665">
        <v>12</v>
      </c>
      <c r="F12" s="665">
        <v>58</v>
      </c>
      <c r="G12" s="663">
        <v>70</v>
      </c>
      <c r="H12" s="238"/>
    </row>
    <row r="13" spans="2:9" s="102" customFormat="1" ht="12" x14ac:dyDescent="0.2">
      <c r="B13" s="747" t="s">
        <v>880</v>
      </c>
      <c r="C13" s="657">
        <v>33</v>
      </c>
      <c r="D13" s="732">
        <v>2</v>
      </c>
      <c r="E13" s="659">
        <v>15</v>
      </c>
      <c r="F13" s="659">
        <v>33</v>
      </c>
      <c r="G13" s="657">
        <v>48</v>
      </c>
      <c r="H13" s="238"/>
    </row>
    <row r="14" spans="2:9" s="102" customFormat="1" ht="12" x14ac:dyDescent="0.2">
      <c r="B14" s="748" t="s">
        <v>636</v>
      </c>
      <c r="C14" s="663">
        <v>12</v>
      </c>
      <c r="D14" s="749">
        <v>0</v>
      </c>
      <c r="E14" s="665">
        <v>7</v>
      </c>
      <c r="F14" s="665">
        <v>13</v>
      </c>
      <c r="G14" s="663">
        <v>20</v>
      </c>
      <c r="H14" s="238"/>
    </row>
    <row r="15" spans="2:9" s="102" customFormat="1" ht="12" x14ac:dyDescent="0.2">
      <c r="B15" s="747" t="s">
        <v>637</v>
      </c>
      <c r="C15" s="657">
        <v>6</v>
      </c>
      <c r="D15" s="732">
        <v>0</v>
      </c>
      <c r="E15" s="659">
        <v>0</v>
      </c>
      <c r="F15" s="659">
        <v>4</v>
      </c>
      <c r="G15" s="657">
        <v>4</v>
      </c>
      <c r="H15" s="238"/>
    </row>
    <row r="16" spans="2:9" s="102" customFormat="1" ht="12" x14ac:dyDescent="0.2">
      <c r="B16" s="748" t="s">
        <v>638</v>
      </c>
      <c r="C16" s="663">
        <v>4</v>
      </c>
      <c r="D16" s="749">
        <v>2</v>
      </c>
      <c r="E16" s="665">
        <v>1</v>
      </c>
      <c r="F16" s="665">
        <v>4</v>
      </c>
      <c r="G16" s="663">
        <v>5</v>
      </c>
      <c r="H16" s="238"/>
    </row>
    <row r="17" spans="2:8" s="102" customFormat="1" ht="12" x14ac:dyDescent="0.2">
      <c r="B17" s="747" t="s">
        <v>881</v>
      </c>
      <c r="C17" s="657">
        <v>11</v>
      </c>
      <c r="D17" s="732">
        <v>1</v>
      </c>
      <c r="E17" s="659">
        <v>5</v>
      </c>
      <c r="F17" s="659">
        <v>6</v>
      </c>
      <c r="G17" s="657">
        <v>11</v>
      </c>
      <c r="H17" s="238"/>
    </row>
    <row r="18" spans="2:8" s="102" customFormat="1" ht="12" x14ac:dyDescent="0.2">
      <c r="B18" s="748" t="s">
        <v>639</v>
      </c>
      <c r="C18" s="663">
        <v>19</v>
      </c>
      <c r="D18" s="749">
        <v>0</v>
      </c>
      <c r="E18" s="665">
        <v>2</v>
      </c>
      <c r="F18" s="665">
        <v>18</v>
      </c>
      <c r="G18" s="663">
        <v>20</v>
      </c>
      <c r="H18" s="238"/>
    </row>
    <row r="19" spans="2:8" s="102" customFormat="1" ht="12" x14ac:dyDescent="0.2">
      <c r="B19" s="747" t="s">
        <v>882</v>
      </c>
      <c r="C19" s="657">
        <v>126</v>
      </c>
      <c r="D19" s="732">
        <v>11</v>
      </c>
      <c r="E19" s="659">
        <v>76</v>
      </c>
      <c r="F19" s="659">
        <v>115</v>
      </c>
      <c r="G19" s="657">
        <v>191</v>
      </c>
      <c r="H19" s="238"/>
    </row>
    <row r="20" spans="2:8" s="102" customFormat="1" ht="12" x14ac:dyDescent="0.2">
      <c r="B20" s="748" t="s">
        <v>883</v>
      </c>
      <c r="C20" s="663">
        <v>110</v>
      </c>
      <c r="D20" s="749">
        <v>6</v>
      </c>
      <c r="E20" s="665">
        <v>15</v>
      </c>
      <c r="F20" s="665">
        <v>67</v>
      </c>
      <c r="G20" s="663">
        <v>82</v>
      </c>
      <c r="H20" s="238"/>
    </row>
    <row r="21" spans="2:8" s="102" customFormat="1" ht="12" x14ac:dyDescent="0.2">
      <c r="B21" s="747" t="s">
        <v>884</v>
      </c>
      <c r="C21" s="657">
        <v>25</v>
      </c>
      <c r="D21" s="732">
        <v>5</v>
      </c>
      <c r="E21" s="659">
        <v>11</v>
      </c>
      <c r="F21" s="659">
        <v>16</v>
      </c>
      <c r="G21" s="657">
        <v>27</v>
      </c>
      <c r="H21" s="238"/>
    </row>
    <row r="22" spans="2:8" s="102" customFormat="1" ht="12" x14ac:dyDescent="0.2">
      <c r="B22" s="748" t="s">
        <v>640</v>
      </c>
      <c r="C22" s="663">
        <v>14</v>
      </c>
      <c r="D22" s="749">
        <v>5</v>
      </c>
      <c r="E22" s="665">
        <v>12</v>
      </c>
      <c r="F22" s="665">
        <v>4</v>
      </c>
      <c r="G22" s="663">
        <v>16</v>
      </c>
      <c r="H22" s="238"/>
    </row>
    <row r="23" spans="2:8" s="102" customFormat="1" ht="12" x14ac:dyDescent="0.2">
      <c r="B23" s="806" t="s">
        <v>641</v>
      </c>
      <c r="C23" s="807">
        <v>2203</v>
      </c>
      <c r="D23" s="808">
        <v>105</v>
      </c>
      <c r="E23" s="809">
        <v>615</v>
      </c>
      <c r="F23" s="810">
        <v>1840</v>
      </c>
      <c r="G23" s="810">
        <v>2455</v>
      </c>
      <c r="H23" s="238"/>
    </row>
    <row r="24" spans="2:8" s="102" customFormat="1" ht="5.0999999999999996" customHeight="1" x14ac:dyDescent="0.2">
      <c r="B24" s="811"/>
      <c r="C24" s="812"/>
      <c r="D24" s="813"/>
      <c r="E24" s="814"/>
      <c r="F24" s="815"/>
      <c r="G24" s="815"/>
      <c r="H24" s="238"/>
    </row>
    <row r="25" spans="2:8" s="102" customFormat="1" ht="12" x14ac:dyDescent="0.2">
      <c r="B25" s="806" t="s">
        <v>885</v>
      </c>
      <c r="C25" s="807">
        <v>30</v>
      </c>
      <c r="D25" s="808">
        <v>2</v>
      </c>
      <c r="E25" s="809">
        <v>13</v>
      </c>
      <c r="F25" s="810">
        <v>31</v>
      </c>
      <c r="G25" s="810">
        <v>44</v>
      </c>
      <c r="H25" s="238"/>
    </row>
    <row r="26" spans="2:8" s="102" customFormat="1" ht="24.95" customHeight="1" x14ac:dyDescent="0.25">
      <c r="B26" s="816" t="s">
        <v>642</v>
      </c>
      <c r="C26" s="817"/>
      <c r="D26" s="818"/>
      <c r="E26" s="817"/>
      <c r="F26" s="128"/>
      <c r="G26" s="128"/>
      <c r="H26" s="238"/>
    </row>
    <row r="27" spans="2:8" s="102" customFormat="1" ht="12" x14ac:dyDescent="0.2">
      <c r="B27" s="747" t="s">
        <v>876</v>
      </c>
      <c r="C27" s="657">
        <v>6</v>
      </c>
      <c r="D27" s="732">
        <v>0</v>
      </c>
      <c r="E27" s="659">
        <v>2</v>
      </c>
      <c r="F27" s="659">
        <v>6</v>
      </c>
      <c r="G27" s="657">
        <v>8</v>
      </c>
      <c r="H27" s="1532"/>
    </row>
    <row r="28" spans="2:8" s="102" customFormat="1" ht="12" x14ac:dyDescent="0.2">
      <c r="B28" s="748" t="s">
        <v>877</v>
      </c>
      <c r="C28" s="663">
        <v>23</v>
      </c>
      <c r="D28" s="749">
        <v>3</v>
      </c>
      <c r="E28" s="665">
        <v>12</v>
      </c>
      <c r="F28" s="665">
        <v>19</v>
      </c>
      <c r="G28" s="663">
        <v>31</v>
      </c>
      <c r="H28" s="238"/>
    </row>
    <row r="29" spans="2:8" s="102" customFormat="1" ht="12" x14ac:dyDescent="0.2">
      <c r="B29" s="747" t="s">
        <v>878</v>
      </c>
      <c r="C29" s="657">
        <v>369</v>
      </c>
      <c r="D29" s="732">
        <v>30</v>
      </c>
      <c r="E29" s="659">
        <v>164</v>
      </c>
      <c r="F29" s="659">
        <v>319</v>
      </c>
      <c r="G29" s="657">
        <v>483</v>
      </c>
      <c r="H29" s="238"/>
    </row>
    <row r="30" spans="2:8" s="102" customFormat="1" ht="12" x14ac:dyDescent="0.2">
      <c r="B30" s="748" t="s">
        <v>634</v>
      </c>
      <c r="C30" s="663">
        <v>483</v>
      </c>
      <c r="D30" s="749">
        <v>7</v>
      </c>
      <c r="E30" s="665">
        <v>111</v>
      </c>
      <c r="F30" s="665">
        <v>518</v>
      </c>
      <c r="G30" s="663">
        <v>629</v>
      </c>
      <c r="H30" s="238"/>
    </row>
    <row r="31" spans="2:8" s="102" customFormat="1" ht="12" x14ac:dyDescent="0.2">
      <c r="B31" s="747" t="s">
        <v>635</v>
      </c>
      <c r="C31" s="657">
        <v>18</v>
      </c>
      <c r="D31" s="732">
        <v>1</v>
      </c>
      <c r="E31" s="659">
        <v>7</v>
      </c>
      <c r="F31" s="659">
        <v>13</v>
      </c>
      <c r="G31" s="657">
        <v>20</v>
      </c>
      <c r="H31" s="238"/>
    </row>
    <row r="32" spans="2:8" s="102" customFormat="1" ht="12" x14ac:dyDescent="0.2">
      <c r="B32" s="748" t="s">
        <v>879</v>
      </c>
      <c r="C32" s="663">
        <v>41</v>
      </c>
      <c r="D32" s="749">
        <v>1</v>
      </c>
      <c r="E32" s="665">
        <v>10</v>
      </c>
      <c r="F32" s="665">
        <v>42</v>
      </c>
      <c r="G32" s="663">
        <v>52</v>
      </c>
      <c r="H32" s="238"/>
    </row>
    <row r="33" spans="2:8" s="102" customFormat="1" ht="12" x14ac:dyDescent="0.2">
      <c r="B33" s="747" t="s">
        <v>880</v>
      </c>
      <c r="C33" s="657">
        <v>25</v>
      </c>
      <c r="D33" s="732">
        <v>2</v>
      </c>
      <c r="E33" s="659">
        <v>14</v>
      </c>
      <c r="F33" s="659">
        <v>26</v>
      </c>
      <c r="G33" s="657">
        <v>40</v>
      </c>
      <c r="H33" s="238"/>
    </row>
    <row r="34" spans="2:8" s="102" customFormat="1" ht="12" x14ac:dyDescent="0.2">
      <c r="B34" s="748" t="s">
        <v>636</v>
      </c>
      <c r="C34" s="663">
        <v>11</v>
      </c>
      <c r="D34" s="749">
        <v>0</v>
      </c>
      <c r="E34" s="665">
        <v>7</v>
      </c>
      <c r="F34" s="665">
        <v>11</v>
      </c>
      <c r="G34" s="663">
        <v>18</v>
      </c>
      <c r="H34" s="238"/>
    </row>
    <row r="35" spans="2:8" s="102" customFormat="1" ht="12" x14ac:dyDescent="0.2">
      <c r="B35" s="747" t="s">
        <v>637</v>
      </c>
      <c r="C35" s="657">
        <v>3</v>
      </c>
      <c r="D35" s="732">
        <v>0</v>
      </c>
      <c r="E35" s="659">
        <v>0</v>
      </c>
      <c r="F35" s="659">
        <v>3</v>
      </c>
      <c r="G35" s="657">
        <v>3</v>
      </c>
      <c r="H35" s="238"/>
    </row>
    <row r="36" spans="2:8" s="102" customFormat="1" ht="12" x14ac:dyDescent="0.2">
      <c r="B36" s="748" t="s">
        <v>638</v>
      </c>
      <c r="C36" s="663">
        <v>3</v>
      </c>
      <c r="D36" s="749">
        <v>2</v>
      </c>
      <c r="E36" s="665">
        <v>0</v>
      </c>
      <c r="F36" s="665">
        <v>4</v>
      </c>
      <c r="G36" s="663">
        <v>4</v>
      </c>
      <c r="H36" s="238"/>
    </row>
    <row r="37" spans="2:8" s="102" customFormat="1" ht="12" x14ac:dyDescent="0.2">
      <c r="B37" s="747" t="s">
        <v>881</v>
      </c>
      <c r="C37" s="657">
        <v>8</v>
      </c>
      <c r="D37" s="732">
        <v>1</v>
      </c>
      <c r="E37" s="659">
        <v>3</v>
      </c>
      <c r="F37" s="659">
        <v>6</v>
      </c>
      <c r="G37" s="657">
        <v>9</v>
      </c>
      <c r="H37" s="238"/>
    </row>
    <row r="38" spans="2:8" s="102" customFormat="1" ht="12" x14ac:dyDescent="0.2">
      <c r="B38" s="748" t="s">
        <v>639</v>
      </c>
      <c r="C38" s="663">
        <v>9</v>
      </c>
      <c r="D38" s="749">
        <v>0</v>
      </c>
      <c r="E38" s="665">
        <v>1</v>
      </c>
      <c r="F38" s="665">
        <v>12</v>
      </c>
      <c r="G38" s="663">
        <v>13</v>
      </c>
      <c r="H38" s="238"/>
    </row>
    <row r="39" spans="2:8" s="102" customFormat="1" ht="12" x14ac:dyDescent="0.2">
      <c r="B39" s="747" t="s">
        <v>882</v>
      </c>
      <c r="C39" s="657">
        <v>107</v>
      </c>
      <c r="D39" s="732">
        <v>9</v>
      </c>
      <c r="E39" s="659">
        <v>73</v>
      </c>
      <c r="F39" s="659">
        <v>100</v>
      </c>
      <c r="G39" s="657">
        <v>173</v>
      </c>
      <c r="H39" s="238"/>
    </row>
    <row r="40" spans="2:8" s="102" customFormat="1" ht="12" x14ac:dyDescent="0.2">
      <c r="B40" s="748" t="s">
        <v>883</v>
      </c>
      <c r="C40" s="663">
        <v>24</v>
      </c>
      <c r="D40" s="749">
        <v>1</v>
      </c>
      <c r="E40" s="665">
        <v>5</v>
      </c>
      <c r="F40" s="665">
        <v>21</v>
      </c>
      <c r="G40" s="663">
        <v>26</v>
      </c>
      <c r="H40" s="238"/>
    </row>
    <row r="41" spans="2:8" s="102" customFormat="1" ht="12" x14ac:dyDescent="0.2">
      <c r="B41" s="747" t="s">
        <v>884</v>
      </c>
      <c r="C41" s="657">
        <v>20</v>
      </c>
      <c r="D41" s="732">
        <v>5</v>
      </c>
      <c r="E41" s="659">
        <v>10</v>
      </c>
      <c r="F41" s="659">
        <v>13</v>
      </c>
      <c r="G41" s="657">
        <v>23</v>
      </c>
      <c r="H41" s="238"/>
    </row>
    <row r="42" spans="2:8" s="102" customFormat="1" ht="12" x14ac:dyDescent="0.2">
      <c r="B42" s="748" t="s">
        <v>640</v>
      </c>
      <c r="C42" s="663">
        <v>14</v>
      </c>
      <c r="D42" s="749">
        <v>5</v>
      </c>
      <c r="E42" s="665">
        <v>12</v>
      </c>
      <c r="F42" s="665">
        <v>4</v>
      </c>
      <c r="G42" s="663">
        <v>16</v>
      </c>
      <c r="H42" s="238"/>
    </row>
    <row r="43" spans="2:8" s="102" customFormat="1" ht="12" x14ac:dyDescent="0.2">
      <c r="B43" s="806" t="s">
        <v>641</v>
      </c>
      <c r="C43" s="807">
        <v>1164</v>
      </c>
      <c r="D43" s="808">
        <v>67</v>
      </c>
      <c r="E43" s="809">
        <v>431</v>
      </c>
      <c r="F43" s="810">
        <v>1117</v>
      </c>
      <c r="G43" s="810">
        <v>1548</v>
      </c>
      <c r="H43" s="238"/>
    </row>
    <row r="44" spans="2:8" s="102" customFormat="1" ht="6" customHeight="1" x14ac:dyDescent="0.2">
      <c r="B44" s="811"/>
      <c r="C44" s="812"/>
      <c r="D44" s="813"/>
      <c r="E44" s="814"/>
      <c r="F44" s="815"/>
      <c r="G44" s="815"/>
      <c r="H44" s="238"/>
    </row>
    <row r="45" spans="2:8" s="102" customFormat="1" ht="12" x14ac:dyDescent="0.2">
      <c r="B45" s="806" t="s">
        <v>885</v>
      </c>
      <c r="C45" s="807">
        <v>27</v>
      </c>
      <c r="D45" s="808">
        <v>2</v>
      </c>
      <c r="E45" s="809">
        <v>13</v>
      </c>
      <c r="F45" s="810">
        <v>30</v>
      </c>
      <c r="G45" s="810">
        <v>43</v>
      </c>
      <c r="H45" s="238"/>
    </row>
    <row r="46" spans="2:8" s="2" customFormat="1" ht="15" customHeight="1" x14ac:dyDescent="0.2">
      <c r="B46" s="126" t="s">
        <v>117</v>
      </c>
      <c r="C46" s="738"/>
      <c r="D46" s="738"/>
      <c r="E46" s="738"/>
      <c r="F46" s="738"/>
      <c r="G46" s="738"/>
      <c r="H46" s="467"/>
    </row>
  </sheetData>
  <mergeCells count="2">
    <mergeCell ref="B2:G2"/>
    <mergeCell ref="B4:I4"/>
  </mergeCells>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6"/>
  <sheetViews>
    <sheetView showGridLines="0" zoomScaleNormal="100" workbookViewId="0">
      <pane ySplit="5" topLeftCell="A6" activePane="bottomLeft" state="frozen"/>
      <selection activeCell="N28" sqref="N28"/>
      <selection pane="bottomLeft" activeCell="N28" sqref="N28"/>
    </sheetView>
  </sheetViews>
  <sheetFormatPr baseColWidth="10" defaultColWidth="9.140625" defaultRowHeight="12.75" x14ac:dyDescent="0.2"/>
  <cols>
    <col min="1" max="1" width="1.5703125" customWidth="1"/>
    <col min="2" max="2" width="31.7109375" customWidth="1"/>
    <col min="3" max="7" width="10.7109375" style="273" customWidth="1"/>
    <col min="8" max="1013" width="10.7109375" customWidth="1"/>
    <col min="1014" max="1016" width="9.140625" customWidth="1"/>
  </cols>
  <sheetData>
    <row r="1" spans="2:7" s="189" customFormat="1" ht="20.100000000000001" customHeight="1" x14ac:dyDescent="0.2">
      <c r="B1" s="753" t="s">
        <v>709</v>
      </c>
      <c r="C1" s="754"/>
      <c r="D1" s="754"/>
      <c r="E1" s="754"/>
      <c r="F1" s="754"/>
    </row>
    <row r="2" spans="2:7" s="189" customFormat="1" ht="20.100000000000001" customHeight="1" x14ac:dyDescent="0.25">
      <c r="B2" s="2071" t="s">
        <v>764</v>
      </c>
      <c r="C2" s="2072"/>
      <c r="D2" s="2072"/>
      <c r="E2" s="2072"/>
      <c r="F2" s="2072"/>
      <c r="G2" s="2072"/>
    </row>
    <row r="3" spans="2:7" s="819" customFormat="1" ht="20.100000000000001" customHeight="1" x14ac:dyDescent="0.2">
      <c r="B3" s="1121" t="s">
        <v>439</v>
      </c>
      <c r="C3" s="755"/>
      <c r="D3" s="755"/>
      <c r="E3" s="755"/>
    </row>
    <row r="4" spans="2:7" s="819" customFormat="1" ht="20.100000000000001" customHeight="1" x14ac:dyDescent="0.2">
      <c r="B4" s="2073" t="s">
        <v>587</v>
      </c>
      <c r="C4" s="2073"/>
      <c r="D4" s="2073"/>
      <c r="E4" s="2073"/>
      <c r="F4" s="2073"/>
      <c r="G4" s="2073"/>
    </row>
    <row r="5" spans="2:7" s="102" customFormat="1" ht="50.1" customHeight="1" x14ac:dyDescent="0.2">
      <c r="B5" s="820"/>
      <c r="C5" s="710" t="s">
        <v>633</v>
      </c>
      <c r="D5" s="762" t="s">
        <v>106</v>
      </c>
      <c r="E5" s="783" t="s">
        <v>120</v>
      </c>
      <c r="F5" s="712" t="s">
        <v>121</v>
      </c>
      <c r="G5" s="712" t="s">
        <v>109</v>
      </c>
    </row>
    <row r="6" spans="2:7" s="102" customFormat="1" ht="5.0999999999999996" customHeight="1" x14ac:dyDescent="0.2"/>
    <row r="7" spans="2:7" s="102" customFormat="1" ht="12" x14ac:dyDescent="0.2">
      <c r="B7" s="821" t="s">
        <v>876</v>
      </c>
      <c r="C7" s="657">
        <v>1790</v>
      </c>
      <c r="D7" s="732">
        <v>31</v>
      </c>
      <c r="E7" s="659">
        <v>301</v>
      </c>
      <c r="F7" s="659">
        <v>1115</v>
      </c>
      <c r="G7" s="657">
        <v>1416</v>
      </c>
    </row>
    <row r="8" spans="2:7" s="102" customFormat="1" ht="12" x14ac:dyDescent="0.2">
      <c r="B8" s="748" t="s">
        <v>877</v>
      </c>
      <c r="C8" s="663">
        <v>356</v>
      </c>
      <c r="D8" s="749">
        <v>57</v>
      </c>
      <c r="E8" s="665">
        <v>173</v>
      </c>
      <c r="F8" s="665">
        <v>248</v>
      </c>
      <c r="G8" s="663">
        <v>421</v>
      </c>
    </row>
    <row r="9" spans="2:7" s="102" customFormat="1" ht="12" x14ac:dyDescent="0.2">
      <c r="B9" s="747" t="s">
        <v>878</v>
      </c>
      <c r="C9" s="657">
        <v>123</v>
      </c>
      <c r="D9" s="732">
        <v>5</v>
      </c>
      <c r="E9" s="659">
        <v>38</v>
      </c>
      <c r="F9" s="659">
        <v>95</v>
      </c>
      <c r="G9" s="657">
        <v>133</v>
      </c>
    </row>
    <row r="10" spans="2:7" s="102" customFormat="1" ht="12" x14ac:dyDescent="0.2">
      <c r="B10" s="748" t="s">
        <v>634</v>
      </c>
      <c r="C10" s="663">
        <v>218</v>
      </c>
      <c r="D10" s="749">
        <v>8</v>
      </c>
      <c r="E10" s="665">
        <v>41</v>
      </c>
      <c r="F10" s="665">
        <v>195</v>
      </c>
      <c r="G10" s="663">
        <v>236</v>
      </c>
    </row>
    <row r="11" spans="2:7" s="102" customFormat="1" ht="12" x14ac:dyDescent="0.2">
      <c r="B11" s="747" t="s">
        <v>635</v>
      </c>
      <c r="C11" s="657">
        <v>50</v>
      </c>
      <c r="D11" s="732">
        <v>6</v>
      </c>
      <c r="E11" s="659">
        <v>17</v>
      </c>
      <c r="F11" s="659">
        <v>36</v>
      </c>
      <c r="G11" s="657">
        <v>53</v>
      </c>
    </row>
    <row r="12" spans="2:7" s="102" customFormat="1" ht="12" x14ac:dyDescent="0.2">
      <c r="B12" s="748" t="s">
        <v>879</v>
      </c>
      <c r="C12" s="663">
        <v>686</v>
      </c>
      <c r="D12" s="749">
        <v>93</v>
      </c>
      <c r="E12" s="665">
        <v>325</v>
      </c>
      <c r="F12" s="665">
        <v>410</v>
      </c>
      <c r="G12" s="663">
        <v>735</v>
      </c>
    </row>
    <row r="13" spans="2:7" s="102" customFormat="1" ht="12" x14ac:dyDescent="0.2">
      <c r="B13" s="747" t="s">
        <v>880</v>
      </c>
      <c r="C13" s="657">
        <v>130</v>
      </c>
      <c r="D13" s="732">
        <v>9</v>
      </c>
      <c r="E13" s="659">
        <v>41</v>
      </c>
      <c r="F13" s="659">
        <v>81</v>
      </c>
      <c r="G13" s="657">
        <v>122</v>
      </c>
    </row>
    <row r="14" spans="2:7" s="102" customFormat="1" ht="12" x14ac:dyDescent="0.2">
      <c r="B14" s="748" t="s">
        <v>636</v>
      </c>
      <c r="C14" s="663">
        <v>662</v>
      </c>
      <c r="D14" s="749">
        <v>49</v>
      </c>
      <c r="E14" s="665">
        <v>211</v>
      </c>
      <c r="F14" s="665">
        <v>476</v>
      </c>
      <c r="G14" s="663">
        <v>687</v>
      </c>
    </row>
    <row r="15" spans="2:7" s="102" customFormat="1" ht="12" x14ac:dyDescent="0.2">
      <c r="B15" s="747" t="s">
        <v>637</v>
      </c>
      <c r="C15" s="657">
        <v>330</v>
      </c>
      <c r="D15" s="732">
        <v>18</v>
      </c>
      <c r="E15" s="659">
        <v>75</v>
      </c>
      <c r="F15" s="659">
        <v>261</v>
      </c>
      <c r="G15" s="657">
        <v>336</v>
      </c>
    </row>
    <row r="16" spans="2:7" s="102" customFormat="1" ht="12" x14ac:dyDescent="0.2">
      <c r="B16" s="748" t="s">
        <v>638</v>
      </c>
      <c r="C16" s="663">
        <v>39</v>
      </c>
      <c r="D16" s="749">
        <v>3</v>
      </c>
      <c r="E16" s="665">
        <v>13</v>
      </c>
      <c r="F16" s="665">
        <v>30</v>
      </c>
      <c r="G16" s="663">
        <v>43</v>
      </c>
    </row>
    <row r="17" spans="2:7" s="102" customFormat="1" ht="12" x14ac:dyDescent="0.2">
      <c r="B17" s="747" t="s">
        <v>881</v>
      </c>
      <c r="C17" s="657">
        <v>162</v>
      </c>
      <c r="D17" s="732">
        <v>8</v>
      </c>
      <c r="E17" s="659">
        <v>51</v>
      </c>
      <c r="F17" s="659">
        <v>131</v>
      </c>
      <c r="G17" s="657">
        <v>182</v>
      </c>
    </row>
    <row r="18" spans="2:7" s="102" customFormat="1" ht="12" x14ac:dyDescent="0.2">
      <c r="B18" s="748" t="s">
        <v>639</v>
      </c>
      <c r="C18" s="663">
        <v>568</v>
      </c>
      <c r="D18" s="749">
        <v>23</v>
      </c>
      <c r="E18" s="665">
        <v>184</v>
      </c>
      <c r="F18" s="665">
        <v>376</v>
      </c>
      <c r="G18" s="663">
        <v>560</v>
      </c>
    </row>
    <row r="19" spans="2:7" s="102" customFormat="1" ht="12" x14ac:dyDescent="0.2">
      <c r="B19" s="747" t="s">
        <v>882</v>
      </c>
      <c r="C19" s="657">
        <v>142</v>
      </c>
      <c r="D19" s="732">
        <v>7</v>
      </c>
      <c r="E19" s="659">
        <v>64</v>
      </c>
      <c r="F19" s="659">
        <v>100</v>
      </c>
      <c r="G19" s="657">
        <v>164</v>
      </c>
    </row>
    <row r="20" spans="2:7" s="102" customFormat="1" ht="12" x14ac:dyDescent="0.2">
      <c r="B20" s="748" t="s">
        <v>883</v>
      </c>
      <c r="C20" s="663">
        <v>484</v>
      </c>
      <c r="D20" s="749">
        <v>12</v>
      </c>
      <c r="E20" s="665">
        <v>111</v>
      </c>
      <c r="F20" s="665">
        <v>301</v>
      </c>
      <c r="G20" s="663">
        <v>412</v>
      </c>
    </row>
    <row r="21" spans="2:7" s="102" customFormat="1" ht="12" x14ac:dyDescent="0.2">
      <c r="B21" s="747" t="s">
        <v>884</v>
      </c>
      <c r="C21" s="657">
        <v>296</v>
      </c>
      <c r="D21" s="732">
        <v>24</v>
      </c>
      <c r="E21" s="659">
        <v>94</v>
      </c>
      <c r="F21" s="659">
        <v>194</v>
      </c>
      <c r="G21" s="657">
        <v>288</v>
      </c>
    </row>
    <row r="22" spans="2:7" s="102" customFormat="1" ht="12" x14ac:dyDescent="0.2">
      <c r="B22" s="748" t="s">
        <v>640</v>
      </c>
      <c r="C22" s="663">
        <v>10</v>
      </c>
      <c r="D22" s="749">
        <v>4</v>
      </c>
      <c r="E22" s="665">
        <v>7</v>
      </c>
      <c r="F22" s="665">
        <v>1</v>
      </c>
      <c r="G22" s="663">
        <v>8</v>
      </c>
    </row>
    <row r="23" spans="2:7" s="102" customFormat="1" ht="12" x14ac:dyDescent="0.2">
      <c r="B23" s="806" t="s">
        <v>641</v>
      </c>
      <c r="C23" s="822">
        <v>6046</v>
      </c>
      <c r="D23" s="823">
        <v>357</v>
      </c>
      <c r="E23" s="824">
        <v>1746</v>
      </c>
      <c r="F23" s="825">
        <v>4050</v>
      </c>
      <c r="G23" s="825">
        <v>5796</v>
      </c>
    </row>
    <row r="24" spans="2:7" s="102" customFormat="1" ht="5.0999999999999996" customHeight="1" x14ac:dyDescent="0.2">
      <c r="B24" s="811"/>
      <c r="C24" s="812"/>
      <c r="D24" s="813"/>
      <c r="E24" s="814"/>
      <c r="F24" s="815"/>
      <c r="G24" s="815"/>
    </row>
    <row r="25" spans="2:7" s="102" customFormat="1" ht="12" x14ac:dyDescent="0.2">
      <c r="B25" s="806" t="s">
        <v>885</v>
      </c>
      <c r="C25" s="822">
        <v>90</v>
      </c>
      <c r="D25" s="823">
        <v>4</v>
      </c>
      <c r="E25" s="824">
        <v>24</v>
      </c>
      <c r="F25" s="825">
        <v>61</v>
      </c>
      <c r="G25" s="825">
        <v>85</v>
      </c>
    </row>
    <row r="26" spans="2:7" s="102" customFormat="1" ht="24.95" customHeight="1" x14ac:dyDescent="0.25">
      <c r="B26" s="816" t="s">
        <v>642</v>
      </c>
      <c r="C26" s="826"/>
      <c r="D26" s="827"/>
      <c r="E26" s="826"/>
      <c r="F26" s="124"/>
      <c r="G26" s="124"/>
    </row>
    <row r="27" spans="2:7" s="102" customFormat="1" ht="12" x14ac:dyDescent="0.2">
      <c r="B27" s="747" t="s">
        <v>876</v>
      </c>
      <c r="C27" s="657">
        <v>606</v>
      </c>
      <c r="D27" s="732">
        <v>22</v>
      </c>
      <c r="E27" s="659">
        <v>170</v>
      </c>
      <c r="F27" s="659">
        <v>506</v>
      </c>
      <c r="G27" s="657">
        <v>676</v>
      </c>
    </row>
    <row r="28" spans="2:7" s="102" customFormat="1" ht="12" x14ac:dyDescent="0.2">
      <c r="B28" s="748" t="s">
        <v>877</v>
      </c>
      <c r="C28" s="663">
        <v>294</v>
      </c>
      <c r="D28" s="749">
        <v>54</v>
      </c>
      <c r="E28" s="665">
        <v>163</v>
      </c>
      <c r="F28" s="665">
        <v>213</v>
      </c>
      <c r="G28" s="663">
        <v>376</v>
      </c>
    </row>
    <row r="29" spans="2:7" s="102" customFormat="1" ht="12" x14ac:dyDescent="0.2">
      <c r="B29" s="747" t="s">
        <v>878</v>
      </c>
      <c r="C29" s="657">
        <v>74</v>
      </c>
      <c r="D29" s="732">
        <v>4</v>
      </c>
      <c r="E29" s="659">
        <v>23</v>
      </c>
      <c r="F29" s="659">
        <v>65</v>
      </c>
      <c r="G29" s="657">
        <v>88</v>
      </c>
    </row>
    <row r="30" spans="2:7" s="102" customFormat="1" ht="12" x14ac:dyDescent="0.2">
      <c r="B30" s="748" t="s">
        <v>634</v>
      </c>
      <c r="C30" s="663">
        <v>149</v>
      </c>
      <c r="D30" s="749">
        <v>8</v>
      </c>
      <c r="E30" s="665">
        <v>34</v>
      </c>
      <c r="F30" s="665">
        <v>145</v>
      </c>
      <c r="G30" s="663">
        <v>179</v>
      </c>
    </row>
    <row r="31" spans="2:7" s="102" customFormat="1" ht="12" x14ac:dyDescent="0.2">
      <c r="B31" s="747" t="s">
        <v>635</v>
      </c>
      <c r="C31" s="657">
        <v>35</v>
      </c>
      <c r="D31" s="732">
        <v>6</v>
      </c>
      <c r="E31" s="659">
        <v>15</v>
      </c>
      <c r="F31" s="659">
        <v>23</v>
      </c>
      <c r="G31" s="657">
        <v>38</v>
      </c>
    </row>
    <row r="32" spans="2:7" s="102" customFormat="1" ht="12" x14ac:dyDescent="0.2">
      <c r="B32" s="748" t="s">
        <v>879</v>
      </c>
      <c r="C32" s="663">
        <v>496</v>
      </c>
      <c r="D32" s="749">
        <v>82</v>
      </c>
      <c r="E32" s="665">
        <v>271</v>
      </c>
      <c r="F32" s="665">
        <v>306</v>
      </c>
      <c r="G32" s="663">
        <v>577</v>
      </c>
    </row>
    <row r="33" spans="2:7" s="102" customFormat="1" ht="12" x14ac:dyDescent="0.2">
      <c r="B33" s="747" t="s">
        <v>880</v>
      </c>
      <c r="C33" s="657">
        <v>77</v>
      </c>
      <c r="D33" s="732">
        <v>8</v>
      </c>
      <c r="E33" s="659">
        <v>32</v>
      </c>
      <c r="F33" s="659">
        <v>50</v>
      </c>
      <c r="G33" s="657">
        <v>82</v>
      </c>
    </row>
    <row r="34" spans="2:7" s="102" customFormat="1" ht="12" x14ac:dyDescent="0.2">
      <c r="B34" s="748" t="s">
        <v>636</v>
      </c>
      <c r="C34" s="663">
        <v>436</v>
      </c>
      <c r="D34" s="749">
        <v>43</v>
      </c>
      <c r="E34" s="665">
        <v>180</v>
      </c>
      <c r="F34" s="665">
        <v>335</v>
      </c>
      <c r="G34" s="663">
        <v>515</v>
      </c>
    </row>
    <row r="35" spans="2:7" s="102" customFormat="1" ht="12" x14ac:dyDescent="0.2">
      <c r="B35" s="747" t="s">
        <v>637</v>
      </c>
      <c r="C35" s="657">
        <v>185</v>
      </c>
      <c r="D35" s="732">
        <v>17</v>
      </c>
      <c r="E35" s="659">
        <v>55</v>
      </c>
      <c r="F35" s="659">
        <v>161</v>
      </c>
      <c r="G35" s="657">
        <v>216</v>
      </c>
    </row>
    <row r="36" spans="2:7" s="102" customFormat="1" ht="12" x14ac:dyDescent="0.2">
      <c r="B36" s="748" t="s">
        <v>638</v>
      </c>
      <c r="C36" s="663">
        <v>27</v>
      </c>
      <c r="D36" s="749">
        <v>3</v>
      </c>
      <c r="E36" s="665">
        <v>9</v>
      </c>
      <c r="F36" s="665">
        <v>22</v>
      </c>
      <c r="G36" s="663">
        <v>31</v>
      </c>
    </row>
    <row r="37" spans="2:7" s="102" customFormat="1" ht="12" x14ac:dyDescent="0.2">
      <c r="B37" s="747" t="s">
        <v>881</v>
      </c>
      <c r="C37" s="657">
        <v>127</v>
      </c>
      <c r="D37" s="732">
        <v>6</v>
      </c>
      <c r="E37" s="659">
        <v>44</v>
      </c>
      <c r="F37" s="659">
        <v>104</v>
      </c>
      <c r="G37" s="657">
        <v>148</v>
      </c>
    </row>
    <row r="38" spans="2:7" s="102" customFormat="1" ht="12" x14ac:dyDescent="0.2">
      <c r="B38" s="748" t="s">
        <v>639</v>
      </c>
      <c r="C38" s="663">
        <v>376</v>
      </c>
      <c r="D38" s="749">
        <v>18</v>
      </c>
      <c r="E38" s="665">
        <v>150</v>
      </c>
      <c r="F38" s="665">
        <v>268</v>
      </c>
      <c r="G38" s="663">
        <v>418</v>
      </c>
    </row>
    <row r="39" spans="2:7" s="102" customFormat="1" ht="12" x14ac:dyDescent="0.2">
      <c r="B39" s="747" t="s">
        <v>882</v>
      </c>
      <c r="C39" s="657">
        <v>111</v>
      </c>
      <c r="D39" s="732">
        <v>7</v>
      </c>
      <c r="E39" s="659">
        <v>59</v>
      </c>
      <c r="F39" s="659">
        <v>76</v>
      </c>
      <c r="G39" s="657">
        <v>135</v>
      </c>
    </row>
    <row r="40" spans="2:7" s="102" customFormat="1" ht="12" x14ac:dyDescent="0.2">
      <c r="B40" s="748" t="s">
        <v>883</v>
      </c>
      <c r="C40" s="663">
        <v>211</v>
      </c>
      <c r="D40" s="749">
        <v>10</v>
      </c>
      <c r="E40" s="665">
        <v>76</v>
      </c>
      <c r="F40" s="665">
        <v>160</v>
      </c>
      <c r="G40" s="663">
        <v>236</v>
      </c>
    </row>
    <row r="41" spans="2:7" s="102" customFormat="1" ht="12" x14ac:dyDescent="0.2">
      <c r="B41" s="747" t="s">
        <v>884</v>
      </c>
      <c r="C41" s="657">
        <v>191</v>
      </c>
      <c r="D41" s="732">
        <v>20</v>
      </c>
      <c r="E41" s="659">
        <v>74</v>
      </c>
      <c r="F41" s="659">
        <v>145</v>
      </c>
      <c r="G41" s="657">
        <v>219</v>
      </c>
    </row>
    <row r="42" spans="2:7" s="102" customFormat="1" ht="12" x14ac:dyDescent="0.2">
      <c r="B42" s="748" t="s">
        <v>640</v>
      </c>
      <c r="C42" s="663">
        <v>10</v>
      </c>
      <c r="D42" s="749">
        <v>4</v>
      </c>
      <c r="E42" s="665">
        <v>7</v>
      </c>
      <c r="F42" s="665">
        <v>1</v>
      </c>
      <c r="G42" s="663">
        <v>8</v>
      </c>
    </row>
    <row r="43" spans="2:7" s="102" customFormat="1" ht="12" x14ac:dyDescent="0.2">
      <c r="B43" s="806" t="s">
        <v>641</v>
      </c>
      <c r="C43" s="822">
        <v>3405</v>
      </c>
      <c r="D43" s="823">
        <v>312</v>
      </c>
      <c r="E43" s="824">
        <v>1362</v>
      </c>
      <c r="F43" s="825">
        <v>2580</v>
      </c>
      <c r="G43" s="825">
        <v>3942</v>
      </c>
    </row>
    <row r="44" spans="2:7" s="102" customFormat="1" ht="5.0999999999999996" customHeight="1" x14ac:dyDescent="0.2">
      <c r="B44" s="828"/>
      <c r="C44" s="128"/>
      <c r="D44" s="829"/>
      <c r="E44" s="128"/>
      <c r="F44" s="128"/>
      <c r="G44" s="128"/>
    </row>
    <row r="45" spans="2:7" s="102" customFormat="1" ht="12" x14ac:dyDescent="0.2">
      <c r="B45" s="806" t="s">
        <v>885</v>
      </c>
      <c r="C45" s="822">
        <v>49</v>
      </c>
      <c r="D45" s="823">
        <v>4</v>
      </c>
      <c r="E45" s="824">
        <v>18</v>
      </c>
      <c r="F45" s="825">
        <v>43</v>
      </c>
      <c r="G45" s="825">
        <v>61</v>
      </c>
    </row>
    <row r="46" spans="2:7" s="2" customFormat="1" ht="20.100000000000001" customHeight="1" x14ac:dyDescent="0.2">
      <c r="B46" s="126" t="s">
        <v>117</v>
      </c>
    </row>
  </sheetData>
  <mergeCells count="2">
    <mergeCell ref="B2:G2"/>
    <mergeCell ref="B4:G4"/>
  </mergeCells>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showGridLines="0" zoomScaleNormal="100" workbookViewId="0">
      <pane ySplit="5" topLeftCell="A24" activePane="bottomLeft" state="frozen"/>
      <selection activeCell="M33" sqref="M33"/>
      <selection pane="bottomLeft" activeCell="M33" sqref="M33"/>
    </sheetView>
  </sheetViews>
  <sheetFormatPr baseColWidth="10" defaultColWidth="9.140625" defaultRowHeight="12.75" x14ac:dyDescent="0.2"/>
  <cols>
    <col min="1" max="1" width="1.7109375" customWidth="1"/>
    <col min="2" max="2" width="30.7109375" customWidth="1"/>
    <col min="3" max="1022" width="10.7109375" customWidth="1"/>
    <col min="1023" max="1024" width="9.140625" customWidth="1"/>
  </cols>
  <sheetData>
    <row r="1" spans="1:9" s="1523" customFormat="1" ht="20.100000000000001" customHeight="1" x14ac:dyDescent="0.3">
      <c r="A1" s="1522"/>
      <c r="B1" s="1610" t="s">
        <v>997</v>
      </c>
      <c r="C1" s="1609"/>
      <c r="D1" s="1609"/>
      <c r="E1" s="1609"/>
      <c r="F1" s="1609"/>
      <c r="G1" s="1609"/>
      <c r="H1" s="1609"/>
      <c r="I1" s="1609"/>
    </row>
    <row r="2" spans="1:9" s="1606" customFormat="1" ht="20.100000000000001" customHeight="1" x14ac:dyDescent="0.3">
      <c r="B2" s="1958" t="s">
        <v>897</v>
      </c>
      <c r="C2" s="1607"/>
      <c r="D2" s="1607"/>
      <c r="E2" s="1607"/>
      <c r="G2" s="1607"/>
      <c r="H2" s="1607"/>
      <c r="I2" s="1607"/>
    </row>
    <row r="3" spans="1:9" ht="20.100000000000001" customHeight="1" x14ac:dyDescent="0.2">
      <c r="A3" s="1"/>
      <c r="B3" s="83" t="s">
        <v>118</v>
      </c>
      <c r="C3" s="84"/>
      <c r="D3" s="84"/>
      <c r="E3" s="84"/>
      <c r="F3" s="78"/>
      <c r="G3" s="78"/>
      <c r="H3" s="78"/>
      <c r="I3" s="78"/>
    </row>
    <row r="4" spans="1:9" ht="20.100000000000001" customHeight="1" x14ac:dyDescent="0.2">
      <c r="A4" s="1"/>
      <c r="B4" s="133" t="s">
        <v>49</v>
      </c>
      <c r="C4" s="78"/>
      <c r="D4" s="78"/>
      <c r="E4" s="78"/>
      <c r="F4" s="78"/>
      <c r="G4" s="78"/>
      <c r="H4" s="78"/>
      <c r="I4" s="78"/>
    </row>
    <row r="5" spans="1:9" ht="50.1" customHeight="1" x14ac:dyDescent="0.2">
      <c r="B5" s="86"/>
      <c r="C5" s="92" t="s">
        <v>103</v>
      </c>
      <c r="D5" s="92" t="s">
        <v>104</v>
      </c>
      <c r="E5" s="89" t="s">
        <v>119</v>
      </c>
      <c r="F5" s="134" t="s">
        <v>106</v>
      </c>
      <c r="G5" s="91" t="s">
        <v>120</v>
      </c>
      <c r="H5" s="92" t="s">
        <v>121</v>
      </c>
      <c r="I5" s="89" t="s">
        <v>109</v>
      </c>
    </row>
    <row r="6" spans="1:9" s="152" customFormat="1" ht="30" customHeight="1" x14ac:dyDescent="0.3">
      <c r="B6" s="136" t="s">
        <v>110</v>
      </c>
      <c r="C6" s="100"/>
      <c r="D6" s="100"/>
      <c r="E6" s="100"/>
      <c r="F6" s="100"/>
      <c r="G6" s="100"/>
      <c r="H6" s="100"/>
      <c r="I6" s="153"/>
    </row>
    <row r="7" spans="1:9" x14ac:dyDescent="0.2">
      <c r="B7" s="103" t="s">
        <v>111</v>
      </c>
      <c r="C7" s="1888">
        <v>5727</v>
      </c>
      <c r="D7" s="1889">
        <v>242</v>
      </c>
      <c r="E7" s="1890">
        <v>1257</v>
      </c>
      <c r="F7" s="1891">
        <v>263</v>
      </c>
      <c r="G7" s="1889">
        <v>1318</v>
      </c>
      <c r="H7" s="1889">
        <v>6823</v>
      </c>
      <c r="I7" s="1890">
        <v>8141</v>
      </c>
    </row>
    <row r="8" spans="1:9" x14ac:dyDescent="0.2">
      <c r="B8" s="110" t="s">
        <v>719</v>
      </c>
      <c r="C8" s="1894">
        <v>2902</v>
      </c>
      <c r="D8" s="1892">
        <v>205</v>
      </c>
      <c r="E8" s="1895">
        <v>1044</v>
      </c>
      <c r="F8" s="1893">
        <v>220</v>
      </c>
      <c r="G8" s="1892">
        <v>1068</v>
      </c>
      <c r="H8" s="1892">
        <v>3016</v>
      </c>
      <c r="I8" s="1895">
        <v>4084</v>
      </c>
    </row>
    <row r="9" spans="1:9" x14ac:dyDescent="0.2">
      <c r="B9" s="103" t="s">
        <v>720</v>
      </c>
      <c r="C9" s="1888">
        <v>20264</v>
      </c>
      <c r="D9" s="1889">
        <v>1914</v>
      </c>
      <c r="E9" s="1890">
        <v>10936</v>
      </c>
      <c r="F9" s="1891">
        <v>2044</v>
      </c>
      <c r="G9" s="1889">
        <v>10742</v>
      </c>
      <c r="H9" s="1889">
        <v>15479</v>
      </c>
      <c r="I9" s="1890">
        <v>26221</v>
      </c>
    </row>
    <row r="10" spans="1:9" x14ac:dyDescent="0.2">
      <c r="B10" s="110" t="s">
        <v>848</v>
      </c>
      <c r="C10" s="1894">
        <v>1294</v>
      </c>
      <c r="D10" s="1892">
        <v>55</v>
      </c>
      <c r="E10" s="1895">
        <v>383</v>
      </c>
      <c r="F10" s="1893">
        <v>66</v>
      </c>
      <c r="G10" s="1892">
        <v>377</v>
      </c>
      <c r="H10" s="1892">
        <v>1256</v>
      </c>
      <c r="I10" s="1895">
        <v>1633</v>
      </c>
    </row>
    <row r="11" spans="1:9" x14ac:dyDescent="0.2">
      <c r="B11" s="103" t="s">
        <v>722</v>
      </c>
      <c r="C11" s="1888">
        <v>24775</v>
      </c>
      <c r="D11" s="1889">
        <v>592</v>
      </c>
      <c r="E11" s="1890">
        <v>5886</v>
      </c>
      <c r="F11" s="1891">
        <v>606</v>
      </c>
      <c r="G11" s="1889">
        <v>5688</v>
      </c>
      <c r="H11" s="1889">
        <v>23505</v>
      </c>
      <c r="I11" s="1890">
        <v>29193</v>
      </c>
    </row>
    <row r="12" spans="1:9" x14ac:dyDescent="0.2">
      <c r="B12" s="110" t="s">
        <v>128</v>
      </c>
      <c r="C12" s="1894">
        <v>81</v>
      </c>
      <c r="D12" s="1892">
        <v>3</v>
      </c>
      <c r="E12" s="1895">
        <v>37</v>
      </c>
      <c r="F12" s="1893">
        <v>3</v>
      </c>
      <c r="G12" s="1892">
        <v>34</v>
      </c>
      <c r="H12" s="1892">
        <v>56</v>
      </c>
      <c r="I12" s="1895">
        <v>90</v>
      </c>
    </row>
    <row r="13" spans="1:9" x14ac:dyDescent="0.2">
      <c r="B13" s="103" t="s">
        <v>907</v>
      </c>
      <c r="C13" s="1888">
        <v>423</v>
      </c>
      <c r="D13" s="1889">
        <v>13</v>
      </c>
      <c r="E13" s="1890">
        <v>185</v>
      </c>
      <c r="F13" s="1891">
        <v>13</v>
      </c>
      <c r="G13" s="1889">
        <v>181</v>
      </c>
      <c r="H13" s="1889">
        <v>294</v>
      </c>
      <c r="I13" s="1890">
        <v>475</v>
      </c>
    </row>
    <row r="14" spans="1:9" ht="12.75" customHeight="1" x14ac:dyDescent="0.2">
      <c r="B14" s="941" t="s">
        <v>906</v>
      </c>
      <c r="C14" s="1894">
        <v>550</v>
      </c>
      <c r="D14" s="1892">
        <v>26</v>
      </c>
      <c r="E14" s="1895">
        <v>216</v>
      </c>
      <c r="F14" s="1893">
        <v>29</v>
      </c>
      <c r="G14" s="1892">
        <v>201</v>
      </c>
      <c r="H14" s="1892">
        <v>452</v>
      </c>
      <c r="I14" s="1895">
        <v>653</v>
      </c>
    </row>
    <row r="15" spans="1:9" x14ac:dyDescent="0.2">
      <c r="B15" s="942" t="s">
        <v>115</v>
      </c>
      <c r="C15" s="1602">
        <v>56016</v>
      </c>
      <c r="D15" s="1599">
        <v>3050</v>
      </c>
      <c r="E15" s="1598">
        <v>19944</v>
      </c>
      <c r="F15" s="1601">
        <v>3244</v>
      </c>
      <c r="G15" s="1600">
        <v>19609</v>
      </c>
      <c r="H15" s="1599">
        <v>50881</v>
      </c>
      <c r="I15" s="1598">
        <v>70490</v>
      </c>
    </row>
    <row r="16" spans="1:9" s="152" customFormat="1" ht="30" customHeight="1" x14ac:dyDescent="0.3">
      <c r="B16" s="155" t="s">
        <v>10</v>
      </c>
      <c r="C16" s="1309"/>
      <c r="D16" s="1310"/>
      <c r="E16" s="1310"/>
      <c r="F16" s="1311"/>
      <c r="G16" s="1310"/>
      <c r="H16" s="1310"/>
      <c r="I16" s="1603"/>
    </row>
    <row r="17" spans="2:9" x14ac:dyDescent="0.2">
      <c r="B17" s="103" t="s">
        <v>111</v>
      </c>
      <c r="C17" s="1313">
        <v>56</v>
      </c>
      <c r="D17" s="1314">
        <v>1</v>
      </c>
      <c r="E17" s="1315">
        <v>11</v>
      </c>
      <c r="F17" s="1316">
        <v>1</v>
      </c>
      <c r="G17" s="1314">
        <v>11</v>
      </c>
      <c r="H17" s="1314">
        <v>84</v>
      </c>
      <c r="I17" s="1315">
        <v>95</v>
      </c>
    </row>
    <row r="18" spans="2:9" x14ac:dyDescent="0.2">
      <c r="B18" s="110" t="s">
        <v>719</v>
      </c>
      <c r="C18" s="1317">
        <v>771</v>
      </c>
      <c r="D18" s="1318">
        <v>81</v>
      </c>
      <c r="E18" s="1041">
        <v>381</v>
      </c>
      <c r="F18" s="1042">
        <v>85</v>
      </c>
      <c r="G18" s="1318">
        <v>358</v>
      </c>
      <c r="H18" s="1318">
        <v>669</v>
      </c>
      <c r="I18" s="1041">
        <v>1027</v>
      </c>
    </row>
    <row r="19" spans="2:9" x14ac:dyDescent="0.2">
      <c r="B19" s="103" t="s">
        <v>720</v>
      </c>
      <c r="C19" s="1313">
        <v>638</v>
      </c>
      <c r="D19" s="1314">
        <v>49</v>
      </c>
      <c r="E19" s="1315">
        <v>282</v>
      </c>
      <c r="F19" s="1316">
        <v>50</v>
      </c>
      <c r="G19" s="1314">
        <v>271</v>
      </c>
      <c r="H19" s="1314">
        <v>560</v>
      </c>
      <c r="I19" s="1315">
        <v>831</v>
      </c>
    </row>
    <row r="20" spans="2:9" x14ac:dyDescent="0.2">
      <c r="B20" s="110" t="s">
        <v>848</v>
      </c>
      <c r="C20" s="1317">
        <v>4</v>
      </c>
      <c r="D20" s="1318">
        <v>0</v>
      </c>
      <c r="E20" s="1041">
        <v>1</v>
      </c>
      <c r="F20" s="1042" t="s">
        <v>55</v>
      </c>
      <c r="G20" s="1318">
        <v>1</v>
      </c>
      <c r="H20" s="1318">
        <v>6</v>
      </c>
      <c r="I20" s="1041">
        <v>7</v>
      </c>
    </row>
    <row r="21" spans="2:9" x14ac:dyDescent="0.2">
      <c r="B21" s="103" t="s">
        <v>722</v>
      </c>
      <c r="C21" s="1313">
        <v>757</v>
      </c>
      <c r="D21" s="1314">
        <v>24</v>
      </c>
      <c r="E21" s="1315">
        <v>241</v>
      </c>
      <c r="F21" s="1316">
        <v>24</v>
      </c>
      <c r="G21" s="1314">
        <v>236</v>
      </c>
      <c r="H21" s="1314">
        <v>698</v>
      </c>
      <c r="I21" s="1315">
        <v>934</v>
      </c>
    </row>
    <row r="22" spans="2:9" x14ac:dyDescent="0.2">
      <c r="B22" s="110" t="s">
        <v>128</v>
      </c>
      <c r="C22" s="1317">
        <v>3</v>
      </c>
      <c r="D22" s="1318">
        <v>0</v>
      </c>
      <c r="E22" s="1041">
        <v>2</v>
      </c>
      <c r="F22" s="1042">
        <v>0</v>
      </c>
      <c r="G22" s="1318">
        <v>2</v>
      </c>
      <c r="H22" s="1318">
        <v>1</v>
      </c>
      <c r="I22" s="1041">
        <v>3</v>
      </c>
    </row>
    <row r="23" spans="2:9" x14ac:dyDescent="0.2">
      <c r="B23" s="103" t="s">
        <v>907</v>
      </c>
      <c r="C23" s="1313">
        <v>16</v>
      </c>
      <c r="D23" s="1314">
        <v>0</v>
      </c>
      <c r="E23" s="1315">
        <v>8</v>
      </c>
      <c r="F23" s="1316">
        <v>0</v>
      </c>
      <c r="G23" s="1314">
        <v>8</v>
      </c>
      <c r="H23" s="1314">
        <v>12</v>
      </c>
      <c r="I23" s="1315">
        <v>20</v>
      </c>
    </row>
    <row r="24" spans="2:9" x14ac:dyDescent="0.2">
      <c r="B24" s="941" t="s">
        <v>906</v>
      </c>
      <c r="C24" s="1317">
        <v>28</v>
      </c>
      <c r="D24" s="1318">
        <v>2</v>
      </c>
      <c r="E24" s="1041">
        <v>14</v>
      </c>
      <c r="F24" s="1042">
        <v>2</v>
      </c>
      <c r="G24" s="1318">
        <v>14</v>
      </c>
      <c r="H24" s="1318">
        <v>22</v>
      </c>
      <c r="I24" s="1041">
        <v>36</v>
      </c>
    </row>
    <row r="25" spans="2:9" x14ac:dyDescent="0.2">
      <c r="B25" s="1123" t="s">
        <v>115</v>
      </c>
      <c r="C25" s="1602">
        <v>2273</v>
      </c>
      <c r="D25" s="1599">
        <v>157</v>
      </c>
      <c r="E25" s="1598">
        <v>940</v>
      </c>
      <c r="F25" s="1601">
        <v>162</v>
      </c>
      <c r="G25" s="1600">
        <v>901</v>
      </c>
      <c r="H25" s="1599">
        <v>2052</v>
      </c>
      <c r="I25" s="1598">
        <v>2953</v>
      </c>
    </row>
    <row r="26" spans="2:9" s="152" customFormat="1" ht="30" customHeight="1" x14ac:dyDescent="0.2">
      <c r="B26" s="943" t="s">
        <v>127</v>
      </c>
      <c r="C26" s="1605"/>
      <c r="D26" s="1604"/>
      <c r="E26" s="1604"/>
      <c r="F26" s="1604"/>
      <c r="G26" s="1604"/>
      <c r="H26" s="1604"/>
      <c r="I26" s="1604"/>
    </row>
    <row r="27" spans="2:9" x14ac:dyDescent="0.2">
      <c r="B27" s="103" t="s">
        <v>111</v>
      </c>
      <c r="C27" s="1313">
        <v>40</v>
      </c>
      <c r="D27" s="1314">
        <v>4</v>
      </c>
      <c r="E27" s="1315">
        <v>16</v>
      </c>
      <c r="F27" s="1316">
        <v>8</v>
      </c>
      <c r="G27" s="1314">
        <v>21</v>
      </c>
      <c r="H27" s="1314">
        <v>40</v>
      </c>
      <c r="I27" s="1315">
        <v>61</v>
      </c>
    </row>
    <row r="28" spans="2:9" x14ac:dyDescent="0.2">
      <c r="B28" s="110" t="s">
        <v>719</v>
      </c>
      <c r="C28" s="1317">
        <v>193</v>
      </c>
      <c r="D28" s="1318">
        <v>42</v>
      </c>
      <c r="E28" s="1041">
        <v>167</v>
      </c>
      <c r="F28" s="1042">
        <v>49</v>
      </c>
      <c r="G28" s="1318">
        <v>165</v>
      </c>
      <c r="H28" s="1318">
        <v>86</v>
      </c>
      <c r="I28" s="1041">
        <v>251</v>
      </c>
    </row>
    <row r="29" spans="2:9" x14ac:dyDescent="0.2">
      <c r="B29" s="103" t="s">
        <v>720</v>
      </c>
      <c r="C29" s="1313">
        <v>61</v>
      </c>
      <c r="D29" s="1314">
        <v>8</v>
      </c>
      <c r="E29" s="1315">
        <v>47</v>
      </c>
      <c r="F29" s="1316">
        <v>9</v>
      </c>
      <c r="G29" s="1314">
        <v>54</v>
      </c>
      <c r="H29" s="1314">
        <v>37</v>
      </c>
      <c r="I29" s="1315">
        <v>91</v>
      </c>
    </row>
    <row r="30" spans="2:9" x14ac:dyDescent="0.2">
      <c r="B30" s="110" t="s">
        <v>848</v>
      </c>
      <c r="C30" s="1317"/>
      <c r="D30" s="1318"/>
      <c r="E30" s="1041"/>
      <c r="F30" s="1042"/>
      <c r="G30" s="1318"/>
      <c r="H30" s="1318"/>
      <c r="I30" s="1041"/>
    </row>
    <row r="31" spans="2:9" x14ac:dyDescent="0.2">
      <c r="B31" s="103" t="s">
        <v>722</v>
      </c>
      <c r="C31" s="1313">
        <v>239</v>
      </c>
      <c r="D31" s="1314">
        <v>20</v>
      </c>
      <c r="E31" s="1315">
        <v>94</v>
      </c>
      <c r="F31" s="1316">
        <v>23</v>
      </c>
      <c r="G31" s="1314">
        <v>96</v>
      </c>
      <c r="H31" s="1314">
        <v>201</v>
      </c>
      <c r="I31" s="1315">
        <v>297</v>
      </c>
    </row>
    <row r="32" spans="2:9" x14ac:dyDescent="0.2">
      <c r="B32" s="110" t="s">
        <v>128</v>
      </c>
      <c r="C32" s="1317">
        <v>3</v>
      </c>
      <c r="D32" s="1318">
        <v>1</v>
      </c>
      <c r="E32" s="1041">
        <v>3</v>
      </c>
      <c r="F32" s="1042">
        <v>1</v>
      </c>
      <c r="G32" s="1318">
        <v>2</v>
      </c>
      <c r="H32" s="1318">
        <v>0</v>
      </c>
      <c r="I32" s="1041">
        <v>2</v>
      </c>
    </row>
    <row r="33" spans="1:9" x14ac:dyDescent="0.2">
      <c r="B33" s="103" t="s">
        <v>907</v>
      </c>
      <c r="C33" s="1313">
        <v>3</v>
      </c>
      <c r="D33" s="1314">
        <v>0</v>
      </c>
      <c r="E33" s="1315">
        <v>2</v>
      </c>
      <c r="F33" s="1316">
        <v>0</v>
      </c>
      <c r="G33" s="1314">
        <v>2</v>
      </c>
      <c r="H33" s="1314">
        <v>1</v>
      </c>
      <c r="I33" s="1315">
        <v>3</v>
      </c>
    </row>
    <row r="34" spans="1:9" x14ac:dyDescent="0.2">
      <c r="B34" s="941" t="s">
        <v>906</v>
      </c>
      <c r="C34" s="1317">
        <v>12</v>
      </c>
      <c r="D34" s="1318">
        <v>2</v>
      </c>
      <c r="E34" s="1041">
        <v>8</v>
      </c>
      <c r="F34" s="1042">
        <v>2</v>
      </c>
      <c r="G34" s="1318">
        <v>8</v>
      </c>
      <c r="H34" s="1318">
        <v>9</v>
      </c>
      <c r="I34" s="1041">
        <v>17</v>
      </c>
    </row>
    <row r="35" spans="1:9" x14ac:dyDescent="0.2">
      <c r="B35" s="1123" t="s">
        <v>115</v>
      </c>
      <c r="C35" s="1602">
        <v>551</v>
      </c>
      <c r="D35" s="1599">
        <v>77</v>
      </c>
      <c r="E35" s="1598">
        <v>337</v>
      </c>
      <c r="F35" s="1601">
        <v>92</v>
      </c>
      <c r="G35" s="1600">
        <v>348</v>
      </c>
      <c r="H35" s="1599">
        <v>374</v>
      </c>
      <c r="I35" s="1598">
        <v>722</v>
      </c>
    </row>
    <row r="36" spans="1:9" s="152" customFormat="1" ht="30" customHeight="1" x14ac:dyDescent="0.3">
      <c r="B36" s="943" t="s">
        <v>18</v>
      </c>
      <c r="C36" s="1309"/>
      <c r="D36" s="1310"/>
      <c r="E36" s="1310"/>
      <c r="F36" s="1311"/>
      <c r="G36" s="1310"/>
      <c r="H36" s="1310"/>
      <c r="I36" s="1603"/>
    </row>
    <row r="37" spans="1:9" x14ac:dyDescent="0.2">
      <c r="B37" s="103" t="s">
        <v>111</v>
      </c>
      <c r="C37" s="1888">
        <v>5823</v>
      </c>
      <c r="D37" s="1889">
        <v>247</v>
      </c>
      <c r="E37" s="1890">
        <v>1284</v>
      </c>
      <c r="F37" s="1891">
        <v>272</v>
      </c>
      <c r="G37" s="1889">
        <v>1350</v>
      </c>
      <c r="H37" s="1889">
        <v>6947</v>
      </c>
      <c r="I37" s="1890">
        <v>8297</v>
      </c>
    </row>
    <row r="38" spans="1:9" x14ac:dyDescent="0.2">
      <c r="B38" s="110" t="s">
        <v>719</v>
      </c>
      <c r="C38" s="1894">
        <v>3866</v>
      </c>
      <c r="D38" s="1892">
        <v>328</v>
      </c>
      <c r="E38" s="1895">
        <v>1592</v>
      </c>
      <c r="F38" s="1893">
        <v>354</v>
      </c>
      <c r="G38" s="1892">
        <v>1591</v>
      </c>
      <c r="H38" s="1892">
        <v>3771</v>
      </c>
      <c r="I38" s="1895">
        <v>5362</v>
      </c>
    </row>
    <row r="39" spans="1:9" x14ac:dyDescent="0.2">
      <c r="B39" s="103" t="s">
        <v>720</v>
      </c>
      <c r="C39" s="1888">
        <v>20963</v>
      </c>
      <c r="D39" s="1889">
        <v>1971</v>
      </c>
      <c r="E39" s="1890">
        <v>11265</v>
      </c>
      <c r="F39" s="1891">
        <v>2103</v>
      </c>
      <c r="G39" s="1889">
        <v>11067</v>
      </c>
      <c r="H39" s="1889">
        <v>16076</v>
      </c>
      <c r="I39" s="1890">
        <v>27143</v>
      </c>
    </row>
    <row r="40" spans="1:9" x14ac:dyDescent="0.2">
      <c r="B40" s="110" t="s">
        <v>723</v>
      </c>
      <c r="C40" s="1894">
        <v>1298</v>
      </c>
      <c r="D40" s="1892">
        <v>55</v>
      </c>
      <c r="E40" s="1895">
        <v>384</v>
      </c>
      <c r="F40" s="1893">
        <v>66</v>
      </c>
      <c r="G40" s="1892">
        <v>378</v>
      </c>
      <c r="H40" s="1892">
        <v>1262</v>
      </c>
      <c r="I40" s="1895">
        <v>1640</v>
      </c>
    </row>
    <row r="41" spans="1:9" x14ac:dyDescent="0.2">
      <c r="B41" s="103" t="s">
        <v>722</v>
      </c>
      <c r="C41" s="1888">
        <v>25771</v>
      </c>
      <c r="D41" s="1889">
        <v>636</v>
      </c>
      <c r="E41" s="1890">
        <v>6221</v>
      </c>
      <c r="F41" s="1891">
        <v>653</v>
      </c>
      <c r="G41" s="1889">
        <v>6020</v>
      </c>
      <c r="H41" s="1889">
        <v>24404</v>
      </c>
      <c r="I41" s="1890">
        <v>30424</v>
      </c>
    </row>
    <row r="42" spans="1:9" x14ac:dyDescent="0.2">
      <c r="B42" s="110" t="s">
        <v>128</v>
      </c>
      <c r="C42" s="1894">
        <v>87</v>
      </c>
      <c r="D42" s="1892">
        <v>4</v>
      </c>
      <c r="E42" s="1895">
        <v>42</v>
      </c>
      <c r="F42" s="1893">
        <v>4</v>
      </c>
      <c r="G42" s="1892">
        <v>38</v>
      </c>
      <c r="H42" s="1892">
        <v>57</v>
      </c>
      <c r="I42" s="1895">
        <v>95</v>
      </c>
    </row>
    <row r="43" spans="1:9" x14ac:dyDescent="0.2">
      <c r="B43" s="103" t="s">
        <v>907</v>
      </c>
      <c r="C43" s="1888">
        <v>442</v>
      </c>
      <c r="D43" s="1889">
        <v>13</v>
      </c>
      <c r="E43" s="1890">
        <v>195</v>
      </c>
      <c r="F43" s="1891">
        <v>13</v>
      </c>
      <c r="G43" s="1889">
        <v>191</v>
      </c>
      <c r="H43" s="1889">
        <v>307</v>
      </c>
      <c r="I43" s="1890">
        <v>498</v>
      </c>
    </row>
    <row r="44" spans="1:9" x14ac:dyDescent="0.2">
      <c r="B44" s="941" t="s">
        <v>906</v>
      </c>
      <c r="C44" s="1894">
        <v>590</v>
      </c>
      <c r="D44" s="1892">
        <v>30</v>
      </c>
      <c r="E44" s="1895">
        <v>238</v>
      </c>
      <c r="F44" s="1893">
        <v>33</v>
      </c>
      <c r="G44" s="1892">
        <v>223</v>
      </c>
      <c r="H44" s="1892">
        <v>483</v>
      </c>
      <c r="I44" s="1895">
        <v>706</v>
      </c>
    </row>
    <row r="45" spans="1:9" x14ac:dyDescent="0.2">
      <c r="B45" s="1123" t="s">
        <v>115</v>
      </c>
      <c r="C45" s="1602">
        <v>58840</v>
      </c>
      <c r="D45" s="1599">
        <v>3284</v>
      </c>
      <c r="E45" s="1598">
        <v>21221</v>
      </c>
      <c r="F45" s="1601">
        <v>3498</v>
      </c>
      <c r="G45" s="1600">
        <v>20858</v>
      </c>
      <c r="H45" s="1599">
        <v>53307</v>
      </c>
      <c r="I45" s="1598">
        <v>74165</v>
      </c>
    </row>
    <row r="46" spans="1:9" s="102" customFormat="1" ht="20.100000000000001" customHeight="1" x14ac:dyDescent="0.2">
      <c r="A46" s="95"/>
      <c r="B46" s="126" t="s">
        <v>117</v>
      </c>
      <c r="C46" s="127"/>
      <c r="D46" s="127"/>
      <c r="E46" s="127"/>
      <c r="F46" s="127"/>
      <c r="G46" s="128"/>
      <c r="H46" s="128"/>
      <c r="I46" s="127"/>
    </row>
    <row r="47" spans="1:9" s="1467" customFormat="1" x14ac:dyDescent="0.2">
      <c r="B47" s="1944" t="s">
        <v>998</v>
      </c>
    </row>
  </sheetData>
  <printOptions horizontalCentered="1"/>
  <pageMargins left="0.47244094488188981" right="0.47244094488188981" top="0.59055118110236227" bottom="0.39370078740157483" header="0.51181102362204722" footer="0.31496062992125984"/>
  <pageSetup paperSize="9" scale="90" firstPageNumber="0" orientation="portrait" r:id="rId1"/>
  <headerFooter>
    <oddFooter>&amp;C&amp;F&amp;R&amp;A</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6"/>
  <sheetViews>
    <sheetView showGridLines="0" zoomScaleNormal="100" workbookViewId="0">
      <pane xSplit="1" ySplit="5" topLeftCell="B6" activePane="bottomRight" state="frozen"/>
      <selection activeCell="N28" sqref="N28"/>
      <selection pane="topRight" activeCell="N28" sqref="N28"/>
      <selection pane="bottomLeft" activeCell="N28" sqref="N28"/>
      <selection pane="bottomRight" activeCell="L38" sqref="L38"/>
    </sheetView>
  </sheetViews>
  <sheetFormatPr baseColWidth="10" defaultColWidth="9.140625" defaultRowHeight="12.75" x14ac:dyDescent="0.2"/>
  <cols>
    <col min="1" max="1" width="1.5703125" customWidth="1"/>
    <col min="2" max="2" width="31.7109375" customWidth="1"/>
    <col min="3" max="7" width="10.7109375" style="273" customWidth="1"/>
    <col min="8" max="8" width="10.7109375" customWidth="1"/>
    <col min="9" max="9" width="4.7109375" customWidth="1"/>
    <col min="10" max="1022" width="10.7109375" customWidth="1"/>
    <col min="1023" max="1025" width="9.140625" customWidth="1"/>
  </cols>
  <sheetData>
    <row r="1" spans="2:9" s="819" customFormat="1" ht="20.100000000000001" customHeight="1" x14ac:dyDescent="0.2">
      <c r="B1" s="753" t="s">
        <v>710</v>
      </c>
      <c r="C1" s="754"/>
      <c r="D1" s="754"/>
      <c r="E1" s="754"/>
      <c r="F1" s="754"/>
    </row>
    <row r="2" spans="2:9" s="819" customFormat="1" ht="20.100000000000001" customHeight="1" x14ac:dyDescent="0.2">
      <c r="B2" s="2074" t="s">
        <v>765</v>
      </c>
      <c r="C2" s="2075"/>
      <c r="D2" s="2075"/>
      <c r="E2" s="2075"/>
      <c r="F2" s="2075"/>
      <c r="G2" s="2075"/>
    </row>
    <row r="3" spans="2:9" s="819" customFormat="1" ht="20.100000000000001" customHeight="1" x14ac:dyDescent="0.2">
      <c r="B3" s="1121" t="s">
        <v>439</v>
      </c>
      <c r="C3" s="755"/>
      <c r="D3" s="755"/>
      <c r="E3" s="755"/>
    </row>
    <row r="4" spans="2:9" s="819" customFormat="1" ht="20.100000000000001" customHeight="1" x14ac:dyDescent="0.2">
      <c r="B4" s="848" t="s">
        <v>587</v>
      </c>
      <c r="C4" s="1295"/>
      <c r="D4" s="1295"/>
      <c r="E4" s="1295"/>
      <c r="F4" s="1295"/>
      <c r="G4" s="1295"/>
      <c r="H4" s="1295"/>
      <c r="I4" s="1295"/>
    </row>
    <row r="5" spans="2:9" s="102" customFormat="1" ht="50.1" customHeight="1" x14ac:dyDescent="0.2">
      <c r="B5" s="802"/>
      <c r="C5" s="710" t="s">
        <v>633</v>
      </c>
      <c r="D5" s="762" t="s">
        <v>106</v>
      </c>
      <c r="E5" s="783" t="s">
        <v>120</v>
      </c>
      <c r="F5" s="712" t="s">
        <v>121</v>
      </c>
      <c r="G5" s="712" t="s">
        <v>109</v>
      </c>
      <c r="H5" s="238"/>
    </row>
    <row r="6" spans="2:9" s="102" customFormat="1" ht="5.0999999999999996" customHeight="1" x14ac:dyDescent="0.25">
      <c r="B6" s="676"/>
      <c r="C6" s="805"/>
      <c r="D6" s="830"/>
      <c r="E6" s="831"/>
      <c r="F6" s="831"/>
      <c r="G6" s="831"/>
      <c r="H6" s="238"/>
    </row>
    <row r="7" spans="2:9" s="102" customFormat="1" ht="12" x14ac:dyDescent="0.2">
      <c r="B7" s="747" t="s">
        <v>876</v>
      </c>
      <c r="C7" s="657">
        <v>212</v>
      </c>
      <c r="D7" s="732">
        <v>14</v>
      </c>
      <c r="E7" s="659">
        <v>72</v>
      </c>
      <c r="F7" s="659">
        <v>88</v>
      </c>
      <c r="G7" s="657">
        <v>160</v>
      </c>
      <c r="H7" s="238"/>
    </row>
    <row r="8" spans="2:9" s="102" customFormat="1" ht="12" x14ac:dyDescent="0.2">
      <c r="B8" s="748" t="s">
        <v>877</v>
      </c>
      <c r="C8" s="663">
        <v>1046</v>
      </c>
      <c r="D8" s="749">
        <v>282</v>
      </c>
      <c r="E8" s="665">
        <v>738</v>
      </c>
      <c r="F8" s="665">
        <v>368</v>
      </c>
      <c r="G8" s="663">
        <v>1106</v>
      </c>
      <c r="H8" s="238"/>
    </row>
    <row r="9" spans="2:9" s="102" customFormat="1" ht="12" x14ac:dyDescent="0.2">
      <c r="B9" s="747" t="s">
        <v>878</v>
      </c>
      <c r="C9" s="657">
        <v>529</v>
      </c>
      <c r="D9" s="732">
        <v>59</v>
      </c>
      <c r="E9" s="659">
        <v>242</v>
      </c>
      <c r="F9" s="659">
        <v>322</v>
      </c>
      <c r="G9" s="657">
        <v>564</v>
      </c>
      <c r="H9" s="238"/>
    </row>
    <row r="10" spans="2:9" s="102" customFormat="1" ht="12" x14ac:dyDescent="0.2">
      <c r="B10" s="748" t="s">
        <v>634</v>
      </c>
      <c r="C10" s="663">
        <v>323</v>
      </c>
      <c r="D10" s="749">
        <v>20</v>
      </c>
      <c r="E10" s="665">
        <v>104</v>
      </c>
      <c r="F10" s="665">
        <v>251</v>
      </c>
      <c r="G10" s="663">
        <v>355</v>
      </c>
      <c r="H10" s="238"/>
    </row>
    <row r="11" spans="2:9" s="102" customFormat="1" ht="12" x14ac:dyDescent="0.2">
      <c r="B11" s="747" t="s">
        <v>635</v>
      </c>
      <c r="C11" s="657">
        <v>74</v>
      </c>
      <c r="D11" s="732">
        <v>7</v>
      </c>
      <c r="E11" s="659">
        <v>37</v>
      </c>
      <c r="F11" s="659">
        <v>35</v>
      </c>
      <c r="G11" s="657">
        <v>72</v>
      </c>
      <c r="H11" s="238"/>
    </row>
    <row r="12" spans="2:9" s="102" customFormat="1" ht="12" x14ac:dyDescent="0.2">
      <c r="B12" s="748" t="s">
        <v>879</v>
      </c>
      <c r="C12" s="663">
        <v>319</v>
      </c>
      <c r="D12" s="749">
        <v>56</v>
      </c>
      <c r="E12" s="665">
        <v>214</v>
      </c>
      <c r="F12" s="665">
        <v>147</v>
      </c>
      <c r="G12" s="663">
        <v>361</v>
      </c>
      <c r="H12" s="238"/>
    </row>
    <row r="13" spans="2:9" s="102" customFormat="1" ht="12" x14ac:dyDescent="0.2">
      <c r="B13" s="747" t="s">
        <v>880</v>
      </c>
      <c r="C13" s="657">
        <v>130</v>
      </c>
      <c r="D13" s="732">
        <v>13</v>
      </c>
      <c r="E13" s="659">
        <v>76</v>
      </c>
      <c r="F13" s="659">
        <v>56</v>
      </c>
      <c r="G13" s="657">
        <v>132</v>
      </c>
      <c r="H13" s="238"/>
    </row>
    <row r="14" spans="2:9" s="102" customFormat="1" ht="12" x14ac:dyDescent="0.2">
      <c r="B14" s="748" t="s">
        <v>636</v>
      </c>
      <c r="C14" s="663">
        <v>371</v>
      </c>
      <c r="D14" s="749">
        <v>76</v>
      </c>
      <c r="E14" s="665">
        <v>227</v>
      </c>
      <c r="F14" s="665">
        <v>180</v>
      </c>
      <c r="G14" s="663">
        <v>407</v>
      </c>
      <c r="H14" s="238"/>
    </row>
    <row r="15" spans="2:9" s="102" customFormat="1" ht="12" x14ac:dyDescent="0.2">
      <c r="B15" s="747" t="s">
        <v>637</v>
      </c>
      <c r="C15" s="657">
        <v>45</v>
      </c>
      <c r="D15" s="732">
        <v>3</v>
      </c>
      <c r="E15" s="659">
        <v>24</v>
      </c>
      <c r="F15" s="659">
        <v>24</v>
      </c>
      <c r="G15" s="657">
        <v>48</v>
      </c>
      <c r="H15" s="238"/>
    </row>
    <row r="16" spans="2:9" s="102" customFormat="1" ht="12" x14ac:dyDescent="0.2">
      <c r="B16" s="748" t="s">
        <v>638</v>
      </c>
      <c r="C16" s="663">
        <v>59</v>
      </c>
      <c r="D16" s="749">
        <v>11</v>
      </c>
      <c r="E16" s="665">
        <v>41</v>
      </c>
      <c r="F16" s="665">
        <v>24</v>
      </c>
      <c r="G16" s="663">
        <v>65</v>
      </c>
      <c r="H16" s="238"/>
    </row>
    <row r="17" spans="2:8" s="102" customFormat="1" ht="12" x14ac:dyDescent="0.2">
      <c r="B17" s="747" t="s">
        <v>881</v>
      </c>
      <c r="C17" s="657">
        <v>35</v>
      </c>
      <c r="D17" s="732">
        <v>5</v>
      </c>
      <c r="E17" s="659">
        <v>21</v>
      </c>
      <c r="F17" s="659">
        <v>13</v>
      </c>
      <c r="G17" s="657">
        <v>34</v>
      </c>
      <c r="H17" s="238"/>
    </row>
    <row r="18" spans="2:8" s="102" customFormat="1" ht="12" x14ac:dyDescent="0.2">
      <c r="B18" s="748" t="s">
        <v>639</v>
      </c>
      <c r="C18" s="663">
        <v>101</v>
      </c>
      <c r="D18" s="749">
        <v>6</v>
      </c>
      <c r="E18" s="665">
        <v>60</v>
      </c>
      <c r="F18" s="665">
        <v>61</v>
      </c>
      <c r="G18" s="663">
        <v>121</v>
      </c>
      <c r="H18" s="238"/>
    </row>
    <row r="19" spans="2:8" s="102" customFormat="1" ht="12" x14ac:dyDescent="0.2">
      <c r="B19" s="747" t="s">
        <v>882</v>
      </c>
      <c r="C19" s="657">
        <v>1387</v>
      </c>
      <c r="D19" s="732">
        <v>183</v>
      </c>
      <c r="E19" s="659">
        <v>863</v>
      </c>
      <c r="F19" s="659">
        <v>700</v>
      </c>
      <c r="G19" s="657">
        <v>1563</v>
      </c>
      <c r="H19" s="238"/>
    </row>
    <row r="20" spans="2:8" s="102" customFormat="1" ht="12" x14ac:dyDescent="0.2">
      <c r="B20" s="748" t="s">
        <v>883</v>
      </c>
      <c r="C20" s="663">
        <v>147</v>
      </c>
      <c r="D20" s="749">
        <v>5</v>
      </c>
      <c r="E20" s="665">
        <v>57</v>
      </c>
      <c r="F20" s="665">
        <v>76</v>
      </c>
      <c r="G20" s="663">
        <v>133</v>
      </c>
      <c r="H20" s="238"/>
    </row>
    <row r="21" spans="2:8" s="102" customFormat="1" ht="12" x14ac:dyDescent="0.2">
      <c r="B21" s="747" t="s">
        <v>884</v>
      </c>
      <c r="C21" s="657">
        <v>183</v>
      </c>
      <c r="D21" s="732">
        <v>22</v>
      </c>
      <c r="E21" s="659">
        <v>104</v>
      </c>
      <c r="F21" s="659">
        <v>88</v>
      </c>
      <c r="G21" s="657">
        <v>192</v>
      </c>
      <c r="H21" s="238"/>
    </row>
    <row r="22" spans="2:8" s="102" customFormat="1" ht="12" x14ac:dyDescent="0.2">
      <c r="B22" s="748" t="s">
        <v>640</v>
      </c>
      <c r="C22" s="702">
        <v>107</v>
      </c>
      <c r="D22" s="829">
        <v>29</v>
      </c>
      <c r="E22" s="832">
        <v>86</v>
      </c>
      <c r="F22" s="832">
        <v>42</v>
      </c>
      <c r="G22" s="702">
        <v>128</v>
      </c>
      <c r="H22" s="238"/>
    </row>
    <row r="23" spans="2:8" s="102" customFormat="1" ht="12" x14ac:dyDescent="0.2">
      <c r="B23" s="806" t="s">
        <v>641</v>
      </c>
      <c r="C23" s="833">
        <v>5068</v>
      </c>
      <c r="D23" s="823">
        <v>791</v>
      </c>
      <c r="E23" s="834">
        <v>2966</v>
      </c>
      <c r="F23" s="835">
        <v>2475</v>
      </c>
      <c r="G23" s="836">
        <v>5441</v>
      </c>
      <c r="H23" s="238"/>
    </row>
    <row r="24" spans="2:8" s="102" customFormat="1" ht="5.0999999999999996" customHeight="1" x14ac:dyDescent="0.2">
      <c r="B24" s="828"/>
      <c r="C24" s="128"/>
      <c r="D24" s="829"/>
      <c r="E24" s="128"/>
      <c r="F24" s="128"/>
      <c r="G24" s="128"/>
      <c r="H24" s="238"/>
    </row>
    <row r="25" spans="2:8" s="102" customFormat="1" ht="12" x14ac:dyDescent="0.2">
      <c r="B25" s="806" t="s">
        <v>885</v>
      </c>
      <c r="C25" s="833">
        <v>237</v>
      </c>
      <c r="D25" s="823">
        <v>24</v>
      </c>
      <c r="E25" s="834">
        <v>147</v>
      </c>
      <c r="F25" s="835">
        <v>112</v>
      </c>
      <c r="G25" s="836">
        <v>259</v>
      </c>
      <c r="H25" s="238"/>
    </row>
    <row r="26" spans="2:8" s="102" customFormat="1" ht="24.95" customHeight="1" x14ac:dyDescent="0.25">
      <c r="B26" s="816" t="s">
        <v>642</v>
      </c>
      <c r="C26" s="837"/>
      <c r="D26" s="838"/>
      <c r="E26" s="837"/>
      <c r="F26" s="128"/>
      <c r="G26" s="128"/>
      <c r="H26" s="238"/>
    </row>
    <row r="27" spans="2:8" s="102" customFormat="1" ht="12" x14ac:dyDescent="0.2">
      <c r="B27" s="747" t="s">
        <v>876</v>
      </c>
      <c r="C27" s="657">
        <v>25</v>
      </c>
      <c r="D27" s="732">
        <v>6</v>
      </c>
      <c r="E27" s="659">
        <v>12</v>
      </c>
      <c r="F27" s="659">
        <v>11</v>
      </c>
      <c r="G27" s="657">
        <v>23</v>
      </c>
      <c r="H27" s="238"/>
    </row>
    <row r="28" spans="2:8" s="102" customFormat="1" ht="12" x14ac:dyDescent="0.2">
      <c r="B28" s="748" t="s">
        <v>877</v>
      </c>
      <c r="C28" s="663">
        <v>982</v>
      </c>
      <c r="D28" s="749">
        <v>280</v>
      </c>
      <c r="E28" s="665">
        <v>701</v>
      </c>
      <c r="F28" s="665">
        <v>327</v>
      </c>
      <c r="G28" s="663">
        <v>1028</v>
      </c>
      <c r="H28" s="238"/>
    </row>
    <row r="29" spans="2:8" s="102" customFormat="1" ht="12" x14ac:dyDescent="0.2">
      <c r="B29" s="747" t="s">
        <v>878</v>
      </c>
      <c r="C29" s="657">
        <v>311</v>
      </c>
      <c r="D29" s="732">
        <v>44</v>
      </c>
      <c r="E29" s="659">
        <v>169</v>
      </c>
      <c r="F29" s="659">
        <v>173</v>
      </c>
      <c r="G29" s="657">
        <v>342</v>
      </c>
      <c r="H29" s="238"/>
    </row>
    <row r="30" spans="2:8" s="102" customFormat="1" ht="12" x14ac:dyDescent="0.2">
      <c r="B30" s="748" t="s">
        <v>634</v>
      </c>
      <c r="C30" s="663">
        <v>223</v>
      </c>
      <c r="D30" s="749">
        <v>14</v>
      </c>
      <c r="E30" s="665">
        <v>85</v>
      </c>
      <c r="F30" s="665">
        <v>184</v>
      </c>
      <c r="G30" s="663">
        <v>269</v>
      </c>
      <c r="H30" s="238"/>
    </row>
    <row r="31" spans="2:8" s="102" customFormat="1" ht="12" x14ac:dyDescent="0.2">
      <c r="B31" s="747" t="s">
        <v>635</v>
      </c>
      <c r="C31" s="657">
        <v>51</v>
      </c>
      <c r="D31" s="732">
        <v>6</v>
      </c>
      <c r="E31" s="659">
        <v>31</v>
      </c>
      <c r="F31" s="659">
        <v>20</v>
      </c>
      <c r="G31" s="657">
        <v>51</v>
      </c>
      <c r="H31" s="238"/>
    </row>
    <row r="32" spans="2:8" s="102" customFormat="1" ht="12" x14ac:dyDescent="0.2">
      <c r="B32" s="748" t="s">
        <v>879</v>
      </c>
      <c r="C32" s="663">
        <v>259</v>
      </c>
      <c r="D32" s="749">
        <v>51</v>
      </c>
      <c r="E32" s="665">
        <v>188</v>
      </c>
      <c r="F32" s="665">
        <v>108</v>
      </c>
      <c r="G32" s="663">
        <v>296</v>
      </c>
      <c r="H32" s="238"/>
    </row>
    <row r="33" spans="2:8" s="102" customFormat="1" ht="12" x14ac:dyDescent="0.2">
      <c r="B33" s="747" t="s">
        <v>880</v>
      </c>
      <c r="C33" s="657">
        <v>60</v>
      </c>
      <c r="D33" s="732">
        <v>10</v>
      </c>
      <c r="E33" s="659">
        <v>40</v>
      </c>
      <c r="F33" s="659">
        <v>23</v>
      </c>
      <c r="G33" s="657">
        <v>63</v>
      </c>
      <c r="H33" s="238"/>
    </row>
    <row r="34" spans="2:8" s="102" customFormat="1" ht="12" x14ac:dyDescent="0.2">
      <c r="B34" s="748" t="s">
        <v>636</v>
      </c>
      <c r="C34" s="663">
        <v>296</v>
      </c>
      <c r="D34" s="749">
        <v>70</v>
      </c>
      <c r="E34" s="665">
        <v>202</v>
      </c>
      <c r="F34" s="665">
        <v>139</v>
      </c>
      <c r="G34" s="663">
        <v>341</v>
      </c>
      <c r="H34" s="238"/>
    </row>
    <row r="35" spans="2:8" s="102" customFormat="1" ht="12" x14ac:dyDescent="0.2">
      <c r="B35" s="747" t="s">
        <v>637</v>
      </c>
      <c r="C35" s="657">
        <v>31</v>
      </c>
      <c r="D35" s="732">
        <v>3</v>
      </c>
      <c r="E35" s="659">
        <v>20</v>
      </c>
      <c r="F35" s="659">
        <v>11</v>
      </c>
      <c r="G35" s="657">
        <v>31</v>
      </c>
      <c r="H35" s="238"/>
    </row>
    <row r="36" spans="2:8" s="102" customFormat="1" ht="12" x14ac:dyDescent="0.2">
      <c r="B36" s="748" t="s">
        <v>638</v>
      </c>
      <c r="C36" s="663">
        <v>50</v>
      </c>
      <c r="D36" s="749">
        <v>10</v>
      </c>
      <c r="E36" s="665">
        <v>37</v>
      </c>
      <c r="F36" s="665">
        <v>22</v>
      </c>
      <c r="G36" s="663">
        <v>59</v>
      </c>
      <c r="H36" s="238"/>
    </row>
    <row r="37" spans="2:8" s="102" customFormat="1" ht="12" x14ac:dyDescent="0.2">
      <c r="B37" s="747" t="s">
        <v>881</v>
      </c>
      <c r="C37" s="657">
        <v>26</v>
      </c>
      <c r="D37" s="732">
        <v>5</v>
      </c>
      <c r="E37" s="659">
        <v>18</v>
      </c>
      <c r="F37" s="659">
        <v>8</v>
      </c>
      <c r="G37" s="657">
        <v>26</v>
      </c>
      <c r="H37" s="238"/>
    </row>
    <row r="38" spans="2:8" s="102" customFormat="1" ht="12" x14ac:dyDescent="0.2">
      <c r="B38" s="748" t="s">
        <v>639</v>
      </c>
      <c r="C38" s="663">
        <v>76</v>
      </c>
      <c r="D38" s="749">
        <v>6</v>
      </c>
      <c r="E38" s="665">
        <v>52</v>
      </c>
      <c r="F38" s="665">
        <v>41</v>
      </c>
      <c r="G38" s="663">
        <v>93</v>
      </c>
      <c r="H38" s="238"/>
    </row>
    <row r="39" spans="2:8" s="102" customFormat="1" ht="12" x14ac:dyDescent="0.2">
      <c r="B39" s="747" t="s">
        <v>882</v>
      </c>
      <c r="C39" s="657">
        <v>1142</v>
      </c>
      <c r="D39" s="732">
        <v>156</v>
      </c>
      <c r="E39" s="659">
        <v>762</v>
      </c>
      <c r="F39" s="659">
        <v>574</v>
      </c>
      <c r="G39" s="657">
        <v>1336</v>
      </c>
      <c r="H39" s="238"/>
    </row>
    <row r="40" spans="2:8" s="102" customFormat="1" ht="12" x14ac:dyDescent="0.2">
      <c r="B40" s="748" t="s">
        <v>883</v>
      </c>
      <c r="C40" s="663">
        <v>71</v>
      </c>
      <c r="D40" s="749">
        <v>5</v>
      </c>
      <c r="E40" s="665">
        <v>40</v>
      </c>
      <c r="F40" s="665">
        <v>42</v>
      </c>
      <c r="G40" s="663">
        <v>82</v>
      </c>
      <c r="H40" s="238"/>
    </row>
    <row r="41" spans="2:8" s="102" customFormat="1" ht="12" x14ac:dyDescent="0.2">
      <c r="B41" s="747" t="s">
        <v>884</v>
      </c>
      <c r="C41" s="657">
        <v>134</v>
      </c>
      <c r="D41" s="732">
        <v>16</v>
      </c>
      <c r="E41" s="659">
        <v>94</v>
      </c>
      <c r="F41" s="659">
        <v>64</v>
      </c>
      <c r="G41" s="657">
        <v>158</v>
      </c>
      <c r="H41" s="238"/>
    </row>
    <row r="42" spans="2:8" s="102" customFormat="1" ht="12" x14ac:dyDescent="0.2">
      <c r="B42" s="748" t="s">
        <v>640</v>
      </c>
      <c r="C42" s="663">
        <v>101</v>
      </c>
      <c r="D42" s="749">
        <v>27</v>
      </c>
      <c r="E42" s="665">
        <v>84</v>
      </c>
      <c r="F42" s="665">
        <v>29</v>
      </c>
      <c r="G42" s="663">
        <v>113</v>
      </c>
      <c r="H42" s="238"/>
    </row>
    <row r="43" spans="2:8" s="102" customFormat="1" ht="12" x14ac:dyDescent="0.2">
      <c r="B43" s="806" t="s">
        <v>641</v>
      </c>
      <c r="C43" s="833">
        <v>3838</v>
      </c>
      <c r="D43" s="823">
        <v>709</v>
      </c>
      <c r="E43" s="834">
        <v>2535</v>
      </c>
      <c r="F43" s="835">
        <v>1776</v>
      </c>
      <c r="G43" s="835">
        <v>4311</v>
      </c>
      <c r="H43" s="238"/>
    </row>
    <row r="44" spans="2:8" s="102" customFormat="1" ht="5.0999999999999996" customHeight="1" x14ac:dyDescent="0.2">
      <c r="B44" s="828"/>
      <c r="C44" s="128"/>
      <c r="D44" s="829"/>
      <c r="E44" s="128"/>
      <c r="F44" s="128"/>
      <c r="G44" s="128"/>
      <c r="H44" s="238"/>
    </row>
    <row r="45" spans="2:8" s="102" customFormat="1" ht="12" x14ac:dyDescent="0.2">
      <c r="B45" s="806" t="s">
        <v>885</v>
      </c>
      <c r="C45" s="833">
        <v>203</v>
      </c>
      <c r="D45" s="823">
        <v>23</v>
      </c>
      <c r="E45" s="834">
        <v>127</v>
      </c>
      <c r="F45" s="835">
        <v>96</v>
      </c>
      <c r="G45" s="835">
        <v>223</v>
      </c>
      <c r="H45" s="238"/>
    </row>
    <row r="46" spans="2:8" s="2" customFormat="1" ht="15" customHeight="1" x14ac:dyDescent="0.2">
      <c r="B46" s="126" t="s">
        <v>117</v>
      </c>
    </row>
  </sheetData>
  <mergeCells count="1">
    <mergeCell ref="B2:G2"/>
  </mergeCells>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showGridLines="0" zoomScaleNormal="100" workbookViewId="0">
      <pane xSplit="1" ySplit="6" topLeftCell="B12" activePane="bottomRight" state="frozen"/>
      <selection activeCell="N28" sqref="N28"/>
      <selection pane="topRight" activeCell="N28" sqref="N28"/>
      <selection pane="bottomLeft" activeCell="N28" sqref="N28"/>
      <selection pane="bottomRight" activeCell="K17" sqref="K17"/>
    </sheetView>
  </sheetViews>
  <sheetFormatPr baseColWidth="10" defaultColWidth="9.140625" defaultRowHeight="12.75" x14ac:dyDescent="0.2"/>
  <cols>
    <col min="1" max="1" width="1.5703125" customWidth="1"/>
    <col min="2" max="2" width="36.7109375" customWidth="1"/>
    <col min="3" max="7" width="10.7109375" style="273" customWidth="1"/>
  </cols>
  <sheetData>
    <row r="1" spans="2:7" s="839" customFormat="1" ht="20.100000000000001" customHeight="1" x14ac:dyDescent="0.2">
      <c r="B1" s="2076" t="s">
        <v>711</v>
      </c>
      <c r="C1" s="2076"/>
      <c r="D1" s="2076"/>
      <c r="E1" s="2076"/>
      <c r="F1" s="2076"/>
      <c r="G1" s="2076"/>
    </row>
    <row r="2" spans="2:7" s="839" customFormat="1" ht="20.100000000000001" customHeight="1" x14ac:dyDescent="0.2">
      <c r="B2" s="841" t="s">
        <v>643</v>
      </c>
      <c r="C2" s="841"/>
      <c r="D2" s="841"/>
      <c r="E2" s="841"/>
      <c r="F2" s="2077" t="s">
        <v>712</v>
      </c>
      <c r="G2" s="2078"/>
    </row>
    <row r="3" spans="2:7" s="102" customFormat="1" ht="20.100000000000001" customHeight="1" x14ac:dyDescent="0.2">
      <c r="B3" s="1121" t="s">
        <v>439</v>
      </c>
      <c r="C3" s="585"/>
      <c r="D3" s="585"/>
      <c r="E3" s="585"/>
      <c r="F3" s="585"/>
      <c r="G3" s="585"/>
    </row>
    <row r="4" spans="2:7" s="102" customFormat="1" ht="20.100000000000001" customHeight="1" x14ac:dyDescent="0.2">
      <c r="B4" s="848" t="s">
        <v>49</v>
      </c>
      <c r="C4" s="848"/>
      <c r="D4" s="848"/>
      <c r="E4" s="848"/>
      <c r="F4" s="848"/>
      <c r="G4" s="848"/>
    </row>
    <row r="5" spans="2:7" s="102" customFormat="1" ht="50.1" customHeight="1" x14ac:dyDescent="0.2">
      <c r="C5" s="710" t="s">
        <v>633</v>
      </c>
      <c r="D5" s="762" t="s">
        <v>106</v>
      </c>
      <c r="E5" s="783" t="s">
        <v>120</v>
      </c>
      <c r="F5" s="712" t="s">
        <v>121</v>
      </c>
      <c r="G5" s="712" t="s">
        <v>109</v>
      </c>
    </row>
    <row r="6" spans="2:7" s="842" customFormat="1" ht="24.95" customHeight="1" x14ac:dyDescent="0.25">
      <c r="B6" s="1384" t="s">
        <v>783</v>
      </c>
      <c r="C6" s="843"/>
      <c r="D6" s="844"/>
      <c r="E6" s="843"/>
      <c r="F6" s="845"/>
      <c r="G6" s="845"/>
    </row>
    <row r="7" spans="2:7" s="102" customFormat="1" ht="12" x14ac:dyDescent="0.2">
      <c r="B7" s="846" t="s">
        <v>767</v>
      </c>
      <c r="C7" s="657">
        <v>3822</v>
      </c>
      <c r="D7" s="732">
        <v>67</v>
      </c>
      <c r="E7" s="659">
        <v>485</v>
      </c>
      <c r="F7" s="659">
        <v>2315</v>
      </c>
      <c r="G7" s="657">
        <v>2800</v>
      </c>
    </row>
    <row r="8" spans="2:7" s="102" customFormat="1" ht="12" x14ac:dyDescent="0.2">
      <c r="B8" s="661" t="s">
        <v>768</v>
      </c>
      <c r="C8" s="663">
        <v>3502</v>
      </c>
      <c r="D8" s="749">
        <v>40</v>
      </c>
      <c r="E8" s="665">
        <v>252</v>
      </c>
      <c r="F8" s="665">
        <v>1859</v>
      </c>
      <c r="G8" s="663">
        <v>2111</v>
      </c>
    </row>
    <row r="9" spans="2:7" s="102" customFormat="1" ht="12" x14ac:dyDescent="0.2">
      <c r="B9" s="846" t="s">
        <v>769</v>
      </c>
      <c r="C9" s="657">
        <v>569</v>
      </c>
      <c r="D9" s="732">
        <v>3</v>
      </c>
      <c r="E9" s="659">
        <v>55</v>
      </c>
      <c r="F9" s="659">
        <v>515</v>
      </c>
      <c r="G9" s="657">
        <v>570</v>
      </c>
    </row>
    <row r="10" spans="2:7" s="102" customFormat="1" ht="12" x14ac:dyDescent="0.2">
      <c r="B10" s="661" t="s">
        <v>770</v>
      </c>
      <c r="C10" s="663">
        <v>3</v>
      </c>
      <c r="D10" s="749">
        <v>0</v>
      </c>
      <c r="E10" s="665">
        <v>0</v>
      </c>
      <c r="F10" s="665">
        <v>1</v>
      </c>
      <c r="G10" s="663">
        <v>1</v>
      </c>
    </row>
    <row r="11" spans="2:7" s="102" customFormat="1" ht="12" x14ac:dyDescent="0.2">
      <c r="B11" s="846" t="s">
        <v>771</v>
      </c>
      <c r="C11" s="657">
        <v>56</v>
      </c>
      <c r="D11" s="732">
        <v>12</v>
      </c>
      <c r="E11" s="659">
        <v>20</v>
      </c>
      <c r="F11" s="659">
        <v>11</v>
      </c>
      <c r="G11" s="657">
        <v>31</v>
      </c>
    </row>
    <row r="12" spans="2:7" s="102" customFormat="1" ht="12" x14ac:dyDescent="0.2">
      <c r="B12" s="661" t="s">
        <v>772</v>
      </c>
      <c r="C12" s="663">
        <v>13</v>
      </c>
      <c r="D12" s="749">
        <v>3</v>
      </c>
      <c r="E12" s="665">
        <v>4</v>
      </c>
      <c r="F12" s="665">
        <v>6</v>
      </c>
      <c r="G12" s="663">
        <v>10</v>
      </c>
    </row>
    <row r="13" spans="2:7" s="102" customFormat="1" ht="12" x14ac:dyDescent="0.2">
      <c r="B13" s="846" t="s">
        <v>782</v>
      </c>
      <c r="C13" s="657"/>
      <c r="D13" s="732"/>
      <c r="E13" s="659"/>
      <c r="F13" s="659"/>
      <c r="G13" s="657"/>
    </row>
    <row r="14" spans="2:7" s="102" customFormat="1" ht="12" x14ac:dyDescent="0.2">
      <c r="B14" s="661" t="s">
        <v>944</v>
      </c>
      <c r="C14" s="663"/>
      <c r="D14" s="749"/>
      <c r="E14" s="665"/>
      <c r="F14" s="665"/>
      <c r="G14" s="663"/>
    </row>
    <row r="15" spans="2:7" s="102" customFormat="1" ht="12" x14ac:dyDescent="0.2">
      <c r="B15" s="846" t="s">
        <v>644</v>
      </c>
      <c r="C15" s="657">
        <v>177</v>
      </c>
      <c r="D15" s="732">
        <v>3</v>
      </c>
      <c r="E15" s="659">
        <v>13</v>
      </c>
      <c r="F15" s="659">
        <v>119</v>
      </c>
      <c r="G15" s="657">
        <v>132</v>
      </c>
    </row>
    <row r="16" spans="2:7" s="102" customFormat="1" ht="12" x14ac:dyDescent="0.2">
      <c r="B16" s="661" t="s">
        <v>773</v>
      </c>
      <c r="C16" s="663">
        <v>9</v>
      </c>
      <c r="D16" s="749">
        <v>0</v>
      </c>
      <c r="E16" s="665">
        <v>0</v>
      </c>
      <c r="F16" s="665">
        <v>6</v>
      </c>
      <c r="G16" s="663">
        <v>6</v>
      </c>
    </row>
    <row r="17" spans="2:7" s="842" customFormat="1" ht="24.95" customHeight="1" x14ac:dyDescent="0.25">
      <c r="B17" s="1384" t="s">
        <v>784</v>
      </c>
      <c r="C17" s="843"/>
      <c r="D17" s="844"/>
      <c r="E17" s="843"/>
      <c r="F17" s="845"/>
      <c r="G17" s="845"/>
    </row>
    <row r="18" spans="2:7" s="102" customFormat="1" ht="12" x14ac:dyDescent="0.2">
      <c r="B18" s="655" t="s">
        <v>785</v>
      </c>
      <c r="C18" s="657">
        <v>433</v>
      </c>
      <c r="D18" s="732">
        <v>1</v>
      </c>
      <c r="E18" s="659">
        <v>21</v>
      </c>
      <c r="F18" s="659">
        <v>143</v>
      </c>
      <c r="G18" s="657">
        <v>164</v>
      </c>
    </row>
    <row r="19" spans="2:7" s="102" customFormat="1" ht="12" x14ac:dyDescent="0.2">
      <c r="B19" s="661" t="s">
        <v>786</v>
      </c>
      <c r="C19" s="663">
        <v>537</v>
      </c>
      <c r="D19" s="749">
        <v>11</v>
      </c>
      <c r="E19" s="665">
        <v>22</v>
      </c>
      <c r="F19" s="665">
        <v>144</v>
      </c>
      <c r="G19" s="663">
        <v>166</v>
      </c>
    </row>
    <row r="20" spans="2:7" s="842" customFormat="1" ht="24.95" customHeight="1" x14ac:dyDescent="0.25">
      <c r="B20" s="1384" t="s">
        <v>787</v>
      </c>
      <c r="C20" s="843"/>
      <c r="D20" s="844"/>
      <c r="E20" s="843"/>
      <c r="F20" s="845"/>
      <c r="G20" s="845"/>
    </row>
    <row r="21" spans="2:7" s="102" customFormat="1" ht="12" x14ac:dyDescent="0.2">
      <c r="B21" s="655" t="s">
        <v>785</v>
      </c>
      <c r="C21" s="657">
        <v>261</v>
      </c>
      <c r="D21" s="732">
        <v>8</v>
      </c>
      <c r="E21" s="659">
        <v>45</v>
      </c>
      <c r="F21" s="659">
        <v>188</v>
      </c>
      <c r="G21" s="657">
        <v>233</v>
      </c>
    </row>
    <row r="22" spans="2:7" s="102" customFormat="1" ht="12" x14ac:dyDescent="0.2">
      <c r="B22" s="661" t="s">
        <v>786</v>
      </c>
      <c r="C22" s="663">
        <v>379</v>
      </c>
      <c r="D22" s="749">
        <v>19</v>
      </c>
      <c r="E22" s="665">
        <v>101</v>
      </c>
      <c r="F22" s="665">
        <v>227</v>
      </c>
      <c r="G22" s="663">
        <v>328</v>
      </c>
    </row>
    <row r="23" spans="2:7" s="842" customFormat="1" ht="24.95" customHeight="1" x14ac:dyDescent="0.25">
      <c r="B23" s="1384" t="s">
        <v>788</v>
      </c>
      <c r="C23" s="843"/>
      <c r="D23" s="844"/>
      <c r="E23" s="843"/>
      <c r="F23" s="845"/>
      <c r="G23" s="845"/>
    </row>
    <row r="24" spans="2:7" s="102" customFormat="1" ht="12" x14ac:dyDescent="0.2">
      <c r="B24" s="655" t="s">
        <v>785</v>
      </c>
      <c r="C24" s="657">
        <v>43</v>
      </c>
      <c r="D24" s="732">
        <v>0</v>
      </c>
      <c r="E24" s="659">
        <v>7</v>
      </c>
      <c r="F24" s="659">
        <v>21</v>
      </c>
      <c r="G24" s="657">
        <v>28</v>
      </c>
    </row>
    <row r="25" spans="2:7" s="102" customFormat="1" ht="12" x14ac:dyDescent="0.2">
      <c r="B25" s="661" t="s">
        <v>786</v>
      </c>
      <c r="C25" s="663">
        <v>44</v>
      </c>
      <c r="D25" s="749">
        <v>0</v>
      </c>
      <c r="E25" s="665">
        <v>9</v>
      </c>
      <c r="F25" s="665">
        <v>42</v>
      </c>
      <c r="G25" s="663">
        <v>51</v>
      </c>
    </row>
    <row r="26" spans="2:7" s="842" customFormat="1" ht="24.95" customHeight="1" x14ac:dyDescent="0.25">
      <c r="B26" s="1384" t="s">
        <v>789</v>
      </c>
      <c r="C26" s="843"/>
      <c r="D26" s="844"/>
      <c r="E26" s="843"/>
      <c r="F26" s="845"/>
      <c r="G26" s="845"/>
    </row>
    <row r="27" spans="2:7" s="102" customFormat="1" ht="12" x14ac:dyDescent="0.2">
      <c r="B27" s="655" t="s">
        <v>785</v>
      </c>
      <c r="C27" s="657">
        <v>155</v>
      </c>
      <c r="D27" s="732">
        <v>7</v>
      </c>
      <c r="E27" s="659">
        <v>38</v>
      </c>
      <c r="F27" s="659">
        <v>95</v>
      </c>
      <c r="G27" s="657">
        <v>133</v>
      </c>
    </row>
    <row r="28" spans="2:7" s="102" customFormat="1" ht="12" x14ac:dyDescent="0.2">
      <c r="B28" s="661" t="s">
        <v>786</v>
      </c>
      <c r="C28" s="663">
        <v>32</v>
      </c>
      <c r="D28" s="749">
        <v>2</v>
      </c>
      <c r="E28" s="665">
        <v>7</v>
      </c>
      <c r="F28" s="665">
        <v>16</v>
      </c>
      <c r="G28" s="663">
        <v>23</v>
      </c>
    </row>
    <row r="29" spans="2:7" s="842" customFormat="1" ht="24.95" customHeight="1" x14ac:dyDescent="0.25">
      <c r="B29" s="1384" t="s">
        <v>790</v>
      </c>
      <c r="C29" s="843"/>
      <c r="D29" s="844"/>
      <c r="E29" s="843"/>
      <c r="F29" s="845"/>
      <c r="G29" s="845"/>
    </row>
    <row r="30" spans="2:7" s="102" customFormat="1" ht="12" x14ac:dyDescent="0.2">
      <c r="B30" s="846" t="s">
        <v>774</v>
      </c>
      <c r="C30" s="657">
        <v>21</v>
      </c>
      <c r="D30" s="732">
        <v>1</v>
      </c>
      <c r="E30" s="659">
        <v>4</v>
      </c>
      <c r="F30" s="659">
        <v>13</v>
      </c>
      <c r="G30" s="657">
        <v>17</v>
      </c>
    </row>
    <row r="31" spans="2:7" s="102" customFormat="1" ht="12" x14ac:dyDescent="0.2">
      <c r="B31" s="661" t="s">
        <v>775</v>
      </c>
      <c r="C31" s="663">
        <v>4</v>
      </c>
      <c r="D31" s="749">
        <v>0</v>
      </c>
      <c r="E31" s="665">
        <v>2</v>
      </c>
      <c r="F31" s="665">
        <v>3</v>
      </c>
      <c r="G31" s="663">
        <v>5</v>
      </c>
    </row>
    <row r="32" spans="2:7" s="102" customFormat="1" ht="12" x14ac:dyDescent="0.2">
      <c r="B32" s="846" t="s">
        <v>776</v>
      </c>
      <c r="C32" s="657">
        <v>234</v>
      </c>
      <c r="D32" s="732">
        <v>1</v>
      </c>
      <c r="E32" s="659">
        <v>24</v>
      </c>
      <c r="F32" s="659">
        <v>174</v>
      </c>
      <c r="G32" s="657">
        <v>198</v>
      </c>
    </row>
    <row r="33" spans="2:7" s="102" customFormat="1" ht="12" x14ac:dyDescent="0.2">
      <c r="B33" s="661" t="s">
        <v>777</v>
      </c>
      <c r="C33" s="663">
        <v>3</v>
      </c>
      <c r="D33" s="749">
        <v>0</v>
      </c>
      <c r="E33" s="665">
        <v>0</v>
      </c>
      <c r="F33" s="665">
        <v>0</v>
      </c>
      <c r="G33" s="663">
        <v>0</v>
      </c>
    </row>
    <row r="34" spans="2:7" s="102" customFormat="1" ht="12" x14ac:dyDescent="0.2">
      <c r="B34" s="846" t="s">
        <v>778</v>
      </c>
      <c r="C34" s="657">
        <v>406</v>
      </c>
      <c r="D34" s="732">
        <v>6</v>
      </c>
      <c r="E34" s="659">
        <v>21</v>
      </c>
      <c r="F34" s="659">
        <v>216</v>
      </c>
      <c r="G34" s="657">
        <v>237</v>
      </c>
    </row>
    <row r="35" spans="2:7" s="102" customFormat="1" ht="12" x14ac:dyDescent="0.2">
      <c r="B35" s="661" t="s">
        <v>779</v>
      </c>
      <c r="C35" s="663">
        <v>41</v>
      </c>
      <c r="D35" s="749">
        <v>5</v>
      </c>
      <c r="E35" s="665">
        <v>8</v>
      </c>
      <c r="F35" s="665">
        <v>27</v>
      </c>
      <c r="G35" s="663">
        <v>35</v>
      </c>
    </row>
    <row r="36" spans="2:7" s="102" customFormat="1" ht="12" x14ac:dyDescent="0.2">
      <c r="B36" s="846" t="s">
        <v>781</v>
      </c>
      <c r="C36" s="657"/>
      <c r="D36" s="732"/>
      <c r="E36" s="659"/>
      <c r="F36" s="659"/>
      <c r="G36" s="657"/>
    </row>
    <row r="37" spans="2:7" s="102" customFormat="1" ht="12" x14ac:dyDescent="0.2">
      <c r="B37" s="661" t="s">
        <v>780</v>
      </c>
      <c r="C37" s="663">
        <v>242</v>
      </c>
      <c r="D37" s="749">
        <v>4</v>
      </c>
      <c r="E37" s="665">
        <v>36</v>
      </c>
      <c r="F37" s="665">
        <v>193</v>
      </c>
      <c r="G37" s="663">
        <v>229</v>
      </c>
    </row>
    <row r="38" spans="2:7" s="102" customFormat="1" ht="20.100000000000001" customHeight="1" x14ac:dyDescent="0.2">
      <c r="B38" s="126" t="s">
        <v>117</v>
      </c>
      <c r="C38" s="467"/>
      <c r="D38" s="467"/>
      <c r="E38" s="467"/>
      <c r="F38" s="467"/>
      <c r="G38" s="467"/>
    </row>
    <row r="39" spans="2:7" s="102" customFormat="1" x14ac:dyDescent="0.2">
      <c r="B39"/>
      <c r="C39" s="273"/>
      <c r="D39" s="475"/>
      <c r="E39" s="273"/>
      <c r="F39" s="273"/>
      <c r="G39" s="273"/>
    </row>
    <row r="40" spans="2:7" s="102" customFormat="1" x14ac:dyDescent="0.2">
      <c r="B40"/>
      <c r="C40" s="273"/>
      <c r="D40" s="273"/>
      <c r="E40" s="273"/>
      <c r="F40" s="273"/>
      <c r="G40" s="273"/>
    </row>
    <row r="41" spans="2:7" s="102" customFormat="1" x14ac:dyDescent="0.2">
      <c r="B41"/>
      <c r="C41" s="273"/>
      <c r="D41" s="273"/>
      <c r="E41" s="273"/>
      <c r="F41" s="273"/>
      <c r="G41" s="273"/>
    </row>
    <row r="42" spans="2:7" s="102" customFormat="1" x14ac:dyDescent="0.2">
      <c r="B42"/>
      <c r="C42" s="273"/>
      <c r="D42" s="273"/>
      <c r="E42" s="273"/>
      <c r="F42" s="273"/>
      <c r="G42" s="273"/>
    </row>
    <row r="43" spans="2:7" s="102" customFormat="1" x14ac:dyDescent="0.2">
      <c r="B43"/>
      <c r="C43" s="273"/>
      <c r="D43" s="273"/>
      <c r="E43" s="273"/>
      <c r="F43" s="273"/>
      <c r="G43" s="273"/>
    </row>
    <row r="44" spans="2:7" s="102" customFormat="1" x14ac:dyDescent="0.2">
      <c r="B44"/>
      <c r="C44" s="273"/>
      <c r="D44" s="273"/>
      <c r="E44" s="273"/>
      <c r="F44" s="273"/>
      <c r="G44" s="273"/>
    </row>
    <row r="45" spans="2:7" s="2" customFormat="1" ht="20.100000000000001" customHeight="1" x14ac:dyDescent="0.2">
      <c r="B45"/>
      <c r="C45" s="273"/>
      <c r="D45" s="273"/>
      <c r="E45" s="273"/>
      <c r="F45" s="273"/>
      <c r="G45" s="273"/>
    </row>
  </sheetData>
  <mergeCells count="2">
    <mergeCell ref="B1:G1"/>
    <mergeCell ref="F2:G2"/>
  </mergeCells>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7"/>
  <sheetViews>
    <sheetView showGridLines="0" zoomScaleNormal="100" workbookViewId="0">
      <pane xSplit="1" ySplit="6" topLeftCell="B25" activePane="bottomRight" state="frozen"/>
      <selection activeCell="N28" sqref="N28"/>
      <selection pane="topRight" activeCell="N28" sqref="N28"/>
      <selection pane="bottomLeft" activeCell="N28" sqref="N28"/>
      <selection pane="bottomRight" activeCell="A38" sqref="A38:XFD38"/>
    </sheetView>
  </sheetViews>
  <sheetFormatPr baseColWidth="10" defaultColWidth="9.140625" defaultRowHeight="12.75" x14ac:dyDescent="0.2"/>
  <cols>
    <col min="1" max="1" width="1.5703125" customWidth="1"/>
    <col min="2" max="2" width="36.7109375" customWidth="1"/>
    <col min="3" max="7" width="10.7109375" style="273" customWidth="1"/>
    <col min="8" max="1003" width="10.7109375" customWidth="1"/>
    <col min="1004" max="1006" width="9.140625" customWidth="1"/>
  </cols>
  <sheetData>
    <row r="1" spans="2:7" s="839" customFormat="1" ht="20.100000000000001" customHeight="1" x14ac:dyDescent="0.2">
      <c r="B1" s="2076" t="s">
        <v>713</v>
      </c>
      <c r="C1" s="2076"/>
      <c r="D1" s="2076"/>
      <c r="E1" s="2076"/>
      <c r="F1" s="2076"/>
      <c r="G1" s="2076"/>
    </row>
    <row r="2" spans="2:7" s="839" customFormat="1" ht="20.100000000000001" customHeight="1" x14ac:dyDescent="0.2">
      <c r="B2" s="847" t="s">
        <v>643</v>
      </c>
      <c r="C2" s="2079" t="s">
        <v>764</v>
      </c>
      <c r="D2" s="2079"/>
      <c r="E2" s="2079"/>
      <c r="F2" s="2079"/>
      <c r="G2" s="2079"/>
    </row>
    <row r="3" spans="2:7" s="102" customFormat="1" ht="20.100000000000001" customHeight="1" x14ac:dyDescent="0.2">
      <c r="B3" s="1121" t="s">
        <v>439</v>
      </c>
      <c r="C3" s="585"/>
      <c r="D3" s="585"/>
      <c r="E3" s="585"/>
      <c r="F3" s="585"/>
      <c r="G3" s="585"/>
    </row>
    <row r="4" spans="2:7" s="102" customFormat="1" ht="20.100000000000001" customHeight="1" x14ac:dyDescent="0.2">
      <c r="B4" s="848" t="s">
        <v>49</v>
      </c>
      <c r="C4" s="431"/>
      <c r="D4" s="431"/>
      <c r="E4" s="431"/>
      <c r="F4" s="431"/>
      <c r="G4" s="431"/>
    </row>
    <row r="5" spans="2:7" s="102" customFormat="1" ht="50.1" customHeight="1" x14ac:dyDescent="0.2">
      <c r="C5" s="710" t="s">
        <v>633</v>
      </c>
      <c r="D5" s="762" t="s">
        <v>106</v>
      </c>
      <c r="E5" s="783" t="s">
        <v>120</v>
      </c>
      <c r="F5" s="712" t="s">
        <v>121</v>
      </c>
      <c r="G5" s="712" t="s">
        <v>109</v>
      </c>
    </row>
    <row r="6" spans="2:7" s="849" customFormat="1" ht="24.95" customHeight="1" x14ac:dyDescent="0.25">
      <c r="B6" s="1384" t="s">
        <v>783</v>
      </c>
      <c r="C6" s="843"/>
      <c r="D6" s="844"/>
      <c r="E6" s="843"/>
      <c r="F6" s="850"/>
      <c r="G6" s="850"/>
    </row>
    <row r="7" spans="2:7" s="102" customFormat="1" ht="12" x14ac:dyDescent="0.2">
      <c r="B7" s="846" t="s">
        <v>767</v>
      </c>
      <c r="C7" s="657">
        <v>23634</v>
      </c>
      <c r="D7" s="732">
        <v>300</v>
      </c>
      <c r="E7" s="659">
        <v>3125</v>
      </c>
      <c r="F7" s="659">
        <v>11637</v>
      </c>
      <c r="G7" s="657">
        <v>14762</v>
      </c>
    </row>
    <row r="8" spans="2:7" s="102" customFormat="1" ht="12" x14ac:dyDescent="0.2">
      <c r="B8" s="661" t="s">
        <v>768</v>
      </c>
      <c r="C8" s="663">
        <v>5530</v>
      </c>
      <c r="D8" s="749">
        <v>30</v>
      </c>
      <c r="E8" s="665">
        <v>404</v>
      </c>
      <c r="F8" s="665">
        <v>2790</v>
      </c>
      <c r="G8" s="663">
        <v>3194</v>
      </c>
    </row>
    <row r="9" spans="2:7" s="102" customFormat="1" ht="12" x14ac:dyDescent="0.2">
      <c r="B9" s="846" t="s">
        <v>769</v>
      </c>
      <c r="C9" s="657">
        <v>451</v>
      </c>
      <c r="D9" s="732">
        <v>6</v>
      </c>
      <c r="E9" s="659">
        <v>54</v>
      </c>
      <c r="F9" s="659">
        <v>349</v>
      </c>
      <c r="G9" s="657">
        <v>403</v>
      </c>
    </row>
    <row r="10" spans="2:7" s="102" customFormat="1" ht="12" x14ac:dyDescent="0.2">
      <c r="B10" s="661" t="s">
        <v>770</v>
      </c>
      <c r="C10" s="663">
        <v>443</v>
      </c>
      <c r="D10" s="749">
        <v>0</v>
      </c>
      <c r="E10" s="665">
        <v>3</v>
      </c>
      <c r="F10" s="665">
        <v>21</v>
      </c>
      <c r="G10" s="663">
        <v>24</v>
      </c>
    </row>
    <row r="11" spans="2:7" s="102" customFormat="1" ht="12" x14ac:dyDescent="0.2">
      <c r="B11" s="846" t="s">
        <v>771</v>
      </c>
      <c r="C11" s="657">
        <v>628</v>
      </c>
      <c r="D11" s="732">
        <v>16</v>
      </c>
      <c r="E11" s="659">
        <v>108</v>
      </c>
      <c r="F11" s="659">
        <v>336</v>
      </c>
      <c r="G11" s="657">
        <v>444</v>
      </c>
    </row>
    <row r="12" spans="2:7" s="102" customFormat="1" ht="12" x14ac:dyDescent="0.2">
      <c r="B12" s="661" t="s">
        <v>772</v>
      </c>
      <c r="C12" s="663">
        <v>83</v>
      </c>
      <c r="D12" s="749">
        <v>4</v>
      </c>
      <c r="E12" s="665">
        <v>36</v>
      </c>
      <c r="F12" s="665">
        <v>44</v>
      </c>
      <c r="G12" s="663">
        <v>80</v>
      </c>
    </row>
    <row r="13" spans="2:7" s="102" customFormat="1" ht="12" x14ac:dyDescent="0.2">
      <c r="B13" s="846" t="s">
        <v>782</v>
      </c>
      <c r="C13" s="657">
        <v>252</v>
      </c>
      <c r="D13" s="732">
        <v>0</v>
      </c>
      <c r="E13" s="659">
        <v>19</v>
      </c>
      <c r="F13" s="659">
        <v>157</v>
      </c>
      <c r="G13" s="657">
        <v>176</v>
      </c>
    </row>
    <row r="14" spans="2:7" s="102" customFormat="1" ht="12" x14ac:dyDescent="0.2">
      <c r="B14" s="661" t="s">
        <v>944</v>
      </c>
      <c r="C14" s="663">
        <v>39</v>
      </c>
      <c r="D14" s="749">
        <v>0</v>
      </c>
      <c r="E14" s="665">
        <v>6</v>
      </c>
      <c r="F14" s="665">
        <v>24</v>
      </c>
      <c r="G14" s="663">
        <v>30</v>
      </c>
    </row>
    <row r="15" spans="2:7" s="102" customFormat="1" ht="12" x14ac:dyDescent="0.2">
      <c r="B15" s="846" t="s">
        <v>644</v>
      </c>
      <c r="C15" s="657">
        <v>2208</v>
      </c>
      <c r="D15" s="732">
        <v>7</v>
      </c>
      <c r="E15" s="659">
        <v>120</v>
      </c>
      <c r="F15" s="659">
        <v>670</v>
      </c>
      <c r="G15" s="657">
        <v>790</v>
      </c>
    </row>
    <row r="16" spans="2:7" s="102" customFormat="1" ht="12" x14ac:dyDescent="0.2">
      <c r="B16" s="661" t="s">
        <v>773</v>
      </c>
      <c r="C16" s="663">
        <v>597</v>
      </c>
      <c r="D16" s="749">
        <v>0</v>
      </c>
      <c r="E16" s="665">
        <v>22</v>
      </c>
      <c r="F16" s="665">
        <v>116</v>
      </c>
      <c r="G16" s="663">
        <v>138</v>
      </c>
    </row>
    <row r="17" spans="2:7" s="849" customFormat="1" ht="24.95" customHeight="1" x14ac:dyDescent="0.25">
      <c r="B17" s="1384" t="s">
        <v>784</v>
      </c>
      <c r="C17" s="843"/>
      <c r="D17" s="844"/>
      <c r="E17" s="843"/>
      <c r="F17" s="850"/>
      <c r="G17" s="850"/>
    </row>
    <row r="18" spans="2:7" s="102" customFormat="1" ht="12" x14ac:dyDescent="0.2">
      <c r="B18" s="655" t="s">
        <v>785</v>
      </c>
      <c r="C18" s="657">
        <v>521</v>
      </c>
      <c r="D18" s="732">
        <v>1</v>
      </c>
      <c r="E18" s="659">
        <v>31</v>
      </c>
      <c r="F18" s="659">
        <v>168</v>
      </c>
      <c r="G18" s="657">
        <v>199</v>
      </c>
    </row>
    <row r="19" spans="2:7" s="102" customFormat="1" ht="12" x14ac:dyDescent="0.2">
      <c r="B19" s="661" t="s">
        <v>786</v>
      </c>
      <c r="C19" s="663">
        <v>436</v>
      </c>
      <c r="D19" s="749">
        <v>0</v>
      </c>
      <c r="E19" s="665">
        <v>19</v>
      </c>
      <c r="F19" s="665">
        <v>110</v>
      </c>
      <c r="G19" s="663">
        <v>129</v>
      </c>
    </row>
    <row r="20" spans="2:7" s="849" customFormat="1" ht="24.95" customHeight="1" x14ac:dyDescent="0.25">
      <c r="B20" s="1384" t="s">
        <v>787</v>
      </c>
      <c r="C20" s="843"/>
      <c r="D20" s="844"/>
      <c r="E20" s="843"/>
      <c r="F20" s="850"/>
      <c r="G20" s="850"/>
    </row>
    <row r="21" spans="2:7" s="102" customFormat="1" ht="12" x14ac:dyDescent="0.2">
      <c r="B21" s="655" t="s">
        <v>785</v>
      </c>
      <c r="C21" s="657">
        <v>1726</v>
      </c>
      <c r="D21" s="732">
        <v>71</v>
      </c>
      <c r="E21" s="659">
        <v>391</v>
      </c>
      <c r="F21" s="659">
        <v>902</v>
      </c>
      <c r="G21" s="657">
        <v>1293</v>
      </c>
    </row>
    <row r="22" spans="2:7" s="102" customFormat="1" ht="12" x14ac:dyDescent="0.2">
      <c r="B22" s="661" t="s">
        <v>786</v>
      </c>
      <c r="C22" s="663">
        <v>935</v>
      </c>
      <c r="D22" s="749">
        <v>42</v>
      </c>
      <c r="E22" s="665">
        <v>177</v>
      </c>
      <c r="F22" s="665">
        <v>568</v>
      </c>
      <c r="G22" s="663">
        <v>745</v>
      </c>
    </row>
    <row r="23" spans="2:7" s="849" customFormat="1" ht="24.95" customHeight="1" x14ac:dyDescent="0.25">
      <c r="B23" s="1384" t="s">
        <v>788</v>
      </c>
      <c r="C23" s="843"/>
      <c r="D23" s="844"/>
      <c r="E23" s="843"/>
      <c r="F23" s="850"/>
      <c r="G23" s="850"/>
    </row>
    <row r="24" spans="2:7" s="102" customFormat="1" ht="12" x14ac:dyDescent="0.2">
      <c r="B24" s="655" t="s">
        <v>785</v>
      </c>
      <c r="C24" s="657">
        <v>6367</v>
      </c>
      <c r="D24" s="732">
        <v>15</v>
      </c>
      <c r="E24" s="659">
        <v>266</v>
      </c>
      <c r="F24" s="659">
        <v>1511</v>
      </c>
      <c r="G24" s="657">
        <v>1777</v>
      </c>
    </row>
    <row r="25" spans="2:7" s="102" customFormat="1" ht="12" x14ac:dyDescent="0.2">
      <c r="B25" s="661" t="s">
        <v>786</v>
      </c>
      <c r="C25" s="663">
        <v>2131</v>
      </c>
      <c r="D25" s="749">
        <v>6</v>
      </c>
      <c r="E25" s="665">
        <v>100</v>
      </c>
      <c r="F25" s="665">
        <v>595</v>
      </c>
      <c r="G25" s="663">
        <v>695</v>
      </c>
    </row>
    <row r="26" spans="2:7" s="849" customFormat="1" ht="24.95" customHeight="1" x14ac:dyDescent="0.25">
      <c r="B26" s="1384" t="s">
        <v>789</v>
      </c>
      <c r="C26" s="843"/>
      <c r="D26" s="844"/>
      <c r="E26" s="843"/>
      <c r="F26" s="850"/>
      <c r="G26" s="850"/>
    </row>
    <row r="27" spans="2:7" s="102" customFormat="1" ht="12" x14ac:dyDescent="0.2">
      <c r="B27" s="655" t="s">
        <v>785</v>
      </c>
      <c r="C27" s="657">
        <v>2129</v>
      </c>
      <c r="D27" s="732">
        <v>53</v>
      </c>
      <c r="E27" s="659">
        <v>391</v>
      </c>
      <c r="F27" s="659">
        <v>1289</v>
      </c>
      <c r="G27" s="657">
        <v>1680</v>
      </c>
    </row>
    <row r="28" spans="2:7" s="102" customFormat="1" ht="12" x14ac:dyDescent="0.2">
      <c r="B28" s="661" t="s">
        <v>786</v>
      </c>
      <c r="C28" s="663">
        <v>451</v>
      </c>
      <c r="D28" s="749">
        <v>8</v>
      </c>
      <c r="E28" s="665">
        <v>62</v>
      </c>
      <c r="F28" s="665">
        <v>348</v>
      </c>
      <c r="G28" s="663">
        <v>410</v>
      </c>
    </row>
    <row r="29" spans="2:7" s="849" customFormat="1" ht="24.95" customHeight="1" x14ac:dyDescent="0.25">
      <c r="B29" s="1384" t="s">
        <v>790</v>
      </c>
      <c r="C29" s="843"/>
      <c r="D29" s="844"/>
      <c r="E29" s="843"/>
      <c r="F29" s="850"/>
      <c r="G29" s="850"/>
    </row>
    <row r="30" spans="2:7" s="102" customFormat="1" ht="12" x14ac:dyDescent="0.2">
      <c r="B30" s="655" t="s">
        <v>774</v>
      </c>
      <c r="C30" s="657">
        <v>1687</v>
      </c>
      <c r="D30" s="732">
        <v>20</v>
      </c>
      <c r="E30" s="659">
        <v>214</v>
      </c>
      <c r="F30" s="659">
        <v>806</v>
      </c>
      <c r="G30" s="657">
        <v>1020</v>
      </c>
    </row>
    <row r="31" spans="2:7" s="102" customFormat="1" ht="12" x14ac:dyDescent="0.2">
      <c r="B31" s="661" t="s">
        <v>775</v>
      </c>
      <c r="C31" s="663">
        <v>524</v>
      </c>
      <c r="D31" s="749">
        <v>1</v>
      </c>
      <c r="E31" s="665">
        <v>11</v>
      </c>
      <c r="F31" s="665">
        <v>81</v>
      </c>
      <c r="G31" s="663">
        <v>92</v>
      </c>
    </row>
    <row r="32" spans="2:7" s="102" customFormat="1" ht="12" x14ac:dyDescent="0.2">
      <c r="B32" s="846" t="s">
        <v>776</v>
      </c>
      <c r="C32" s="657">
        <v>755</v>
      </c>
      <c r="D32" s="732">
        <v>12</v>
      </c>
      <c r="E32" s="659">
        <v>93</v>
      </c>
      <c r="F32" s="659">
        <v>507</v>
      </c>
      <c r="G32" s="657">
        <v>600</v>
      </c>
    </row>
    <row r="33" spans="2:7" s="102" customFormat="1" ht="12" x14ac:dyDescent="0.2">
      <c r="B33" s="661" t="s">
        <v>777</v>
      </c>
      <c r="C33" s="663">
        <v>308</v>
      </c>
      <c r="D33" s="749">
        <v>0</v>
      </c>
      <c r="E33" s="665">
        <v>5</v>
      </c>
      <c r="F33" s="665">
        <v>22</v>
      </c>
      <c r="G33" s="663">
        <v>27</v>
      </c>
    </row>
    <row r="34" spans="2:7" s="102" customFormat="1" ht="12" x14ac:dyDescent="0.2">
      <c r="B34" s="846" t="s">
        <v>778</v>
      </c>
      <c r="C34" s="657">
        <v>1873</v>
      </c>
      <c r="D34" s="732">
        <v>1</v>
      </c>
      <c r="E34" s="659">
        <v>59</v>
      </c>
      <c r="F34" s="659">
        <v>1048</v>
      </c>
      <c r="G34" s="657">
        <v>1107</v>
      </c>
    </row>
    <row r="35" spans="2:7" s="102" customFormat="1" ht="12" x14ac:dyDescent="0.2">
      <c r="B35" s="661" t="s">
        <v>779</v>
      </c>
      <c r="C35" s="663">
        <v>277</v>
      </c>
      <c r="D35" s="749">
        <v>1</v>
      </c>
      <c r="E35" s="665">
        <v>10</v>
      </c>
      <c r="F35" s="665">
        <v>93</v>
      </c>
      <c r="G35" s="663">
        <v>103</v>
      </c>
    </row>
    <row r="36" spans="2:7" s="102" customFormat="1" ht="12" x14ac:dyDescent="0.2">
      <c r="B36" s="846" t="s">
        <v>781</v>
      </c>
      <c r="C36" s="657">
        <v>219</v>
      </c>
      <c r="D36" s="732">
        <v>3</v>
      </c>
      <c r="E36" s="659">
        <v>22</v>
      </c>
      <c r="F36" s="659">
        <v>117</v>
      </c>
      <c r="G36" s="657">
        <v>139</v>
      </c>
    </row>
    <row r="37" spans="2:7" s="102" customFormat="1" ht="12" x14ac:dyDescent="0.2">
      <c r="B37" s="661" t="s">
        <v>645</v>
      </c>
      <c r="C37" s="663">
        <v>2506</v>
      </c>
      <c r="D37" s="749">
        <v>39</v>
      </c>
      <c r="E37" s="665">
        <v>264</v>
      </c>
      <c r="F37" s="665">
        <v>1015</v>
      </c>
      <c r="G37" s="663">
        <v>1279</v>
      </c>
    </row>
    <row r="38" spans="2:7" s="2" customFormat="1" ht="20.100000000000001" customHeight="1" x14ac:dyDescent="0.2">
      <c r="B38" s="126" t="s">
        <v>117</v>
      </c>
      <c r="C38" s="1382"/>
      <c r="D38" s="1382"/>
      <c r="E38" s="1382"/>
      <c r="F38" s="1382"/>
      <c r="G38" s="1382"/>
    </row>
    <row r="40" spans="2:7" x14ac:dyDescent="0.2">
      <c r="D40" s="475"/>
    </row>
    <row r="41" spans="2:7" x14ac:dyDescent="0.2">
      <c r="D41" s="475"/>
    </row>
    <row r="42" spans="2:7" x14ac:dyDescent="0.2">
      <c r="D42" s="475"/>
    </row>
    <row r="43" spans="2:7" x14ac:dyDescent="0.2">
      <c r="D43" s="475"/>
    </row>
    <row r="44" spans="2:7" x14ac:dyDescent="0.2">
      <c r="D44" s="475"/>
    </row>
    <row r="45" spans="2:7" x14ac:dyDescent="0.2">
      <c r="D45" s="475"/>
    </row>
    <row r="46" spans="2:7" x14ac:dyDescent="0.2">
      <c r="D46" s="475"/>
    </row>
    <row r="47" spans="2:7" x14ac:dyDescent="0.2">
      <c r="D47" s="475"/>
    </row>
  </sheetData>
  <mergeCells count="2">
    <mergeCell ref="B1:G1"/>
    <mergeCell ref="C2:G2"/>
  </mergeCells>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showGridLines="0" zoomScaleNormal="100" workbookViewId="0">
      <pane xSplit="1" ySplit="6" topLeftCell="B31" activePane="bottomRight" state="frozen"/>
      <selection activeCell="N28" sqref="N28"/>
      <selection pane="topRight" activeCell="N28" sqref="N28"/>
      <selection pane="bottomLeft" activeCell="N28" sqref="N28"/>
      <selection pane="bottomRight" activeCell="A38" sqref="A38:XFD38"/>
    </sheetView>
  </sheetViews>
  <sheetFormatPr baseColWidth="10" defaultColWidth="9.140625" defaultRowHeight="12.75" x14ac:dyDescent="0.2"/>
  <cols>
    <col min="1" max="1" width="1.5703125" customWidth="1"/>
    <col min="2" max="2" width="36.7109375" customWidth="1"/>
    <col min="3" max="7" width="10.7109375" style="273" customWidth="1"/>
    <col min="8" max="1008" width="10.7109375" customWidth="1"/>
    <col min="1009" max="1011" width="9.140625" customWidth="1"/>
  </cols>
  <sheetData>
    <row r="1" spans="2:7" s="839" customFormat="1" ht="20.100000000000001" customHeight="1" x14ac:dyDescent="0.2">
      <c r="B1" s="2076" t="s">
        <v>714</v>
      </c>
      <c r="C1" s="2076"/>
      <c r="D1" s="2076"/>
      <c r="E1" s="2076"/>
      <c r="F1" s="2076"/>
      <c r="G1" s="2076"/>
    </row>
    <row r="2" spans="2:7" s="839" customFormat="1" ht="20.100000000000001" customHeight="1" x14ac:dyDescent="0.2">
      <c r="B2" s="847" t="s">
        <v>895</v>
      </c>
      <c r="C2" s="2080" t="s">
        <v>765</v>
      </c>
      <c r="D2" s="2080"/>
      <c r="E2" s="2080"/>
      <c r="F2" s="2080"/>
      <c r="G2" s="2080"/>
    </row>
    <row r="3" spans="2:7" s="102" customFormat="1" ht="20.100000000000001" customHeight="1" x14ac:dyDescent="0.2">
      <c r="B3" s="1121" t="s">
        <v>439</v>
      </c>
      <c r="C3" s="585"/>
      <c r="D3" s="585"/>
      <c r="E3" s="585"/>
      <c r="F3" s="585"/>
      <c r="G3" s="585"/>
    </row>
    <row r="4" spans="2:7" s="102" customFormat="1" ht="20.100000000000001" customHeight="1" x14ac:dyDescent="0.2">
      <c r="B4" s="848" t="s">
        <v>49</v>
      </c>
      <c r="C4" s="852"/>
      <c r="D4" s="852"/>
      <c r="E4" s="852"/>
      <c r="F4" s="852"/>
      <c r="G4" s="852"/>
    </row>
    <row r="5" spans="2:7" s="102" customFormat="1" ht="50.1" customHeight="1" x14ac:dyDescent="0.2">
      <c r="C5" s="710" t="s">
        <v>633</v>
      </c>
      <c r="D5" s="762" t="s">
        <v>106</v>
      </c>
      <c r="E5" s="783" t="s">
        <v>120</v>
      </c>
      <c r="F5" s="712" t="s">
        <v>121</v>
      </c>
      <c r="G5" s="712" t="s">
        <v>109</v>
      </c>
    </row>
    <row r="6" spans="2:7" s="95" customFormat="1" ht="24.95" customHeight="1" x14ac:dyDescent="0.25">
      <c r="B6" s="1384" t="s">
        <v>783</v>
      </c>
      <c r="C6" s="843"/>
      <c r="D6" s="844"/>
      <c r="E6" s="843"/>
      <c r="F6" s="850"/>
      <c r="G6" s="850"/>
    </row>
    <row r="7" spans="2:7" s="102" customFormat="1" ht="12" x14ac:dyDescent="0.2">
      <c r="B7" s="846" t="s">
        <v>767</v>
      </c>
      <c r="C7" s="657">
        <v>11080</v>
      </c>
      <c r="D7" s="732">
        <v>800</v>
      </c>
      <c r="E7" s="659">
        <v>4535</v>
      </c>
      <c r="F7" s="659">
        <v>5191</v>
      </c>
      <c r="G7" s="657">
        <v>9726</v>
      </c>
    </row>
    <row r="8" spans="2:7" s="102" customFormat="1" ht="12" x14ac:dyDescent="0.2">
      <c r="B8" s="661" t="s">
        <v>768</v>
      </c>
      <c r="C8" s="663">
        <v>2322</v>
      </c>
      <c r="D8" s="749">
        <v>77</v>
      </c>
      <c r="E8" s="665">
        <v>453</v>
      </c>
      <c r="F8" s="665">
        <v>1063</v>
      </c>
      <c r="G8" s="663">
        <v>1516</v>
      </c>
    </row>
    <row r="9" spans="2:7" s="102" customFormat="1" ht="12" x14ac:dyDescent="0.2">
      <c r="B9" s="846" t="s">
        <v>769</v>
      </c>
      <c r="C9" s="657">
        <v>126</v>
      </c>
      <c r="D9" s="732">
        <v>2</v>
      </c>
      <c r="E9" s="659">
        <v>22</v>
      </c>
      <c r="F9" s="659">
        <v>95</v>
      </c>
      <c r="G9" s="657">
        <v>117</v>
      </c>
    </row>
    <row r="10" spans="2:7" s="102" customFormat="1" ht="12" x14ac:dyDescent="0.2">
      <c r="B10" s="661" t="s">
        <v>770</v>
      </c>
      <c r="C10" s="663">
        <v>23</v>
      </c>
      <c r="D10" s="749">
        <v>3</v>
      </c>
      <c r="E10" s="665">
        <v>3</v>
      </c>
      <c r="F10" s="665">
        <v>2</v>
      </c>
      <c r="G10" s="663">
        <v>5</v>
      </c>
    </row>
    <row r="11" spans="2:7" s="102" customFormat="1" ht="12" x14ac:dyDescent="0.2">
      <c r="B11" s="846" t="s">
        <v>771</v>
      </c>
      <c r="C11" s="657">
        <v>344</v>
      </c>
      <c r="D11" s="732">
        <v>42</v>
      </c>
      <c r="E11" s="659">
        <v>180</v>
      </c>
      <c r="F11" s="659">
        <v>110</v>
      </c>
      <c r="G11" s="657">
        <v>290</v>
      </c>
    </row>
    <row r="12" spans="2:7" s="102" customFormat="1" ht="12" x14ac:dyDescent="0.2">
      <c r="B12" s="661" t="s">
        <v>772</v>
      </c>
      <c r="C12" s="663">
        <v>40</v>
      </c>
      <c r="D12" s="749">
        <v>4</v>
      </c>
      <c r="E12" s="665">
        <v>22</v>
      </c>
      <c r="F12" s="665">
        <v>19</v>
      </c>
      <c r="G12" s="663">
        <v>41</v>
      </c>
    </row>
    <row r="13" spans="2:7" s="102" customFormat="1" ht="12" x14ac:dyDescent="0.2">
      <c r="B13" s="846" t="s">
        <v>782</v>
      </c>
      <c r="C13" s="657">
        <v>1</v>
      </c>
      <c r="D13" s="732">
        <v>0</v>
      </c>
      <c r="E13" s="659">
        <v>0</v>
      </c>
      <c r="F13" s="659">
        <v>1</v>
      </c>
      <c r="G13" s="657">
        <v>1</v>
      </c>
    </row>
    <row r="14" spans="2:7" s="102" customFormat="1" ht="12" x14ac:dyDescent="0.2">
      <c r="B14" s="661" t="s">
        <v>944</v>
      </c>
      <c r="C14" s="663"/>
      <c r="D14" s="749"/>
      <c r="E14" s="665"/>
      <c r="F14" s="665"/>
      <c r="G14" s="663"/>
    </row>
    <row r="15" spans="2:7" s="95" customFormat="1" ht="12" x14ac:dyDescent="0.2">
      <c r="B15" s="846" t="s">
        <v>644</v>
      </c>
      <c r="C15" s="657">
        <v>467</v>
      </c>
      <c r="D15" s="732">
        <v>13</v>
      </c>
      <c r="E15" s="659">
        <v>57</v>
      </c>
      <c r="F15" s="659">
        <v>171</v>
      </c>
      <c r="G15" s="657">
        <v>228</v>
      </c>
    </row>
    <row r="16" spans="2:7" s="102" customFormat="1" ht="12" x14ac:dyDescent="0.2">
      <c r="B16" s="661" t="s">
        <v>773</v>
      </c>
      <c r="C16" s="663">
        <v>123</v>
      </c>
      <c r="D16" s="749">
        <v>2</v>
      </c>
      <c r="E16" s="665">
        <v>22</v>
      </c>
      <c r="F16" s="665">
        <v>29</v>
      </c>
      <c r="G16" s="663">
        <v>51</v>
      </c>
    </row>
    <row r="17" spans="2:7" s="95" customFormat="1" ht="24.95" customHeight="1" x14ac:dyDescent="0.25">
      <c r="B17" s="1384" t="s">
        <v>784</v>
      </c>
      <c r="C17" s="843"/>
      <c r="D17" s="844"/>
      <c r="E17" s="843"/>
      <c r="F17" s="850"/>
      <c r="G17" s="850"/>
    </row>
    <row r="18" spans="2:7" s="102" customFormat="1" ht="12" x14ac:dyDescent="0.2">
      <c r="B18" s="655" t="s">
        <v>785</v>
      </c>
      <c r="C18" s="657">
        <v>197</v>
      </c>
      <c r="D18" s="732">
        <v>6</v>
      </c>
      <c r="E18" s="659">
        <v>36</v>
      </c>
      <c r="F18" s="659">
        <v>71</v>
      </c>
      <c r="G18" s="657">
        <v>107</v>
      </c>
    </row>
    <row r="19" spans="2:7" s="102" customFormat="1" ht="12" x14ac:dyDescent="0.2">
      <c r="B19" s="661" t="s">
        <v>786</v>
      </c>
      <c r="C19" s="663">
        <v>165</v>
      </c>
      <c r="D19" s="749">
        <v>6</v>
      </c>
      <c r="E19" s="665">
        <v>17</v>
      </c>
      <c r="F19" s="665">
        <v>48</v>
      </c>
      <c r="G19" s="663">
        <v>65</v>
      </c>
    </row>
    <row r="20" spans="2:7" s="95" customFormat="1" ht="24.95" customHeight="1" x14ac:dyDescent="0.25">
      <c r="B20" s="1384" t="s">
        <v>787</v>
      </c>
      <c r="C20" s="843"/>
      <c r="D20" s="844"/>
      <c r="E20" s="843"/>
      <c r="F20" s="850"/>
      <c r="G20" s="850"/>
    </row>
    <row r="21" spans="2:7" s="102" customFormat="1" ht="12" x14ac:dyDescent="0.2">
      <c r="B21" s="655" t="s">
        <v>785</v>
      </c>
      <c r="C21" s="657">
        <v>2248</v>
      </c>
      <c r="D21" s="732">
        <v>385</v>
      </c>
      <c r="E21" s="659">
        <v>1070</v>
      </c>
      <c r="F21" s="659">
        <v>828</v>
      </c>
      <c r="G21" s="657">
        <v>1898</v>
      </c>
    </row>
    <row r="22" spans="2:7" s="102" customFormat="1" ht="12" x14ac:dyDescent="0.2">
      <c r="B22" s="661" t="s">
        <v>786</v>
      </c>
      <c r="C22" s="663">
        <v>607</v>
      </c>
      <c r="D22" s="749">
        <v>87</v>
      </c>
      <c r="E22" s="665">
        <v>317</v>
      </c>
      <c r="F22" s="665">
        <v>295</v>
      </c>
      <c r="G22" s="663">
        <v>612</v>
      </c>
    </row>
    <row r="23" spans="2:7" s="95" customFormat="1" ht="24.95" customHeight="1" x14ac:dyDescent="0.25">
      <c r="B23" s="1384" t="s">
        <v>788</v>
      </c>
      <c r="C23" s="843"/>
      <c r="D23" s="844"/>
      <c r="E23" s="843"/>
      <c r="F23" s="850"/>
      <c r="G23" s="850"/>
    </row>
    <row r="24" spans="2:7" s="102" customFormat="1" ht="12" x14ac:dyDescent="0.2">
      <c r="B24" s="655" t="s">
        <v>785</v>
      </c>
      <c r="C24" s="657">
        <v>1336</v>
      </c>
      <c r="D24" s="732">
        <v>47</v>
      </c>
      <c r="E24" s="659">
        <v>283</v>
      </c>
      <c r="F24" s="659">
        <v>387</v>
      </c>
      <c r="G24" s="657">
        <v>670</v>
      </c>
    </row>
    <row r="25" spans="2:7" s="102" customFormat="1" ht="12" x14ac:dyDescent="0.2">
      <c r="B25" s="661" t="s">
        <v>786</v>
      </c>
      <c r="C25" s="663">
        <v>254</v>
      </c>
      <c r="D25" s="749">
        <v>11</v>
      </c>
      <c r="E25" s="665">
        <v>77</v>
      </c>
      <c r="F25" s="665">
        <v>128</v>
      </c>
      <c r="G25" s="663">
        <v>205</v>
      </c>
    </row>
    <row r="26" spans="2:7" s="95" customFormat="1" ht="24.95" customHeight="1" x14ac:dyDescent="0.25">
      <c r="B26" s="1384" t="s">
        <v>789</v>
      </c>
      <c r="C26" s="843"/>
      <c r="D26" s="844"/>
      <c r="E26" s="843"/>
      <c r="F26" s="850"/>
      <c r="G26" s="850"/>
    </row>
    <row r="27" spans="2:7" s="102" customFormat="1" ht="12" x14ac:dyDescent="0.2">
      <c r="B27" s="655" t="s">
        <v>785</v>
      </c>
      <c r="C27" s="657">
        <v>1060</v>
      </c>
      <c r="D27" s="732">
        <v>70</v>
      </c>
      <c r="E27" s="659">
        <v>428</v>
      </c>
      <c r="F27" s="659">
        <v>371</v>
      </c>
      <c r="G27" s="657">
        <v>799</v>
      </c>
    </row>
    <row r="28" spans="2:7" s="102" customFormat="1" ht="12" x14ac:dyDescent="0.2">
      <c r="B28" s="661" t="s">
        <v>786</v>
      </c>
      <c r="C28" s="663">
        <v>41</v>
      </c>
      <c r="D28" s="749">
        <v>2</v>
      </c>
      <c r="E28" s="665">
        <v>17</v>
      </c>
      <c r="F28" s="665">
        <v>23</v>
      </c>
      <c r="G28" s="663">
        <v>40</v>
      </c>
    </row>
    <row r="29" spans="2:7" s="95" customFormat="1" ht="24.95" customHeight="1" x14ac:dyDescent="0.25">
      <c r="B29" s="1384" t="s">
        <v>790</v>
      </c>
      <c r="C29" s="843"/>
      <c r="D29" s="844"/>
      <c r="E29" s="843"/>
      <c r="F29" s="850"/>
      <c r="G29" s="850"/>
    </row>
    <row r="30" spans="2:7" s="102" customFormat="1" ht="12" x14ac:dyDescent="0.2">
      <c r="B30" s="846" t="s">
        <v>774</v>
      </c>
      <c r="C30" s="657">
        <v>613</v>
      </c>
      <c r="D30" s="732">
        <v>55</v>
      </c>
      <c r="E30" s="659">
        <v>215</v>
      </c>
      <c r="F30" s="659">
        <v>184</v>
      </c>
      <c r="G30" s="657">
        <v>399</v>
      </c>
    </row>
    <row r="31" spans="2:7" s="95" customFormat="1" ht="12" x14ac:dyDescent="0.2">
      <c r="B31" s="661" t="s">
        <v>775</v>
      </c>
      <c r="C31" s="663">
        <v>29</v>
      </c>
      <c r="D31" s="749">
        <v>0</v>
      </c>
      <c r="E31" s="665">
        <v>3</v>
      </c>
      <c r="F31" s="665">
        <v>6</v>
      </c>
      <c r="G31" s="663">
        <v>9</v>
      </c>
    </row>
    <row r="32" spans="2:7" s="102" customFormat="1" ht="12" x14ac:dyDescent="0.2">
      <c r="B32" s="846" t="s">
        <v>776</v>
      </c>
      <c r="C32" s="657">
        <v>450</v>
      </c>
      <c r="D32" s="732">
        <v>10</v>
      </c>
      <c r="E32" s="659">
        <v>156</v>
      </c>
      <c r="F32" s="659">
        <v>220</v>
      </c>
      <c r="G32" s="657">
        <v>376</v>
      </c>
    </row>
    <row r="33" spans="2:7" s="95" customFormat="1" ht="12" x14ac:dyDescent="0.2">
      <c r="B33" s="661" t="s">
        <v>777</v>
      </c>
      <c r="C33" s="663">
        <v>2</v>
      </c>
      <c r="D33" s="749">
        <v>0</v>
      </c>
      <c r="E33" s="665">
        <v>1</v>
      </c>
      <c r="F33" s="665">
        <v>0</v>
      </c>
      <c r="G33" s="663">
        <v>1</v>
      </c>
    </row>
    <row r="34" spans="2:7" s="102" customFormat="1" ht="12" x14ac:dyDescent="0.2">
      <c r="B34" s="846" t="s">
        <v>778</v>
      </c>
      <c r="C34" s="657">
        <v>413</v>
      </c>
      <c r="D34" s="732">
        <v>12</v>
      </c>
      <c r="E34" s="659">
        <v>39</v>
      </c>
      <c r="F34" s="659">
        <v>191</v>
      </c>
      <c r="G34" s="657">
        <v>230</v>
      </c>
    </row>
    <row r="35" spans="2:7" s="95" customFormat="1" ht="12" x14ac:dyDescent="0.2">
      <c r="B35" s="661" t="s">
        <v>779</v>
      </c>
      <c r="C35" s="663">
        <v>59</v>
      </c>
      <c r="D35" s="749">
        <v>1</v>
      </c>
      <c r="E35" s="665">
        <v>7</v>
      </c>
      <c r="F35" s="665">
        <v>22</v>
      </c>
      <c r="G35" s="663">
        <v>29</v>
      </c>
    </row>
    <row r="36" spans="2:7" s="102" customFormat="1" ht="12" x14ac:dyDescent="0.2">
      <c r="B36" s="846" t="s">
        <v>781</v>
      </c>
      <c r="C36" s="657">
        <v>4</v>
      </c>
      <c r="D36" s="732">
        <v>0</v>
      </c>
      <c r="E36" s="659">
        <v>2</v>
      </c>
      <c r="F36" s="659">
        <v>1</v>
      </c>
      <c r="G36" s="657">
        <v>3</v>
      </c>
    </row>
    <row r="37" spans="2:7" s="95" customFormat="1" ht="12" x14ac:dyDescent="0.2">
      <c r="B37" s="661" t="s">
        <v>645</v>
      </c>
      <c r="C37" s="663">
        <v>535</v>
      </c>
      <c r="D37" s="749">
        <v>45</v>
      </c>
      <c r="E37" s="665">
        <v>173</v>
      </c>
      <c r="F37" s="665">
        <v>269</v>
      </c>
      <c r="G37" s="663">
        <v>442</v>
      </c>
    </row>
    <row r="38" spans="2:7" s="102" customFormat="1" ht="20.100000000000001" customHeight="1" x14ac:dyDescent="0.2">
      <c r="B38" s="126" t="s">
        <v>117</v>
      </c>
      <c r="C38" s="2"/>
      <c r="D38" s="2"/>
      <c r="E38" s="2"/>
      <c r="F38" s="2"/>
      <c r="G38" s="2"/>
    </row>
    <row r="39" spans="2:7" s="95" customFormat="1" x14ac:dyDescent="0.2">
      <c r="B39"/>
      <c r="C39" s="273"/>
      <c r="D39" s="273"/>
      <c r="E39" s="273"/>
      <c r="F39" s="273"/>
      <c r="G39" s="273"/>
    </row>
    <row r="40" spans="2:7" s="102" customFormat="1" x14ac:dyDescent="0.2">
      <c r="B40"/>
      <c r="C40" s="273"/>
      <c r="D40" s="273"/>
      <c r="E40" s="273"/>
      <c r="F40" s="273"/>
      <c r="G40" s="273"/>
    </row>
    <row r="41" spans="2:7" s="95" customFormat="1" x14ac:dyDescent="0.2">
      <c r="B41"/>
      <c r="C41" s="273"/>
      <c r="D41" s="273"/>
      <c r="E41" s="273"/>
      <c r="F41" s="273"/>
      <c r="G41" s="273"/>
    </row>
    <row r="42" spans="2:7" s="102" customFormat="1" x14ac:dyDescent="0.2">
      <c r="B42"/>
      <c r="C42" s="273"/>
      <c r="D42" s="273"/>
      <c r="E42" s="273"/>
      <c r="F42" s="273"/>
      <c r="G42" s="273"/>
    </row>
    <row r="43" spans="2:7" s="95" customFormat="1" x14ac:dyDescent="0.2">
      <c r="B43"/>
      <c r="C43" s="273"/>
      <c r="D43" s="273"/>
      <c r="E43" s="273"/>
      <c r="F43" s="273"/>
      <c r="G43" s="273"/>
    </row>
    <row r="44" spans="2:7" s="102" customFormat="1" x14ac:dyDescent="0.2">
      <c r="B44"/>
      <c r="C44" s="273"/>
      <c r="D44" s="273"/>
      <c r="E44" s="273"/>
      <c r="F44" s="273"/>
      <c r="G44" s="273"/>
    </row>
    <row r="45" spans="2:7" ht="20.100000000000001" customHeight="1" x14ac:dyDescent="0.2"/>
  </sheetData>
  <mergeCells count="2">
    <mergeCell ref="B1:G1"/>
    <mergeCell ref="C2:G2"/>
  </mergeCells>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5"/>
  <sheetViews>
    <sheetView showGridLines="0" zoomScaleNormal="100" workbookViewId="0">
      <pane xSplit="1" ySplit="6" topLeftCell="B7" activePane="bottomRight" state="frozen"/>
      <selection activeCell="N28" sqref="N28"/>
      <selection pane="topRight" activeCell="N28" sqref="N28"/>
      <selection pane="bottomLeft" activeCell="N28" sqref="N28"/>
      <selection pane="bottomRight" activeCell="Q40" sqref="Q40"/>
    </sheetView>
  </sheetViews>
  <sheetFormatPr baseColWidth="10" defaultColWidth="9.140625" defaultRowHeight="12.75" x14ac:dyDescent="0.2"/>
  <cols>
    <col min="1" max="1" width="1.5703125" customWidth="1"/>
    <col min="2" max="2" width="36.7109375" customWidth="1"/>
    <col min="3" max="7" width="10.7109375" style="752" customWidth="1"/>
  </cols>
  <sheetData>
    <row r="1" spans="2:7" s="839" customFormat="1" ht="20.100000000000001" customHeight="1" x14ac:dyDescent="0.2">
      <c r="B1" s="2076" t="s">
        <v>713</v>
      </c>
      <c r="C1" s="2076"/>
      <c r="D1" s="2076"/>
      <c r="E1" s="2076"/>
      <c r="F1" s="2076"/>
      <c r="G1" s="2076"/>
    </row>
    <row r="2" spans="2:7" s="839" customFormat="1" ht="20.100000000000001" customHeight="1" x14ac:dyDescent="0.2">
      <c r="B2" s="841" t="s">
        <v>643</v>
      </c>
      <c r="C2" s="1296"/>
      <c r="D2" s="1296"/>
      <c r="E2" s="2081" t="s">
        <v>766</v>
      </c>
      <c r="F2" s="2082"/>
      <c r="G2" s="2082"/>
    </row>
    <row r="3" spans="2:7" s="102" customFormat="1" ht="20.100000000000001" customHeight="1" x14ac:dyDescent="0.2">
      <c r="B3" s="1121" t="s">
        <v>439</v>
      </c>
      <c r="C3" s="1297"/>
      <c r="D3" s="1297"/>
      <c r="E3" s="1297"/>
      <c r="F3" s="1297"/>
      <c r="G3" s="1297"/>
    </row>
    <row r="4" spans="2:7" s="102" customFormat="1" ht="20.100000000000001" customHeight="1" x14ac:dyDescent="0.2">
      <c r="B4" s="848" t="s">
        <v>49</v>
      </c>
      <c r="C4" s="1298"/>
      <c r="D4" s="1298"/>
      <c r="E4" s="1298"/>
      <c r="F4" s="1298"/>
      <c r="G4" s="1298"/>
    </row>
    <row r="5" spans="2:7" s="102" customFormat="1" ht="50.1" customHeight="1" x14ac:dyDescent="0.2">
      <c r="C5" s="710" t="s">
        <v>633</v>
      </c>
      <c r="D5" s="762" t="s">
        <v>106</v>
      </c>
      <c r="E5" s="783" t="s">
        <v>120</v>
      </c>
      <c r="F5" s="712" t="s">
        <v>121</v>
      </c>
      <c r="G5" s="712" t="s">
        <v>109</v>
      </c>
    </row>
    <row r="6" spans="2:7" s="849" customFormat="1" ht="24.95" customHeight="1" x14ac:dyDescent="0.25">
      <c r="B6" s="1384" t="s">
        <v>783</v>
      </c>
      <c r="C6" s="843"/>
      <c r="D6" s="844"/>
      <c r="E6" s="843"/>
      <c r="F6" s="850"/>
      <c r="G6" s="850"/>
    </row>
    <row r="7" spans="2:7" s="102" customFormat="1" ht="12" x14ac:dyDescent="0.2">
      <c r="B7" s="846" t="s">
        <v>767</v>
      </c>
      <c r="C7" s="657">
        <v>2393</v>
      </c>
      <c r="D7" s="732">
        <v>89</v>
      </c>
      <c r="E7" s="659">
        <v>596</v>
      </c>
      <c r="F7" s="659">
        <v>1526</v>
      </c>
      <c r="G7" s="657">
        <v>2122</v>
      </c>
    </row>
    <row r="8" spans="2:7" s="102" customFormat="1" ht="12" x14ac:dyDescent="0.2">
      <c r="B8" s="661" t="s">
        <v>768</v>
      </c>
      <c r="C8" s="663">
        <v>435</v>
      </c>
      <c r="D8" s="749">
        <v>30</v>
      </c>
      <c r="E8" s="665">
        <v>145</v>
      </c>
      <c r="F8" s="665">
        <v>237</v>
      </c>
      <c r="G8" s="663">
        <v>382</v>
      </c>
    </row>
    <row r="9" spans="2:7" s="102" customFormat="1" ht="12" x14ac:dyDescent="0.2">
      <c r="B9" s="846" t="s">
        <v>769</v>
      </c>
      <c r="C9" s="657">
        <v>11</v>
      </c>
      <c r="D9" s="732">
        <v>1</v>
      </c>
      <c r="E9" s="659">
        <v>5</v>
      </c>
      <c r="F9" s="659">
        <v>5</v>
      </c>
      <c r="G9" s="657">
        <v>10</v>
      </c>
    </row>
    <row r="10" spans="2:7" s="102" customFormat="1" ht="12" x14ac:dyDescent="0.2">
      <c r="B10" s="661" t="s">
        <v>770</v>
      </c>
      <c r="C10" s="663">
        <v>2</v>
      </c>
      <c r="D10" s="749">
        <v>0</v>
      </c>
      <c r="E10" s="665">
        <v>0</v>
      </c>
      <c r="F10" s="665">
        <v>2</v>
      </c>
      <c r="G10" s="663">
        <v>2</v>
      </c>
    </row>
    <row r="11" spans="2:7" s="102" customFormat="1" ht="12" x14ac:dyDescent="0.2">
      <c r="B11" s="846" t="s">
        <v>771</v>
      </c>
      <c r="C11" s="657">
        <v>141</v>
      </c>
      <c r="D11" s="732">
        <v>3</v>
      </c>
      <c r="E11" s="659">
        <v>32</v>
      </c>
      <c r="F11" s="659">
        <v>96</v>
      </c>
      <c r="G11" s="657">
        <v>128</v>
      </c>
    </row>
    <row r="12" spans="2:7" s="102" customFormat="1" ht="12" x14ac:dyDescent="0.2">
      <c r="B12" s="661" t="s">
        <v>772</v>
      </c>
      <c r="C12" s="663">
        <v>5</v>
      </c>
      <c r="D12" s="749">
        <v>0</v>
      </c>
      <c r="E12" s="665">
        <v>2</v>
      </c>
      <c r="F12" s="665">
        <v>3</v>
      </c>
      <c r="G12" s="663">
        <v>5</v>
      </c>
    </row>
    <row r="13" spans="2:7" s="102" customFormat="1" ht="12" x14ac:dyDescent="0.2">
      <c r="B13" s="846" t="s">
        <v>782</v>
      </c>
      <c r="C13" s="657">
        <v>51</v>
      </c>
      <c r="D13" s="732">
        <v>0</v>
      </c>
      <c r="E13" s="659">
        <v>1</v>
      </c>
      <c r="F13" s="659">
        <v>38</v>
      </c>
      <c r="G13" s="657">
        <v>39</v>
      </c>
    </row>
    <row r="14" spans="2:7" s="102" customFormat="1" ht="12" x14ac:dyDescent="0.2">
      <c r="B14" s="661" t="s">
        <v>944</v>
      </c>
      <c r="C14" s="663">
        <v>5</v>
      </c>
      <c r="D14" s="749">
        <v>0</v>
      </c>
      <c r="E14" s="665">
        <v>0</v>
      </c>
      <c r="F14" s="665">
        <v>5</v>
      </c>
      <c r="G14" s="663">
        <v>5</v>
      </c>
    </row>
    <row r="15" spans="2:7" s="102" customFormat="1" ht="12" x14ac:dyDescent="0.2">
      <c r="B15" s="846" t="s">
        <v>644</v>
      </c>
      <c r="C15" s="657">
        <v>112</v>
      </c>
      <c r="D15" s="732">
        <v>1</v>
      </c>
      <c r="E15" s="659">
        <v>22</v>
      </c>
      <c r="F15" s="659">
        <v>82</v>
      </c>
      <c r="G15" s="657">
        <v>104</v>
      </c>
    </row>
    <row r="16" spans="2:7" s="95" customFormat="1" ht="12" x14ac:dyDescent="0.2">
      <c r="B16" s="661" t="s">
        <v>773</v>
      </c>
      <c r="C16" s="663">
        <v>13</v>
      </c>
      <c r="D16" s="749">
        <v>0</v>
      </c>
      <c r="E16" s="665">
        <v>8</v>
      </c>
      <c r="F16" s="665">
        <v>5</v>
      </c>
      <c r="G16" s="663">
        <v>13</v>
      </c>
    </row>
    <row r="17" spans="2:7" s="842" customFormat="1" ht="24.95" customHeight="1" x14ac:dyDescent="0.25">
      <c r="B17" s="1384" t="s">
        <v>784</v>
      </c>
      <c r="C17" s="1385"/>
      <c r="D17" s="1386"/>
      <c r="E17" s="1387"/>
      <c r="F17" s="1387"/>
      <c r="G17" s="1386"/>
    </row>
    <row r="18" spans="2:7" s="1305" customFormat="1" x14ac:dyDescent="0.2">
      <c r="B18" s="655" t="s">
        <v>785</v>
      </c>
      <c r="C18" s="1302">
        <v>28</v>
      </c>
      <c r="D18" s="1303">
        <v>0</v>
      </c>
      <c r="E18" s="1304">
        <v>4</v>
      </c>
      <c r="F18" s="1304">
        <v>22</v>
      </c>
      <c r="G18" s="1302">
        <v>26</v>
      </c>
    </row>
    <row r="19" spans="2:7" s="842" customFormat="1" x14ac:dyDescent="0.2">
      <c r="B19" s="661" t="s">
        <v>786</v>
      </c>
      <c r="C19" s="1300">
        <v>15</v>
      </c>
      <c r="D19" s="1300">
        <v>0</v>
      </c>
      <c r="E19" s="1301">
        <v>3</v>
      </c>
      <c r="F19" s="1301">
        <v>10</v>
      </c>
      <c r="G19" s="1300">
        <v>13</v>
      </c>
    </row>
    <row r="20" spans="2:7" s="842" customFormat="1" ht="24.95" customHeight="1" x14ac:dyDescent="0.25">
      <c r="B20" s="1384" t="s">
        <v>787</v>
      </c>
      <c r="C20" s="1385"/>
      <c r="D20" s="1386"/>
      <c r="E20" s="1387"/>
      <c r="F20" s="1387"/>
      <c r="G20" s="1386"/>
    </row>
    <row r="21" spans="2:7" s="1305" customFormat="1" ht="12" customHeight="1" x14ac:dyDescent="0.2">
      <c r="B21" s="655" t="s">
        <v>785</v>
      </c>
      <c r="C21" s="1302">
        <v>135</v>
      </c>
      <c r="D21" s="1303">
        <v>4</v>
      </c>
      <c r="E21" s="1304">
        <v>43</v>
      </c>
      <c r="F21" s="1304">
        <v>74</v>
      </c>
      <c r="G21" s="1302">
        <v>117</v>
      </c>
    </row>
    <row r="22" spans="2:7" s="842" customFormat="1" x14ac:dyDescent="0.2">
      <c r="B22" s="661" t="s">
        <v>786</v>
      </c>
      <c r="C22" s="1300">
        <v>55</v>
      </c>
      <c r="D22" s="1300">
        <v>1</v>
      </c>
      <c r="E22" s="1301">
        <v>12</v>
      </c>
      <c r="F22" s="1301">
        <v>36</v>
      </c>
      <c r="G22" s="1300">
        <v>48</v>
      </c>
    </row>
    <row r="23" spans="2:7" s="842" customFormat="1" ht="24.95" customHeight="1" x14ac:dyDescent="0.25">
      <c r="B23" s="1384" t="s">
        <v>788</v>
      </c>
      <c r="C23" s="1385"/>
      <c r="D23" s="1386"/>
      <c r="E23" s="1387"/>
      <c r="F23" s="1387"/>
      <c r="G23" s="1386"/>
    </row>
    <row r="24" spans="2:7" s="1305" customFormat="1" x14ac:dyDescent="0.2">
      <c r="B24" s="655" t="s">
        <v>785</v>
      </c>
      <c r="C24" s="1302">
        <v>239</v>
      </c>
      <c r="D24" s="1303">
        <v>7</v>
      </c>
      <c r="E24" s="1304">
        <v>79</v>
      </c>
      <c r="F24" s="1304">
        <v>142</v>
      </c>
      <c r="G24" s="1302">
        <v>221</v>
      </c>
    </row>
    <row r="25" spans="2:7" s="842" customFormat="1" x14ac:dyDescent="0.2">
      <c r="B25" s="661" t="s">
        <v>786</v>
      </c>
      <c r="C25" s="1300">
        <v>92</v>
      </c>
      <c r="D25" s="1300">
        <v>2</v>
      </c>
      <c r="E25" s="1301">
        <v>22</v>
      </c>
      <c r="F25" s="1301">
        <v>59</v>
      </c>
      <c r="G25" s="1300">
        <v>81</v>
      </c>
    </row>
    <row r="26" spans="2:7" s="842" customFormat="1" ht="24.95" customHeight="1" x14ac:dyDescent="0.25">
      <c r="B26" s="1384" t="s">
        <v>789</v>
      </c>
      <c r="C26" s="1385"/>
      <c r="D26" s="1386"/>
      <c r="E26" s="1387"/>
      <c r="F26" s="1387"/>
      <c r="G26" s="1386"/>
    </row>
    <row r="27" spans="2:7" s="1305" customFormat="1" x14ac:dyDescent="0.2">
      <c r="B27" s="655" t="s">
        <v>785</v>
      </c>
      <c r="C27" s="1302">
        <v>83</v>
      </c>
      <c r="D27" s="1303">
        <v>2</v>
      </c>
      <c r="E27" s="1304">
        <v>11</v>
      </c>
      <c r="F27" s="1304">
        <v>66</v>
      </c>
      <c r="G27" s="1302">
        <v>77</v>
      </c>
    </row>
    <row r="28" spans="2:7" s="842" customFormat="1" x14ac:dyDescent="0.2">
      <c r="B28" s="661" t="s">
        <v>786</v>
      </c>
      <c r="C28" s="1300">
        <v>54</v>
      </c>
      <c r="D28" s="1300">
        <v>2</v>
      </c>
      <c r="E28" s="1301">
        <v>12</v>
      </c>
      <c r="F28" s="1301">
        <v>38</v>
      </c>
      <c r="G28" s="1300">
        <v>50</v>
      </c>
    </row>
    <row r="29" spans="2:7" s="842" customFormat="1" ht="24.95" customHeight="1" x14ac:dyDescent="0.25">
      <c r="B29" s="1384" t="s">
        <v>790</v>
      </c>
      <c r="C29" s="1385"/>
      <c r="D29" s="1386"/>
      <c r="E29" s="1387"/>
      <c r="F29" s="1387"/>
      <c r="G29" s="1386"/>
    </row>
    <row r="30" spans="2:7" s="1305" customFormat="1" x14ac:dyDescent="0.2">
      <c r="B30" s="655" t="s">
        <v>774</v>
      </c>
      <c r="C30" s="1302">
        <v>448</v>
      </c>
      <c r="D30" s="1303">
        <v>10</v>
      </c>
      <c r="E30" s="1304">
        <v>113</v>
      </c>
      <c r="F30" s="1304">
        <v>305</v>
      </c>
      <c r="G30" s="1302">
        <v>418</v>
      </c>
    </row>
    <row r="31" spans="2:7" s="842" customFormat="1" x14ac:dyDescent="0.2">
      <c r="B31" s="661" t="s">
        <v>775</v>
      </c>
      <c r="C31" s="1300">
        <v>1</v>
      </c>
      <c r="D31" s="1300">
        <v>0</v>
      </c>
      <c r="E31" s="1301">
        <v>0</v>
      </c>
      <c r="F31" s="1301">
        <v>1</v>
      </c>
      <c r="G31" s="1300">
        <v>1</v>
      </c>
    </row>
    <row r="32" spans="2:7" s="1305" customFormat="1" x14ac:dyDescent="0.2">
      <c r="B32" s="655" t="s">
        <v>776</v>
      </c>
      <c r="C32" s="1302">
        <v>69</v>
      </c>
      <c r="D32" s="1303">
        <v>2</v>
      </c>
      <c r="E32" s="1304">
        <v>16</v>
      </c>
      <c r="F32" s="1304">
        <v>44</v>
      </c>
      <c r="G32" s="1302">
        <v>60</v>
      </c>
    </row>
    <row r="33" spans="2:7" s="842" customFormat="1" x14ac:dyDescent="0.2">
      <c r="B33" s="661" t="s">
        <v>777</v>
      </c>
      <c r="C33" s="1300">
        <v>5</v>
      </c>
      <c r="D33" s="1300">
        <v>0</v>
      </c>
      <c r="E33" s="1301">
        <v>1</v>
      </c>
      <c r="F33" s="1301">
        <v>4</v>
      </c>
      <c r="G33" s="1300">
        <v>5</v>
      </c>
    </row>
    <row r="34" spans="2:7" s="1305" customFormat="1" x14ac:dyDescent="0.2">
      <c r="B34" s="655" t="s">
        <v>778</v>
      </c>
      <c r="C34" s="1302">
        <v>22</v>
      </c>
      <c r="D34" s="1303">
        <v>0</v>
      </c>
      <c r="E34" s="1304">
        <v>4</v>
      </c>
      <c r="F34" s="1304">
        <v>18</v>
      </c>
      <c r="G34" s="1302">
        <v>22</v>
      </c>
    </row>
    <row r="35" spans="2:7" s="842" customFormat="1" x14ac:dyDescent="0.2">
      <c r="B35" s="661" t="s">
        <v>779</v>
      </c>
      <c r="C35" s="1300">
        <v>1</v>
      </c>
      <c r="D35" s="1300">
        <v>0</v>
      </c>
      <c r="E35" s="1301">
        <v>1</v>
      </c>
      <c r="F35" s="1301">
        <v>0</v>
      </c>
      <c r="G35" s="1300">
        <v>1</v>
      </c>
    </row>
    <row r="36" spans="2:7" s="1305" customFormat="1" x14ac:dyDescent="0.2">
      <c r="B36" s="655" t="s">
        <v>781</v>
      </c>
      <c r="C36" s="1302">
        <v>82</v>
      </c>
      <c r="D36" s="1303">
        <v>1</v>
      </c>
      <c r="E36" s="1304">
        <v>8</v>
      </c>
      <c r="F36" s="1304">
        <v>53</v>
      </c>
      <c r="G36" s="1302">
        <v>61</v>
      </c>
    </row>
    <row r="37" spans="2:7" s="842" customFormat="1" x14ac:dyDescent="0.2">
      <c r="B37" s="661" t="s">
        <v>780</v>
      </c>
      <c r="C37" s="1300">
        <v>166</v>
      </c>
      <c r="D37" s="1300">
        <v>2</v>
      </c>
      <c r="E37" s="1301">
        <v>43</v>
      </c>
      <c r="F37" s="1301">
        <v>105</v>
      </c>
      <c r="G37" s="1300">
        <v>148</v>
      </c>
    </row>
    <row r="38" spans="2:7" s="1305" customFormat="1" ht="20.100000000000001" customHeight="1" x14ac:dyDescent="0.2">
      <c r="B38" s="1306" t="s">
        <v>117</v>
      </c>
      <c r="C38" s="468"/>
      <c r="D38" s="468"/>
      <c r="E38" s="468"/>
      <c r="F38" s="468"/>
      <c r="G38" s="468"/>
    </row>
    <row r="39" spans="2:7" s="842" customFormat="1" x14ac:dyDescent="0.2">
      <c r="B39" s="337"/>
      <c r="C39" s="1307"/>
      <c r="D39" s="1308"/>
      <c r="E39" s="1307"/>
      <c r="F39" s="1307"/>
      <c r="G39" s="1307"/>
    </row>
    <row r="40" spans="2:7" s="1305" customFormat="1" x14ac:dyDescent="0.2">
      <c r="B40" s="337"/>
      <c r="C40" s="1307"/>
      <c r="D40" s="1308"/>
      <c r="E40" s="1307"/>
      <c r="F40" s="1307"/>
      <c r="G40" s="1307"/>
    </row>
    <row r="41" spans="2:7" s="842" customFormat="1" x14ac:dyDescent="0.2">
      <c r="B41" s="337"/>
      <c r="C41" s="1307"/>
      <c r="D41" s="1308"/>
      <c r="E41" s="1307"/>
      <c r="F41" s="1307"/>
      <c r="G41" s="1307"/>
    </row>
    <row r="42" spans="2:7" s="1305" customFormat="1" x14ac:dyDescent="0.2">
      <c r="B42"/>
      <c r="C42" s="752"/>
      <c r="D42" s="1299"/>
      <c r="E42" s="752"/>
      <c r="F42" s="752"/>
      <c r="G42" s="752"/>
    </row>
    <row r="43" spans="2:7" s="842" customFormat="1" ht="12" customHeight="1" x14ac:dyDescent="0.2">
      <c r="B43"/>
      <c r="C43" s="752"/>
      <c r="D43" s="1299"/>
      <c r="E43" s="752"/>
      <c r="F43" s="752"/>
      <c r="G43" s="752"/>
    </row>
    <row r="44" spans="2:7" s="1305" customFormat="1" x14ac:dyDescent="0.2">
      <c r="B44"/>
      <c r="C44" s="752"/>
      <c r="D44" s="1299"/>
      <c r="E44" s="752"/>
      <c r="F44" s="752"/>
      <c r="G44" s="752"/>
    </row>
    <row r="45" spans="2:7" s="842" customFormat="1" ht="20.100000000000001" customHeight="1" x14ac:dyDescent="0.2">
      <c r="B45"/>
      <c r="C45" s="752"/>
      <c r="D45" s="1299"/>
      <c r="E45" s="752"/>
      <c r="F45" s="752"/>
      <c r="G45" s="752"/>
    </row>
    <row r="46" spans="2:7" s="2" customFormat="1" ht="20.100000000000001" customHeight="1" x14ac:dyDescent="0.2">
      <c r="B46"/>
      <c r="C46" s="752"/>
      <c r="D46" s="1299"/>
      <c r="E46" s="752"/>
      <c r="F46" s="752"/>
      <c r="G46" s="752"/>
    </row>
    <row r="47" spans="2:7" s="337" customFormat="1" x14ac:dyDescent="0.2">
      <c r="B47"/>
      <c r="C47" s="752"/>
      <c r="D47" s="1299"/>
      <c r="E47" s="752"/>
      <c r="F47" s="752"/>
      <c r="G47" s="752"/>
    </row>
    <row r="48" spans="2:7" s="337" customFormat="1" x14ac:dyDescent="0.2">
      <c r="B48"/>
      <c r="C48" s="752"/>
      <c r="D48" s="1299"/>
      <c r="E48" s="752"/>
      <c r="F48" s="752"/>
      <c r="G48" s="752"/>
    </row>
    <row r="49" spans="2:7" s="337" customFormat="1" x14ac:dyDescent="0.2">
      <c r="B49"/>
      <c r="C49" s="752"/>
      <c r="D49" s="1299"/>
      <c r="E49" s="752"/>
      <c r="F49" s="752"/>
      <c r="G49" s="752"/>
    </row>
    <row r="50" spans="2:7" x14ac:dyDescent="0.2">
      <c r="D50" s="1299"/>
    </row>
    <row r="51" spans="2:7" x14ac:dyDescent="0.2">
      <c r="D51" s="1299"/>
    </row>
    <row r="52" spans="2:7" x14ac:dyDescent="0.2">
      <c r="D52" s="1299"/>
    </row>
    <row r="53" spans="2:7" x14ac:dyDescent="0.2">
      <c r="D53" s="1299"/>
    </row>
    <row r="54" spans="2:7" x14ac:dyDescent="0.2">
      <c r="D54" s="1299"/>
    </row>
    <row r="55" spans="2:7" x14ac:dyDescent="0.2">
      <c r="D55" s="1299"/>
    </row>
  </sheetData>
  <mergeCells count="2">
    <mergeCell ref="B1:G1"/>
    <mergeCell ref="E2:G2"/>
  </mergeCells>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0"/>
  <sheetViews>
    <sheetView showGridLines="0" zoomScaleNormal="100" workbookViewId="0">
      <pane xSplit="1" ySplit="6" topLeftCell="B7" activePane="bottomRight" state="frozen"/>
      <selection activeCell="N28" sqref="N28"/>
      <selection pane="topRight" activeCell="N28" sqref="N28"/>
      <selection pane="bottomLeft" activeCell="N28" sqref="N28"/>
      <selection pane="bottomRight" activeCell="P46" sqref="P46"/>
    </sheetView>
  </sheetViews>
  <sheetFormatPr baseColWidth="10" defaultColWidth="9.140625" defaultRowHeight="12.75" x14ac:dyDescent="0.2"/>
  <cols>
    <col min="1" max="1" width="1.5703125" customWidth="1"/>
    <col min="2" max="2" width="36.7109375" customWidth="1"/>
    <col min="3" max="7" width="10.7109375" style="273" customWidth="1"/>
    <col min="8" max="1009" width="10.7109375" customWidth="1"/>
    <col min="1010" max="1019" width="9.140625" customWidth="1"/>
  </cols>
  <sheetData>
    <row r="1" spans="2:7" s="839" customFormat="1" ht="20.100000000000001" customHeight="1" x14ac:dyDescent="0.2">
      <c r="B1" s="2076" t="s">
        <v>713</v>
      </c>
      <c r="C1" s="2076"/>
      <c r="D1" s="2076"/>
      <c r="E1" s="2076"/>
      <c r="F1" s="2076"/>
      <c r="G1" s="2076"/>
    </row>
    <row r="2" spans="2:7" s="839" customFormat="1" ht="20.100000000000001" customHeight="1" x14ac:dyDescent="0.2">
      <c r="B2" s="847" t="s">
        <v>646</v>
      </c>
      <c r="C2" s="840"/>
      <c r="D2" s="840"/>
      <c r="E2" s="840"/>
      <c r="F2" s="2083" t="s">
        <v>647</v>
      </c>
      <c r="G2" s="2084"/>
    </row>
    <row r="3" spans="2:7" s="102" customFormat="1" ht="20.100000000000001" customHeight="1" x14ac:dyDescent="0.2">
      <c r="B3" s="1121" t="s">
        <v>439</v>
      </c>
      <c r="C3" s="585"/>
      <c r="D3" s="585"/>
      <c r="E3" s="585"/>
      <c r="F3" s="585"/>
      <c r="G3" s="585"/>
    </row>
    <row r="4" spans="2:7" s="102" customFormat="1" ht="20.100000000000001" customHeight="1" x14ac:dyDescent="0.2">
      <c r="B4" s="848" t="s">
        <v>49</v>
      </c>
      <c r="C4" s="852"/>
      <c r="D4" s="852"/>
      <c r="E4" s="852"/>
      <c r="F4" s="852"/>
      <c r="G4" s="852"/>
    </row>
    <row r="5" spans="2:7" s="102" customFormat="1" ht="50.1" customHeight="1" x14ac:dyDescent="0.2">
      <c r="C5" s="710" t="s">
        <v>633</v>
      </c>
      <c r="D5" s="762" t="s">
        <v>106</v>
      </c>
      <c r="E5" s="783" t="s">
        <v>120</v>
      </c>
      <c r="F5" s="712" t="s">
        <v>121</v>
      </c>
      <c r="G5" s="712" t="s">
        <v>109</v>
      </c>
    </row>
    <row r="6" spans="2:7" s="849" customFormat="1" ht="24.95" customHeight="1" x14ac:dyDescent="0.25">
      <c r="B6" s="1384" t="s">
        <v>783</v>
      </c>
      <c r="C6" s="843"/>
      <c r="D6" s="844"/>
      <c r="E6" s="843"/>
      <c r="F6" s="850"/>
      <c r="G6" s="850"/>
    </row>
    <row r="7" spans="2:7" s="102" customFormat="1" ht="12" x14ac:dyDescent="0.2">
      <c r="B7" s="846" t="s">
        <v>767</v>
      </c>
      <c r="C7" s="657">
        <v>6007</v>
      </c>
      <c r="D7" s="732">
        <v>290</v>
      </c>
      <c r="E7" s="659">
        <v>2305</v>
      </c>
      <c r="F7" s="659">
        <v>3434</v>
      </c>
      <c r="G7" s="657">
        <v>5739</v>
      </c>
    </row>
    <row r="8" spans="2:7" s="102" customFormat="1" ht="12" x14ac:dyDescent="0.2">
      <c r="B8" s="661" t="s">
        <v>768</v>
      </c>
      <c r="C8" s="663">
        <v>1087</v>
      </c>
      <c r="D8" s="749">
        <v>32</v>
      </c>
      <c r="E8" s="665">
        <v>323</v>
      </c>
      <c r="F8" s="665">
        <v>726</v>
      </c>
      <c r="G8" s="663">
        <v>1049</v>
      </c>
    </row>
    <row r="9" spans="2:7" s="102" customFormat="1" ht="12" x14ac:dyDescent="0.2">
      <c r="B9" s="846" t="s">
        <v>769</v>
      </c>
      <c r="C9" s="657">
        <v>930</v>
      </c>
      <c r="D9" s="732">
        <v>8</v>
      </c>
      <c r="E9" s="659">
        <v>94</v>
      </c>
      <c r="F9" s="659">
        <v>814</v>
      </c>
      <c r="G9" s="657">
        <v>908</v>
      </c>
    </row>
    <row r="10" spans="2:7" s="102" customFormat="1" ht="12" x14ac:dyDescent="0.2">
      <c r="B10" s="661" t="s">
        <v>770</v>
      </c>
      <c r="C10" s="663">
        <v>3</v>
      </c>
      <c r="D10" s="749">
        <v>0</v>
      </c>
      <c r="E10" s="665">
        <v>0</v>
      </c>
      <c r="F10" s="665">
        <v>3</v>
      </c>
      <c r="G10" s="663">
        <v>3</v>
      </c>
    </row>
    <row r="11" spans="2:7" s="102" customFormat="1" ht="12" x14ac:dyDescent="0.2">
      <c r="B11" s="846" t="s">
        <v>771</v>
      </c>
      <c r="C11" s="657">
        <v>110</v>
      </c>
      <c r="D11" s="732">
        <v>11</v>
      </c>
      <c r="E11" s="659">
        <v>60</v>
      </c>
      <c r="F11" s="659">
        <v>46</v>
      </c>
      <c r="G11" s="657">
        <v>106</v>
      </c>
    </row>
    <row r="12" spans="2:7" s="102" customFormat="1" ht="12" x14ac:dyDescent="0.2">
      <c r="B12" s="661" t="s">
        <v>772</v>
      </c>
      <c r="C12" s="663">
        <v>11</v>
      </c>
      <c r="D12" s="749">
        <v>1</v>
      </c>
      <c r="E12" s="665">
        <v>9</v>
      </c>
      <c r="F12" s="665">
        <v>2</v>
      </c>
      <c r="G12" s="663">
        <v>11</v>
      </c>
    </row>
    <row r="13" spans="2:7" s="102" customFormat="1" ht="12" x14ac:dyDescent="0.2">
      <c r="B13" s="846" t="s">
        <v>782</v>
      </c>
      <c r="C13" s="657">
        <v>62</v>
      </c>
      <c r="D13" s="732">
        <v>0</v>
      </c>
      <c r="E13" s="659">
        <v>11</v>
      </c>
      <c r="F13" s="659">
        <v>41</v>
      </c>
      <c r="G13" s="657">
        <v>52</v>
      </c>
    </row>
    <row r="14" spans="2:7" s="102" customFormat="1" ht="12" x14ac:dyDescent="0.2">
      <c r="B14" s="661" t="s">
        <v>944</v>
      </c>
      <c r="C14" s="663">
        <v>13</v>
      </c>
      <c r="D14" s="749">
        <v>0</v>
      </c>
      <c r="E14" s="665">
        <v>5</v>
      </c>
      <c r="F14" s="665">
        <v>6</v>
      </c>
      <c r="G14" s="663">
        <v>11</v>
      </c>
    </row>
    <row r="15" spans="2:7" s="102" customFormat="1" ht="12" x14ac:dyDescent="0.2">
      <c r="B15" s="846" t="s">
        <v>644</v>
      </c>
      <c r="C15" s="657">
        <v>180</v>
      </c>
      <c r="D15" s="732">
        <v>5</v>
      </c>
      <c r="E15" s="659">
        <v>43</v>
      </c>
      <c r="F15" s="659">
        <v>134</v>
      </c>
      <c r="G15" s="657">
        <v>177</v>
      </c>
    </row>
    <row r="16" spans="2:7" s="95" customFormat="1" ht="12" x14ac:dyDescent="0.2">
      <c r="B16" s="661" t="s">
        <v>773</v>
      </c>
      <c r="C16" s="663">
        <v>19</v>
      </c>
      <c r="D16" s="749">
        <v>0</v>
      </c>
      <c r="E16" s="665">
        <v>7</v>
      </c>
      <c r="F16" s="665">
        <v>7</v>
      </c>
      <c r="G16" s="663">
        <v>14</v>
      </c>
    </row>
    <row r="17" spans="2:7" s="849" customFormat="1" ht="24.95" customHeight="1" x14ac:dyDescent="0.25">
      <c r="B17" s="1384" t="s">
        <v>784</v>
      </c>
      <c r="C17" s="843"/>
      <c r="D17" s="844"/>
      <c r="E17" s="843"/>
      <c r="F17" s="850"/>
      <c r="G17" s="850"/>
    </row>
    <row r="18" spans="2:7" s="95" customFormat="1" ht="12" x14ac:dyDescent="0.2">
      <c r="B18" s="655" t="s">
        <v>785</v>
      </c>
      <c r="C18" s="657">
        <v>108</v>
      </c>
      <c r="D18" s="732">
        <v>3</v>
      </c>
      <c r="E18" s="659">
        <v>24</v>
      </c>
      <c r="F18" s="659">
        <v>66</v>
      </c>
      <c r="G18" s="657">
        <v>90</v>
      </c>
    </row>
    <row r="19" spans="2:7" s="102" customFormat="1" ht="12" x14ac:dyDescent="0.2">
      <c r="B19" s="661" t="s">
        <v>786</v>
      </c>
      <c r="C19" s="663">
        <v>101</v>
      </c>
      <c r="D19" s="749">
        <v>6</v>
      </c>
      <c r="E19" s="665">
        <v>16</v>
      </c>
      <c r="F19" s="665">
        <v>74</v>
      </c>
      <c r="G19" s="663">
        <v>90</v>
      </c>
    </row>
    <row r="20" spans="2:7" s="849" customFormat="1" ht="24.95" customHeight="1" x14ac:dyDescent="0.25">
      <c r="B20" s="1384" t="s">
        <v>787</v>
      </c>
      <c r="C20" s="843"/>
      <c r="D20" s="844"/>
      <c r="E20" s="843"/>
      <c r="F20" s="850"/>
      <c r="G20" s="850"/>
    </row>
    <row r="21" spans="2:7" s="95" customFormat="1" ht="12" x14ac:dyDescent="0.2">
      <c r="B21" s="655" t="s">
        <v>785</v>
      </c>
      <c r="C21" s="657">
        <v>423</v>
      </c>
      <c r="D21" s="732">
        <v>62</v>
      </c>
      <c r="E21" s="659">
        <v>193</v>
      </c>
      <c r="F21" s="659">
        <v>193</v>
      </c>
      <c r="G21" s="657">
        <v>386</v>
      </c>
    </row>
    <row r="22" spans="2:7" s="102" customFormat="1" ht="12" x14ac:dyDescent="0.2">
      <c r="B22" s="661" t="s">
        <v>786</v>
      </c>
      <c r="C22" s="663">
        <v>223</v>
      </c>
      <c r="D22" s="749">
        <v>23</v>
      </c>
      <c r="E22" s="665">
        <v>108</v>
      </c>
      <c r="F22" s="665">
        <v>109</v>
      </c>
      <c r="G22" s="663">
        <v>217</v>
      </c>
    </row>
    <row r="23" spans="2:7" s="849" customFormat="1" ht="24.95" customHeight="1" x14ac:dyDescent="0.25">
      <c r="B23" s="1384" t="s">
        <v>788</v>
      </c>
      <c r="C23" s="843"/>
      <c r="D23" s="844"/>
      <c r="E23" s="843"/>
      <c r="F23" s="850"/>
      <c r="G23" s="850"/>
    </row>
    <row r="24" spans="2:7" s="95" customFormat="1" ht="12" x14ac:dyDescent="0.2">
      <c r="B24" s="655" t="s">
        <v>785</v>
      </c>
      <c r="C24" s="657">
        <v>294</v>
      </c>
      <c r="D24" s="732">
        <v>3</v>
      </c>
      <c r="E24" s="659">
        <v>99</v>
      </c>
      <c r="F24" s="659">
        <v>182</v>
      </c>
      <c r="G24" s="657">
        <v>281</v>
      </c>
    </row>
    <row r="25" spans="2:7" s="102" customFormat="1" ht="12" x14ac:dyDescent="0.2">
      <c r="B25" s="661" t="s">
        <v>786</v>
      </c>
      <c r="C25" s="663">
        <v>205</v>
      </c>
      <c r="D25" s="749">
        <v>3</v>
      </c>
      <c r="E25" s="665">
        <v>49</v>
      </c>
      <c r="F25" s="665">
        <v>150</v>
      </c>
      <c r="G25" s="663">
        <v>199</v>
      </c>
    </row>
    <row r="26" spans="2:7" s="849" customFormat="1" ht="24.95" customHeight="1" x14ac:dyDescent="0.25">
      <c r="B26" s="1384" t="s">
        <v>789</v>
      </c>
      <c r="C26" s="843"/>
      <c r="D26" s="844"/>
      <c r="E26" s="843"/>
      <c r="F26" s="850"/>
      <c r="G26" s="850"/>
    </row>
    <row r="27" spans="2:7" s="95" customFormat="1" ht="12" x14ac:dyDescent="0.2">
      <c r="B27" s="655" t="s">
        <v>785</v>
      </c>
      <c r="C27" s="657">
        <v>1351</v>
      </c>
      <c r="D27" s="732">
        <v>72</v>
      </c>
      <c r="E27" s="659">
        <v>475</v>
      </c>
      <c r="F27" s="659">
        <v>832</v>
      </c>
      <c r="G27" s="657">
        <v>1307</v>
      </c>
    </row>
    <row r="28" spans="2:7" s="102" customFormat="1" ht="12" x14ac:dyDescent="0.2">
      <c r="B28" s="661" t="s">
        <v>786</v>
      </c>
      <c r="C28" s="663">
        <v>201</v>
      </c>
      <c r="D28" s="749">
        <v>7</v>
      </c>
      <c r="E28" s="665">
        <v>39</v>
      </c>
      <c r="F28" s="665">
        <v>164</v>
      </c>
      <c r="G28" s="663">
        <v>203</v>
      </c>
    </row>
    <row r="29" spans="2:7" s="849" customFormat="1" ht="24.95" customHeight="1" x14ac:dyDescent="0.25">
      <c r="B29" s="1384" t="s">
        <v>790</v>
      </c>
      <c r="C29" s="843"/>
      <c r="D29" s="844"/>
      <c r="E29" s="843"/>
      <c r="F29" s="850"/>
      <c r="G29" s="850"/>
    </row>
    <row r="30" spans="2:7" s="95" customFormat="1" ht="12" x14ac:dyDescent="0.2">
      <c r="B30" s="655" t="s">
        <v>774</v>
      </c>
      <c r="C30" s="657">
        <v>84</v>
      </c>
      <c r="D30" s="732">
        <v>8</v>
      </c>
      <c r="E30" s="659">
        <v>29</v>
      </c>
      <c r="F30" s="659">
        <v>45</v>
      </c>
      <c r="G30" s="657">
        <v>74</v>
      </c>
    </row>
    <row r="31" spans="2:7" s="95" customFormat="1" ht="12" x14ac:dyDescent="0.2">
      <c r="B31" s="661" t="s">
        <v>775</v>
      </c>
      <c r="C31" s="663">
        <v>16</v>
      </c>
      <c r="D31" s="749">
        <v>0</v>
      </c>
      <c r="E31" s="665">
        <v>8</v>
      </c>
      <c r="F31" s="665">
        <v>7</v>
      </c>
      <c r="G31" s="663">
        <v>15</v>
      </c>
    </row>
    <row r="32" spans="2:7" s="95" customFormat="1" ht="12" x14ac:dyDescent="0.2">
      <c r="B32" s="846" t="s">
        <v>776</v>
      </c>
      <c r="C32" s="657">
        <v>356</v>
      </c>
      <c r="D32" s="732">
        <v>12</v>
      </c>
      <c r="E32" s="659">
        <v>98</v>
      </c>
      <c r="F32" s="659">
        <v>234</v>
      </c>
      <c r="G32" s="657">
        <v>332</v>
      </c>
    </row>
    <row r="33" spans="2:7" s="95" customFormat="1" ht="10.5" customHeight="1" x14ac:dyDescent="0.2">
      <c r="B33" s="661" t="s">
        <v>777</v>
      </c>
      <c r="C33" s="663"/>
      <c r="D33" s="749"/>
      <c r="E33" s="665"/>
      <c r="F33" s="665"/>
      <c r="G33" s="663"/>
    </row>
    <row r="34" spans="2:7" s="95" customFormat="1" ht="12" x14ac:dyDescent="0.2">
      <c r="B34" s="846" t="s">
        <v>778</v>
      </c>
      <c r="C34" s="657">
        <v>186</v>
      </c>
      <c r="D34" s="732">
        <v>1</v>
      </c>
      <c r="E34" s="659">
        <v>30</v>
      </c>
      <c r="F34" s="659">
        <v>142</v>
      </c>
      <c r="G34" s="657">
        <v>172</v>
      </c>
    </row>
    <row r="35" spans="2:7" s="95" customFormat="1" ht="12" x14ac:dyDescent="0.2">
      <c r="B35" s="661" t="s">
        <v>779</v>
      </c>
      <c r="C35" s="663">
        <v>8</v>
      </c>
      <c r="D35" s="749">
        <v>0</v>
      </c>
      <c r="E35" s="665">
        <v>0</v>
      </c>
      <c r="F35" s="665">
        <v>6</v>
      </c>
      <c r="G35" s="663">
        <v>6</v>
      </c>
    </row>
    <row r="36" spans="2:7" x14ac:dyDescent="0.2">
      <c r="B36" s="846" t="s">
        <v>781</v>
      </c>
      <c r="C36" s="657">
        <v>24</v>
      </c>
      <c r="D36" s="732">
        <v>2</v>
      </c>
      <c r="E36" s="659">
        <v>2</v>
      </c>
      <c r="F36" s="659">
        <v>7</v>
      </c>
      <c r="G36" s="657">
        <v>9</v>
      </c>
    </row>
    <row r="37" spans="2:7" s="2" customFormat="1" x14ac:dyDescent="0.2">
      <c r="B37" s="661" t="s">
        <v>780</v>
      </c>
      <c r="C37" s="663">
        <v>443</v>
      </c>
      <c r="D37" s="749">
        <v>22</v>
      </c>
      <c r="E37" s="665">
        <v>135</v>
      </c>
      <c r="F37" s="665">
        <v>270</v>
      </c>
      <c r="G37" s="663">
        <v>405</v>
      </c>
    </row>
    <row r="38" spans="2:7" ht="20.100000000000001" customHeight="1" x14ac:dyDescent="0.2">
      <c r="B38" s="126" t="s">
        <v>117</v>
      </c>
      <c r="C38" s="467"/>
      <c r="D38" s="467"/>
      <c r="E38" s="467"/>
      <c r="F38" s="467"/>
      <c r="G38" s="467"/>
    </row>
    <row r="39" spans="2:7" x14ac:dyDescent="0.2">
      <c r="C39" s="78"/>
      <c r="D39" s="242"/>
      <c r="E39" s="78"/>
      <c r="F39" s="78"/>
      <c r="G39" s="78"/>
    </row>
    <row r="40" spans="2:7" x14ac:dyDescent="0.2">
      <c r="C40" s="78"/>
      <c r="D40" s="242"/>
      <c r="E40" s="78"/>
      <c r="F40" s="78"/>
      <c r="G40" s="78"/>
    </row>
    <row r="41" spans="2:7" x14ac:dyDescent="0.2">
      <c r="C41" s="78"/>
      <c r="D41" s="242"/>
      <c r="E41" s="78"/>
      <c r="F41" s="78"/>
      <c r="G41" s="78"/>
    </row>
    <row r="42" spans="2:7" x14ac:dyDescent="0.2">
      <c r="D42" s="242"/>
    </row>
    <row r="43" spans="2:7" x14ac:dyDescent="0.2">
      <c r="D43" s="242"/>
    </row>
    <row r="44" spans="2:7" x14ac:dyDescent="0.2">
      <c r="D44" s="242"/>
    </row>
    <row r="45" spans="2:7" x14ac:dyDescent="0.2">
      <c r="D45" s="242"/>
    </row>
    <row r="46" spans="2:7" x14ac:dyDescent="0.2">
      <c r="D46" s="242"/>
    </row>
    <row r="47" spans="2:7" x14ac:dyDescent="0.2">
      <c r="D47" s="242"/>
    </row>
    <row r="48" spans="2:7" x14ac:dyDescent="0.2">
      <c r="D48" s="242"/>
    </row>
    <row r="49" spans="4:4" x14ac:dyDescent="0.2">
      <c r="D49" s="242"/>
    </row>
    <row r="50" spans="4:4" x14ac:dyDescent="0.2">
      <c r="D50" s="242"/>
    </row>
  </sheetData>
  <mergeCells count="2">
    <mergeCell ref="B1:G1"/>
    <mergeCell ref="F2:G2"/>
  </mergeCells>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showGridLines="0" zoomScaleNormal="100" workbookViewId="0">
      <pane xSplit="1" ySplit="6" topLeftCell="B7" activePane="bottomRight" state="frozen"/>
      <selection activeCell="N28" sqref="N28"/>
      <selection pane="topRight" activeCell="N28" sqref="N28"/>
      <selection pane="bottomLeft" activeCell="N28" sqref="N28"/>
      <selection pane="bottomRight" activeCell="A38" sqref="A38:XFD38"/>
    </sheetView>
  </sheetViews>
  <sheetFormatPr baseColWidth="10" defaultColWidth="9.140625" defaultRowHeight="12.75" x14ac:dyDescent="0.2"/>
  <cols>
    <col min="1" max="1" width="1.5703125" customWidth="1"/>
    <col min="2" max="2" width="36.7109375" customWidth="1"/>
    <col min="3" max="7" width="10.7109375" style="273" customWidth="1"/>
    <col min="8" max="1000" width="10.7109375" customWidth="1"/>
    <col min="1001" max="1012" width="9.140625" customWidth="1"/>
  </cols>
  <sheetData>
    <row r="1" spans="2:7" s="839" customFormat="1" ht="20.100000000000001" customHeight="1" x14ac:dyDescent="0.2">
      <c r="B1" s="2076" t="s">
        <v>713</v>
      </c>
      <c r="C1" s="2076"/>
      <c r="D1" s="2076"/>
      <c r="E1" s="2076"/>
      <c r="F1" s="2076"/>
      <c r="G1" s="2076"/>
    </row>
    <row r="2" spans="2:7" s="839" customFormat="1" ht="20.100000000000001" customHeight="1" x14ac:dyDescent="0.2">
      <c r="B2" s="853" t="s">
        <v>648</v>
      </c>
      <c r="C2" s="854"/>
      <c r="D2" s="854"/>
      <c r="E2" s="854"/>
      <c r="F2" s="854"/>
      <c r="G2" s="1122" t="s">
        <v>649</v>
      </c>
    </row>
    <row r="3" spans="2:7" s="102" customFormat="1" ht="20.100000000000001" customHeight="1" x14ac:dyDescent="0.2">
      <c r="B3" s="1121" t="s">
        <v>439</v>
      </c>
      <c r="C3" s="585"/>
      <c r="D3" s="585"/>
      <c r="E3" s="585"/>
      <c r="F3" s="585"/>
      <c r="G3" s="585"/>
    </row>
    <row r="4" spans="2:7" s="102" customFormat="1" ht="20.100000000000001" customHeight="1" x14ac:dyDescent="0.2">
      <c r="B4" s="848" t="s">
        <v>49</v>
      </c>
      <c r="C4" s="852"/>
      <c r="D4" s="852"/>
      <c r="E4" s="852"/>
      <c r="F4" s="852"/>
      <c r="G4" s="852"/>
    </row>
    <row r="5" spans="2:7" s="102" customFormat="1" ht="50.1" customHeight="1" x14ac:dyDescent="0.2">
      <c r="C5" s="710" t="s">
        <v>633</v>
      </c>
      <c r="D5" s="762" t="s">
        <v>106</v>
      </c>
      <c r="E5" s="783" t="s">
        <v>120</v>
      </c>
      <c r="F5" s="712" t="s">
        <v>121</v>
      </c>
      <c r="G5" s="712" t="s">
        <v>109</v>
      </c>
    </row>
    <row r="6" spans="2:7" s="849" customFormat="1" ht="24.95" customHeight="1" x14ac:dyDescent="0.25">
      <c r="B6" s="1384" t="s">
        <v>783</v>
      </c>
      <c r="C6" s="843"/>
      <c r="D6" s="844"/>
      <c r="E6" s="843"/>
      <c r="F6" s="850"/>
      <c r="G6" s="850"/>
    </row>
    <row r="7" spans="2:7" s="102" customFormat="1" ht="12" x14ac:dyDescent="0.2">
      <c r="B7" s="846" t="s">
        <v>767</v>
      </c>
      <c r="C7" s="657">
        <v>22066</v>
      </c>
      <c r="D7" s="732">
        <v>643</v>
      </c>
      <c r="E7" s="659">
        <v>3811</v>
      </c>
      <c r="F7" s="659">
        <v>10424</v>
      </c>
      <c r="G7" s="657">
        <v>14235</v>
      </c>
    </row>
    <row r="8" spans="2:7" s="102" customFormat="1" ht="12" x14ac:dyDescent="0.2">
      <c r="B8" s="661" t="s">
        <v>768</v>
      </c>
      <c r="C8" s="663">
        <v>7552</v>
      </c>
      <c r="D8" s="749">
        <v>55</v>
      </c>
      <c r="E8" s="665">
        <v>418</v>
      </c>
      <c r="F8" s="665">
        <v>3830</v>
      </c>
      <c r="G8" s="663">
        <v>4248</v>
      </c>
    </row>
    <row r="9" spans="2:7" s="102" customFormat="1" ht="12" x14ac:dyDescent="0.2">
      <c r="B9" s="846" t="s">
        <v>769</v>
      </c>
      <c r="C9" s="657">
        <v>62</v>
      </c>
      <c r="D9" s="732">
        <v>0</v>
      </c>
      <c r="E9" s="659">
        <v>10</v>
      </c>
      <c r="F9" s="659">
        <v>30</v>
      </c>
      <c r="G9" s="657">
        <v>40</v>
      </c>
    </row>
    <row r="10" spans="2:7" s="102" customFormat="1" ht="12" x14ac:dyDescent="0.2">
      <c r="B10" s="661" t="s">
        <v>770</v>
      </c>
      <c r="C10" s="663">
        <v>301</v>
      </c>
      <c r="D10" s="749">
        <v>2</v>
      </c>
      <c r="E10" s="665">
        <v>5</v>
      </c>
      <c r="F10" s="665">
        <v>15</v>
      </c>
      <c r="G10" s="663">
        <v>20</v>
      </c>
    </row>
    <row r="11" spans="2:7" s="102" customFormat="1" ht="12" x14ac:dyDescent="0.2">
      <c r="B11" s="846" t="s">
        <v>771</v>
      </c>
      <c r="C11" s="657">
        <v>551</v>
      </c>
      <c r="D11" s="732">
        <v>52</v>
      </c>
      <c r="E11" s="659">
        <v>167</v>
      </c>
      <c r="F11" s="659">
        <v>195</v>
      </c>
      <c r="G11" s="657">
        <v>362</v>
      </c>
    </row>
    <row r="12" spans="2:7" s="102" customFormat="1" ht="12" x14ac:dyDescent="0.2">
      <c r="B12" s="661" t="s">
        <v>772</v>
      </c>
      <c r="C12" s="663">
        <v>84</v>
      </c>
      <c r="D12" s="749">
        <v>6</v>
      </c>
      <c r="E12" s="665">
        <v>35</v>
      </c>
      <c r="F12" s="665">
        <v>44</v>
      </c>
      <c r="G12" s="663">
        <v>79</v>
      </c>
    </row>
    <row r="13" spans="2:7" s="102" customFormat="1" ht="12" x14ac:dyDescent="0.2">
      <c r="B13" s="846" t="s">
        <v>782</v>
      </c>
      <c r="C13" s="657">
        <v>52</v>
      </c>
      <c r="D13" s="732">
        <v>0</v>
      </c>
      <c r="E13" s="659">
        <v>2</v>
      </c>
      <c r="F13" s="659">
        <v>15</v>
      </c>
      <c r="G13" s="657">
        <v>17</v>
      </c>
    </row>
    <row r="14" spans="2:7" s="102" customFormat="1" ht="12" x14ac:dyDescent="0.2">
      <c r="B14" s="661" t="s">
        <v>944</v>
      </c>
      <c r="C14" s="663">
        <v>8</v>
      </c>
      <c r="D14" s="749">
        <v>0</v>
      </c>
      <c r="E14" s="665">
        <v>1</v>
      </c>
      <c r="F14" s="665">
        <v>6</v>
      </c>
      <c r="G14" s="663">
        <v>7</v>
      </c>
    </row>
    <row r="15" spans="2:7" s="102" customFormat="1" ht="12" x14ac:dyDescent="0.2">
      <c r="B15" s="846" t="s">
        <v>644</v>
      </c>
      <c r="C15" s="657">
        <v>2024</v>
      </c>
      <c r="D15" s="732">
        <v>14</v>
      </c>
      <c r="E15" s="659">
        <v>71</v>
      </c>
      <c r="F15" s="659">
        <v>557</v>
      </c>
      <c r="G15" s="657">
        <v>628</v>
      </c>
    </row>
    <row r="16" spans="2:7" s="95" customFormat="1" ht="12" x14ac:dyDescent="0.2">
      <c r="B16" s="661" t="s">
        <v>773</v>
      </c>
      <c r="C16" s="663">
        <v>582</v>
      </c>
      <c r="D16" s="749">
        <v>2</v>
      </c>
      <c r="E16" s="665">
        <v>17</v>
      </c>
      <c r="F16" s="665">
        <v>128</v>
      </c>
      <c r="G16" s="663">
        <v>145</v>
      </c>
    </row>
    <row r="17" spans="2:7" s="849" customFormat="1" ht="24.95" customHeight="1" x14ac:dyDescent="0.25">
      <c r="B17" s="1384" t="s">
        <v>784</v>
      </c>
      <c r="C17" s="843"/>
      <c r="D17" s="844"/>
      <c r="E17" s="843"/>
      <c r="F17" s="850"/>
      <c r="G17" s="850"/>
    </row>
    <row r="18" spans="2:7" s="95" customFormat="1" ht="12" x14ac:dyDescent="0.2">
      <c r="B18" s="655" t="s">
        <v>785</v>
      </c>
      <c r="C18" s="657">
        <v>833</v>
      </c>
      <c r="D18" s="732">
        <v>5</v>
      </c>
      <c r="E18" s="659">
        <v>48</v>
      </c>
      <c r="F18" s="659">
        <v>236</v>
      </c>
      <c r="G18" s="657">
        <v>284</v>
      </c>
    </row>
    <row r="19" spans="2:7" s="102" customFormat="1" ht="12" x14ac:dyDescent="0.2">
      <c r="B19" s="661" t="s">
        <v>786</v>
      </c>
      <c r="C19" s="663">
        <v>719</v>
      </c>
      <c r="D19" s="749">
        <v>11</v>
      </c>
      <c r="E19" s="665">
        <v>26</v>
      </c>
      <c r="F19" s="665">
        <v>178</v>
      </c>
      <c r="G19" s="663">
        <v>204</v>
      </c>
    </row>
    <row r="20" spans="2:7" s="849" customFormat="1" ht="24.95" customHeight="1" x14ac:dyDescent="0.25">
      <c r="B20" s="1384" t="s">
        <v>787</v>
      </c>
      <c r="C20" s="843"/>
      <c r="D20" s="844"/>
      <c r="E20" s="843"/>
      <c r="F20" s="850"/>
      <c r="G20" s="850"/>
    </row>
    <row r="21" spans="2:7" s="95" customFormat="1" ht="12" x14ac:dyDescent="0.2">
      <c r="B21" s="655" t="s">
        <v>785</v>
      </c>
      <c r="C21" s="657">
        <v>2989</v>
      </c>
      <c r="D21" s="732">
        <v>352</v>
      </c>
      <c r="E21" s="659">
        <v>1075</v>
      </c>
      <c r="F21" s="659">
        <v>1349</v>
      </c>
      <c r="G21" s="657">
        <v>2424</v>
      </c>
    </row>
    <row r="22" spans="2:7" s="102" customFormat="1" ht="12" x14ac:dyDescent="0.2">
      <c r="B22" s="661" t="s">
        <v>786</v>
      </c>
      <c r="C22" s="663">
        <v>1268</v>
      </c>
      <c r="D22" s="749">
        <v>103</v>
      </c>
      <c r="E22" s="665">
        <v>383</v>
      </c>
      <c r="F22" s="665">
        <v>741</v>
      </c>
      <c r="G22" s="663">
        <v>1124</v>
      </c>
    </row>
    <row r="23" spans="2:7" s="849" customFormat="1" ht="24.95" customHeight="1" x14ac:dyDescent="0.25">
      <c r="B23" s="1384" t="s">
        <v>788</v>
      </c>
      <c r="C23" s="843"/>
      <c r="D23" s="844"/>
      <c r="E23" s="843"/>
      <c r="F23" s="850"/>
      <c r="G23" s="850"/>
    </row>
    <row r="24" spans="2:7" s="95" customFormat="1" ht="12" x14ac:dyDescent="0.2">
      <c r="B24" s="655" t="s">
        <v>785</v>
      </c>
      <c r="C24" s="657">
        <v>5886</v>
      </c>
      <c r="D24" s="732">
        <v>45</v>
      </c>
      <c r="E24" s="659">
        <v>255</v>
      </c>
      <c r="F24" s="659">
        <v>1228</v>
      </c>
      <c r="G24" s="657">
        <v>1483</v>
      </c>
    </row>
    <row r="25" spans="2:7" s="102" customFormat="1" ht="12" x14ac:dyDescent="0.2">
      <c r="B25" s="661" t="s">
        <v>786</v>
      </c>
      <c r="C25" s="663">
        <v>1564</v>
      </c>
      <c r="D25" s="749">
        <v>9</v>
      </c>
      <c r="E25" s="665">
        <v>63</v>
      </c>
      <c r="F25" s="665">
        <v>376</v>
      </c>
      <c r="G25" s="663">
        <v>439</v>
      </c>
    </row>
    <row r="26" spans="2:7" s="849" customFormat="1" ht="24.95" customHeight="1" x14ac:dyDescent="0.25">
      <c r="B26" s="1384" t="s">
        <v>789</v>
      </c>
      <c r="C26" s="843"/>
      <c r="D26" s="844"/>
      <c r="E26" s="843"/>
      <c r="F26" s="850"/>
      <c r="G26" s="850"/>
    </row>
    <row r="27" spans="2:7" s="95" customFormat="1" ht="12" x14ac:dyDescent="0.2">
      <c r="B27" s="655" t="s">
        <v>785</v>
      </c>
      <c r="C27" s="657">
        <v>1194</v>
      </c>
      <c r="D27" s="732">
        <v>46</v>
      </c>
      <c r="E27" s="659">
        <v>248</v>
      </c>
      <c r="F27" s="659">
        <v>411</v>
      </c>
      <c r="G27" s="657">
        <v>659</v>
      </c>
    </row>
    <row r="28" spans="2:7" s="102" customFormat="1" ht="12" x14ac:dyDescent="0.2">
      <c r="B28" s="661" t="s">
        <v>786</v>
      </c>
      <c r="C28" s="663">
        <v>99</v>
      </c>
      <c r="D28" s="749">
        <v>3</v>
      </c>
      <c r="E28" s="665">
        <v>15</v>
      </c>
      <c r="F28" s="665">
        <v>44</v>
      </c>
      <c r="G28" s="663">
        <v>59</v>
      </c>
    </row>
    <row r="29" spans="2:7" s="849" customFormat="1" ht="24.95" customHeight="1" x14ac:dyDescent="0.25">
      <c r="B29" s="1384" t="s">
        <v>790</v>
      </c>
      <c r="C29" s="843"/>
      <c r="D29" s="844"/>
      <c r="E29" s="843"/>
      <c r="F29" s="850"/>
      <c r="G29" s="850"/>
    </row>
    <row r="30" spans="2:7" s="95" customFormat="1" ht="12" x14ac:dyDescent="0.2">
      <c r="B30" s="655" t="s">
        <v>774</v>
      </c>
      <c r="C30" s="657">
        <v>1335</v>
      </c>
      <c r="D30" s="732">
        <v>47</v>
      </c>
      <c r="E30" s="659">
        <v>202</v>
      </c>
      <c r="F30" s="659">
        <v>450</v>
      </c>
      <c r="G30" s="657">
        <v>652</v>
      </c>
    </row>
    <row r="31" spans="2:7" s="95" customFormat="1" ht="12" x14ac:dyDescent="0.2">
      <c r="B31" s="661" t="s">
        <v>775</v>
      </c>
      <c r="C31" s="663">
        <v>435</v>
      </c>
      <c r="D31" s="749">
        <v>1</v>
      </c>
      <c r="E31" s="665">
        <v>7</v>
      </c>
      <c r="F31" s="665">
        <v>66</v>
      </c>
      <c r="G31" s="663">
        <v>73</v>
      </c>
    </row>
    <row r="32" spans="2:7" s="95" customFormat="1" ht="12" x14ac:dyDescent="0.2">
      <c r="B32" s="846" t="s">
        <v>776</v>
      </c>
      <c r="C32" s="657">
        <v>688</v>
      </c>
      <c r="D32" s="732">
        <v>6</v>
      </c>
      <c r="E32" s="659">
        <v>111</v>
      </c>
      <c r="F32" s="659">
        <v>409</v>
      </c>
      <c r="G32" s="657">
        <v>520</v>
      </c>
    </row>
    <row r="33" spans="2:7" s="95" customFormat="1" ht="10.5" customHeight="1" x14ac:dyDescent="0.2">
      <c r="B33" s="661" t="s">
        <v>777</v>
      </c>
      <c r="C33" s="663">
        <v>257</v>
      </c>
      <c r="D33" s="749">
        <v>0</v>
      </c>
      <c r="E33" s="665">
        <v>5</v>
      </c>
      <c r="F33" s="665">
        <v>16</v>
      </c>
      <c r="G33" s="663">
        <v>21</v>
      </c>
    </row>
    <row r="34" spans="2:7" s="95" customFormat="1" ht="12" x14ac:dyDescent="0.2">
      <c r="B34" s="846" t="s">
        <v>778</v>
      </c>
      <c r="C34" s="657">
        <v>1982</v>
      </c>
      <c r="D34" s="732">
        <v>16</v>
      </c>
      <c r="E34" s="659">
        <v>63</v>
      </c>
      <c r="F34" s="659">
        <v>1119</v>
      </c>
      <c r="G34" s="657">
        <v>1182</v>
      </c>
    </row>
    <row r="35" spans="2:7" s="95" customFormat="1" ht="12" x14ac:dyDescent="0.2">
      <c r="B35" s="661" t="s">
        <v>779</v>
      </c>
      <c r="C35" s="663">
        <v>258</v>
      </c>
      <c r="D35" s="749">
        <v>7</v>
      </c>
      <c r="E35" s="665">
        <v>20</v>
      </c>
      <c r="F35" s="665">
        <v>113</v>
      </c>
      <c r="G35" s="663">
        <v>133</v>
      </c>
    </row>
    <row r="36" spans="2:7" x14ac:dyDescent="0.2">
      <c r="B36" s="846" t="s">
        <v>781</v>
      </c>
      <c r="C36" s="657">
        <v>29</v>
      </c>
      <c r="D36" s="732">
        <v>0</v>
      </c>
      <c r="E36" s="659">
        <v>2</v>
      </c>
      <c r="F36" s="659">
        <v>7</v>
      </c>
      <c r="G36" s="657">
        <v>9</v>
      </c>
    </row>
    <row r="37" spans="2:7" s="2" customFormat="1" x14ac:dyDescent="0.2">
      <c r="B37" s="661" t="s">
        <v>780</v>
      </c>
      <c r="C37" s="663">
        <v>1904</v>
      </c>
      <c r="D37" s="749">
        <v>44</v>
      </c>
      <c r="E37" s="665">
        <v>184</v>
      </c>
      <c r="F37" s="665">
        <v>785</v>
      </c>
      <c r="G37" s="663">
        <v>969</v>
      </c>
    </row>
    <row r="38" spans="2:7" s="102" customFormat="1" ht="20.100000000000001" customHeight="1" x14ac:dyDescent="0.2">
      <c r="B38" s="126" t="s">
        <v>117</v>
      </c>
      <c r="C38" s="467"/>
      <c r="D38" s="467"/>
      <c r="E38" s="467"/>
      <c r="F38" s="467"/>
      <c r="G38" s="467"/>
    </row>
    <row r="39" spans="2:7" s="95" customFormat="1" x14ac:dyDescent="0.2">
      <c r="B39"/>
      <c r="C39" s="273"/>
      <c r="D39" s="273"/>
      <c r="E39" s="273"/>
      <c r="F39" s="273"/>
      <c r="G39" s="273"/>
    </row>
    <row r="40" spans="2:7" s="102" customFormat="1" x14ac:dyDescent="0.2">
      <c r="B40"/>
      <c r="C40" s="273"/>
      <c r="D40" s="273"/>
      <c r="E40" s="273"/>
      <c r="F40" s="273"/>
      <c r="G40" s="273"/>
    </row>
    <row r="41" spans="2:7" s="95" customFormat="1" x14ac:dyDescent="0.2">
      <c r="B41"/>
      <c r="C41" s="273"/>
      <c r="D41" s="273"/>
      <c r="E41" s="273"/>
      <c r="F41" s="273"/>
      <c r="G41" s="273"/>
    </row>
    <row r="42" spans="2:7" s="102" customFormat="1" x14ac:dyDescent="0.2">
      <c r="B42"/>
      <c r="C42" s="273"/>
      <c r="D42" s="273"/>
      <c r="E42" s="273"/>
      <c r="F42" s="273"/>
      <c r="G42" s="273"/>
    </row>
    <row r="43" spans="2:7" s="95" customFormat="1" x14ac:dyDescent="0.2">
      <c r="B43"/>
      <c r="C43" s="273"/>
      <c r="D43" s="273"/>
      <c r="E43" s="273"/>
      <c r="F43" s="273"/>
      <c r="G43" s="273"/>
    </row>
    <row r="44" spans="2:7" s="102" customFormat="1" x14ac:dyDescent="0.2">
      <c r="B44"/>
      <c r="C44" s="273"/>
      <c r="D44" s="273"/>
      <c r="E44" s="273"/>
      <c r="F44" s="273"/>
      <c r="G44" s="273"/>
    </row>
    <row r="45" spans="2:7" s="2" customFormat="1" ht="20.100000000000001" customHeight="1" x14ac:dyDescent="0.2">
      <c r="B45"/>
      <c r="C45" s="273"/>
      <c r="D45" s="273"/>
      <c r="E45" s="273"/>
      <c r="F45" s="273"/>
      <c r="G45" s="273"/>
    </row>
  </sheetData>
  <mergeCells count="1">
    <mergeCell ref="B1:G1"/>
  </mergeCells>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1"/>
  <sheetViews>
    <sheetView showGridLines="0" zoomScaleNormal="100" workbookViewId="0">
      <pane xSplit="1" ySplit="6" topLeftCell="B7" activePane="bottomRight" state="frozen"/>
      <selection activeCell="N28" sqref="N28"/>
      <selection pane="topRight" activeCell="N28" sqref="N28"/>
      <selection pane="bottomLeft" activeCell="N28" sqref="N28"/>
      <selection pane="bottomRight" activeCell="R38" sqref="R38"/>
    </sheetView>
  </sheetViews>
  <sheetFormatPr baseColWidth="10" defaultColWidth="9.140625" defaultRowHeight="12.75" x14ac:dyDescent="0.2"/>
  <cols>
    <col min="1" max="1" width="1.5703125" customWidth="1"/>
    <col min="2" max="2" width="36.7109375" customWidth="1"/>
    <col min="3" max="7" width="10.7109375" customWidth="1"/>
    <col min="8" max="8" width="9.140625" customWidth="1"/>
    <col min="9" max="9" width="34.140625" bestFit="1" customWidth="1"/>
    <col min="10" max="1025" width="9.140625" customWidth="1"/>
  </cols>
  <sheetData>
    <row r="1" spans="2:8" s="839" customFormat="1" ht="20.100000000000001" customHeight="1" x14ac:dyDescent="0.2">
      <c r="B1" s="2085" t="s">
        <v>713</v>
      </c>
      <c r="C1" s="2085"/>
      <c r="D1" s="2085"/>
      <c r="E1" s="2085"/>
      <c r="F1" s="2085"/>
      <c r="G1" s="2085"/>
    </row>
    <row r="2" spans="2:8" s="839" customFormat="1" ht="20.100000000000001" customHeight="1" x14ac:dyDescent="0.2">
      <c r="B2" s="855" t="s">
        <v>643</v>
      </c>
      <c r="C2" s="840"/>
      <c r="D2" s="840"/>
      <c r="E2" s="2083" t="s">
        <v>650</v>
      </c>
      <c r="F2" s="2084"/>
      <c r="G2" s="2084"/>
    </row>
    <row r="3" spans="2:8" s="102" customFormat="1" ht="20.100000000000001" customHeight="1" x14ac:dyDescent="0.2">
      <c r="B3" s="1121" t="s">
        <v>439</v>
      </c>
      <c r="C3" s="585"/>
      <c r="D3" s="585"/>
      <c r="E3" s="585"/>
    </row>
    <row r="4" spans="2:8" s="102" customFormat="1" ht="20.100000000000001" customHeight="1" x14ac:dyDescent="0.2">
      <c r="B4" s="848" t="s">
        <v>49</v>
      </c>
      <c r="C4" s="852"/>
      <c r="D4" s="852"/>
      <c r="E4" s="852"/>
    </row>
    <row r="5" spans="2:8" s="102" customFormat="1" ht="50.1" customHeight="1" x14ac:dyDescent="0.2">
      <c r="C5" s="856" t="s">
        <v>633</v>
      </c>
      <c r="D5" s="857" t="s">
        <v>106</v>
      </c>
      <c r="E5" s="783" t="s">
        <v>120</v>
      </c>
      <c r="F5" s="858" t="s">
        <v>121</v>
      </c>
      <c r="G5" s="858" t="s">
        <v>109</v>
      </c>
      <c r="H5" s="238"/>
    </row>
    <row r="6" spans="2:8" s="849" customFormat="1" ht="24.95" customHeight="1" x14ac:dyDescent="0.25">
      <c r="B6" s="1384" t="s">
        <v>783</v>
      </c>
      <c r="C6" s="843"/>
      <c r="D6" s="844"/>
      <c r="E6" s="850"/>
      <c r="F6" s="851"/>
      <c r="G6" s="851"/>
      <c r="H6" s="851"/>
    </row>
    <row r="7" spans="2:8" s="102" customFormat="1" ht="12" x14ac:dyDescent="0.2">
      <c r="B7" s="846" t="s">
        <v>767</v>
      </c>
      <c r="C7" s="657">
        <v>1309</v>
      </c>
      <c r="D7" s="732">
        <v>18</v>
      </c>
      <c r="E7" s="659">
        <v>75</v>
      </c>
      <c r="F7" s="659">
        <v>174</v>
      </c>
      <c r="G7" s="657">
        <v>249</v>
      </c>
      <c r="H7" s="238"/>
    </row>
    <row r="8" spans="2:8" s="102" customFormat="1" ht="12" x14ac:dyDescent="0.2">
      <c r="B8" s="661" t="s">
        <v>768</v>
      </c>
      <c r="C8" s="663">
        <v>460</v>
      </c>
      <c r="D8" s="749">
        <v>2</v>
      </c>
      <c r="E8" s="665">
        <v>18</v>
      </c>
      <c r="F8" s="665">
        <v>65</v>
      </c>
      <c r="G8" s="663">
        <v>83</v>
      </c>
      <c r="H8" s="238"/>
    </row>
    <row r="9" spans="2:8" s="102" customFormat="1" ht="12" x14ac:dyDescent="0.2">
      <c r="B9" s="846" t="s">
        <v>769</v>
      </c>
      <c r="C9" s="657">
        <v>1</v>
      </c>
      <c r="D9" s="732">
        <v>0</v>
      </c>
      <c r="E9" s="659">
        <v>0</v>
      </c>
      <c r="F9" s="659">
        <v>1</v>
      </c>
      <c r="G9" s="657">
        <v>1</v>
      </c>
      <c r="H9" s="238"/>
    </row>
    <row r="10" spans="2:8" s="102" customFormat="1" ht="12" x14ac:dyDescent="0.2">
      <c r="B10" s="661" t="s">
        <v>770</v>
      </c>
      <c r="C10" s="663">
        <v>31</v>
      </c>
      <c r="D10" s="749">
        <v>0</v>
      </c>
      <c r="E10" s="665">
        <v>0</v>
      </c>
      <c r="F10" s="665">
        <v>1</v>
      </c>
      <c r="G10" s="663">
        <v>1</v>
      </c>
      <c r="H10" s="238"/>
    </row>
    <row r="11" spans="2:8" s="102" customFormat="1" ht="12" x14ac:dyDescent="0.2">
      <c r="B11" s="846" t="s">
        <v>771</v>
      </c>
      <c r="C11" s="657">
        <v>7</v>
      </c>
      <c r="D11" s="732">
        <v>0</v>
      </c>
      <c r="E11" s="659">
        <v>1</v>
      </c>
      <c r="F11" s="659">
        <v>0</v>
      </c>
      <c r="G11" s="657">
        <v>1</v>
      </c>
      <c r="H11" s="238"/>
    </row>
    <row r="12" spans="2:8" s="102" customFormat="1" ht="12" x14ac:dyDescent="0.2">
      <c r="B12" s="661" t="s">
        <v>772</v>
      </c>
      <c r="C12" s="663">
        <v>12</v>
      </c>
      <c r="D12" s="749">
        <v>3</v>
      </c>
      <c r="E12" s="665">
        <v>5</v>
      </c>
      <c r="F12" s="665">
        <v>4</v>
      </c>
      <c r="G12" s="663">
        <v>9</v>
      </c>
      <c r="H12" s="238"/>
    </row>
    <row r="13" spans="2:8" s="102" customFormat="1" ht="12" x14ac:dyDescent="0.2">
      <c r="B13" s="846" t="s">
        <v>782</v>
      </c>
      <c r="C13" s="657"/>
      <c r="D13" s="732"/>
      <c r="E13" s="659"/>
      <c r="F13" s="659"/>
      <c r="G13" s="657"/>
      <c r="H13" s="238"/>
    </row>
    <row r="14" spans="2:8" s="102" customFormat="1" ht="12" x14ac:dyDescent="0.2">
      <c r="B14" s="661" t="s">
        <v>944</v>
      </c>
      <c r="C14" s="663"/>
      <c r="D14" s="749"/>
      <c r="E14" s="665"/>
      <c r="F14" s="665"/>
      <c r="G14" s="663"/>
      <c r="H14" s="238"/>
    </row>
    <row r="15" spans="2:8" s="102" customFormat="1" ht="12" x14ac:dyDescent="0.2">
      <c r="B15" s="846" t="s">
        <v>644</v>
      </c>
      <c r="C15" s="657">
        <v>51</v>
      </c>
      <c r="D15" s="732">
        <v>0</v>
      </c>
      <c r="E15" s="659">
        <v>1</v>
      </c>
      <c r="F15" s="659">
        <v>8</v>
      </c>
      <c r="G15" s="657">
        <v>9</v>
      </c>
      <c r="H15" s="238"/>
    </row>
    <row r="16" spans="2:8" s="102" customFormat="1" ht="12" x14ac:dyDescent="0.2">
      <c r="B16" s="661" t="s">
        <v>773</v>
      </c>
      <c r="C16" s="663">
        <v>8</v>
      </c>
      <c r="D16" s="749">
        <v>0</v>
      </c>
      <c r="E16" s="665">
        <v>1</v>
      </c>
      <c r="F16" s="665">
        <v>0</v>
      </c>
      <c r="G16" s="663">
        <v>1</v>
      </c>
      <c r="H16" s="238"/>
    </row>
    <row r="17" spans="2:8" s="849" customFormat="1" ht="24.95" customHeight="1" x14ac:dyDescent="0.25">
      <c r="B17" s="1384" t="s">
        <v>784</v>
      </c>
      <c r="C17" s="1388"/>
      <c r="D17" s="1389"/>
      <c r="E17" s="1390"/>
      <c r="F17" s="1391"/>
      <c r="G17" s="1391"/>
      <c r="H17" s="851"/>
    </row>
    <row r="18" spans="2:8" s="102" customFormat="1" ht="12" x14ac:dyDescent="0.2">
      <c r="B18" s="655" t="s">
        <v>785</v>
      </c>
      <c r="C18" s="657">
        <v>28</v>
      </c>
      <c r="D18" s="732">
        <v>0</v>
      </c>
      <c r="E18" s="659">
        <v>1</v>
      </c>
      <c r="F18" s="659">
        <v>5</v>
      </c>
      <c r="G18" s="657">
        <v>6</v>
      </c>
      <c r="H18" s="236"/>
    </row>
    <row r="19" spans="2:8" s="95" customFormat="1" ht="12" x14ac:dyDescent="0.2">
      <c r="B19" s="661" t="s">
        <v>786</v>
      </c>
      <c r="C19" s="663">
        <v>173</v>
      </c>
      <c r="D19" s="749">
        <v>0</v>
      </c>
      <c r="E19" s="665">
        <v>0</v>
      </c>
      <c r="F19" s="665">
        <v>6</v>
      </c>
      <c r="G19" s="663">
        <v>6</v>
      </c>
      <c r="H19" s="238"/>
    </row>
    <row r="20" spans="2:8" s="849" customFormat="1" ht="24.95" customHeight="1" x14ac:dyDescent="0.25">
      <c r="B20" s="1384" t="s">
        <v>787</v>
      </c>
      <c r="C20" s="1388"/>
      <c r="D20" s="1389"/>
      <c r="E20" s="1390"/>
      <c r="F20" s="1391"/>
      <c r="G20" s="1391"/>
      <c r="H20" s="851"/>
    </row>
    <row r="21" spans="2:8" s="102" customFormat="1" ht="12" x14ac:dyDescent="0.2">
      <c r="B21" s="655" t="s">
        <v>785</v>
      </c>
      <c r="C21" s="657">
        <v>88</v>
      </c>
      <c r="D21" s="732">
        <v>2</v>
      </c>
      <c r="E21" s="659">
        <v>21</v>
      </c>
      <c r="F21" s="659">
        <v>25</v>
      </c>
      <c r="G21" s="657">
        <v>46</v>
      </c>
      <c r="H21" s="236"/>
    </row>
    <row r="22" spans="2:8" s="95" customFormat="1" ht="12" x14ac:dyDescent="0.2">
      <c r="B22" s="661" t="s">
        <v>786</v>
      </c>
      <c r="C22" s="663">
        <v>79</v>
      </c>
      <c r="D22" s="749">
        <v>6</v>
      </c>
      <c r="E22" s="665">
        <v>10</v>
      </c>
      <c r="F22" s="665">
        <v>17</v>
      </c>
      <c r="G22" s="663">
        <v>27</v>
      </c>
      <c r="H22" s="238"/>
    </row>
    <row r="23" spans="2:8" s="849" customFormat="1" ht="24.95" customHeight="1" x14ac:dyDescent="0.25">
      <c r="B23" s="1384" t="s">
        <v>788</v>
      </c>
      <c r="C23" s="1388"/>
      <c r="D23" s="1389"/>
      <c r="E23" s="1390"/>
      <c r="F23" s="1391"/>
      <c r="G23" s="1391"/>
      <c r="H23" s="851"/>
    </row>
    <row r="24" spans="2:8" s="102" customFormat="1" ht="12" x14ac:dyDescent="0.2">
      <c r="B24" s="655" t="s">
        <v>785</v>
      </c>
      <c r="C24" s="657">
        <v>98</v>
      </c>
      <c r="D24" s="732">
        <v>0</v>
      </c>
      <c r="E24" s="659">
        <v>3</v>
      </c>
      <c r="F24" s="659">
        <v>9</v>
      </c>
      <c r="G24" s="657">
        <v>12</v>
      </c>
      <c r="H24" s="236"/>
    </row>
    <row r="25" spans="2:8" s="95" customFormat="1" ht="12" x14ac:dyDescent="0.2">
      <c r="B25" s="661" t="s">
        <v>786</v>
      </c>
      <c r="C25" s="663">
        <v>92</v>
      </c>
      <c r="D25" s="749">
        <v>0</v>
      </c>
      <c r="E25" s="665">
        <v>2</v>
      </c>
      <c r="F25" s="665">
        <v>7</v>
      </c>
      <c r="G25" s="663">
        <v>9</v>
      </c>
      <c r="H25" s="238"/>
    </row>
    <row r="26" spans="2:8" s="849" customFormat="1" ht="24.95" customHeight="1" x14ac:dyDescent="0.25">
      <c r="B26" s="1384" t="s">
        <v>789</v>
      </c>
      <c r="C26" s="1388"/>
      <c r="D26" s="1389"/>
      <c r="E26" s="1390"/>
      <c r="F26" s="1391"/>
      <c r="G26" s="1391"/>
      <c r="H26" s="851"/>
    </row>
    <row r="27" spans="2:8" s="95" customFormat="1" ht="12" x14ac:dyDescent="0.2">
      <c r="B27" s="655" t="s">
        <v>785</v>
      </c>
      <c r="C27" s="657">
        <v>32</v>
      </c>
      <c r="D27" s="732">
        <v>0</v>
      </c>
      <c r="E27" s="659">
        <v>0</v>
      </c>
      <c r="F27" s="659">
        <v>3</v>
      </c>
      <c r="G27" s="657">
        <v>3</v>
      </c>
      <c r="H27" s="238"/>
    </row>
    <row r="28" spans="2:8" s="102" customFormat="1" ht="12" x14ac:dyDescent="0.2">
      <c r="B28" s="661" t="s">
        <v>786</v>
      </c>
      <c r="C28" s="663"/>
      <c r="D28" s="749"/>
      <c r="E28" s="665"/>
      <c r="F28" s="665"/>
      <c r="G28" s="663"/>
      <c r="H28" s="236"/>
    </row>
    <row r="29" spans="2:8" s="849" customFormat="1" ht="24.95" customHeight="1" x14ac:dyDescent="0.25">
      <c r="B29" s="1384" t="s">
        <v>790</v>
      </c>
      <c r="C29" s="1388"/>
      <c r="D29" s="1389"/>
      <c r="E29" s="1390"/>
      <c r="F29" s="1391"/>
      <c r="G29" s="1391"/>
      <c r="H29" s="851"/>
    </row>
    <row r="30" spans="2:8" s="102" customFormat="1" ht="12" x14ac:dyDescent="0.2">
      <c r="B30" s="846" t="s">
        <v>774</v>
      </c>
      <c r="C30" s="657">
        <v>31</v>
      </c>
      <c r="D30" s="732">
        <v>0</v>
      </c>
      <c r="E30" s="659">
        <v>1</v>
      </c>
      <c r="F30" s="659">
        <v>5</v>
      </c>
      <c r="G30" s="657">
        <v>6</v>
      </c>
      <c r="H30" s="236"/>
    </row>
    <row r="31" spans="2:8" s="95" customFormat="1" ht="12" x14ac:dyDescent="0.2">
      <c r="B31" s="661" t="s">
        <v>775</v>
      </c>
      <c r="C31" s="663">
        <v>17</v>
      </c>
      <c r="D31" s="749">
        <v>0</v>
      </c>
      <c r="E31" s="665">
        <v>0</v>
      </c>
      <c r="F31" s="665">
        <v>0</v>
      </c>
      <c r="G31" s="663">
        <v>0</v>
      </c>
      <c r="H31" s="236"/>
    </row>
    <row r="32" spans="2:8" s="102" customFormat="1" ht="12" x14ac:dyDescent="0.2">
      <c r="B32" s="846" t="s">
        <v>776</v>
      </c>
      <c r="C32" s="657">
        <v>49</v>
      </c>
      <c r="D32" s="732">
        <v>0</v>
      </c>
      <c r="E32" s="659">
        <v>0</v>
      </c>
      <c r="F32" s="659">
        <v>7</v>
      </c>
      <c r="G32" s="657">
        <v>7</v>
      </c>
      <c r="H32" s="238"/>
    </row>
    <row r="33" spans="2:8" s="95" customFormat="1" ht="12" x14ac:dyDescent="0.2">
      <c r="B33" s="661" t="s">
        <v>777</v>
      </c>
      <c r="C33" s="663">
        <v>9</v>
      </c>
      <c r="D33" s="749">
        <v>0</v>
      </c>
      <c r="E33" s="665">
        <v>0</v>
      </c>
      <c r="F33" s="665">
        <v>0</v>
      </c>
      <c r="G33" s="663">
        <v>0</v>
      </c>
      <c r="H33" s="236"/>
    </row>
    <row r="34" spans="2:8" s="102" customFormat="1" ht="12" x14ac:dyDescent="0.2">
      <c r="B34" s="846" t="s">
        <v>778</v>
      </c>
      <c r="C34" s="657">
        <v>104</v>
      </c>
      <c r="D34" s="732">
        <v>0</v>
      </c>
      <c r="E34" s="659">
        <v>2</v>
      </c>
      <c r="F34" s="659">
        <v>8</v>
      </c>
      <c r="G34" s="657">
        <v>10</v>
      </c>
      <c r="H34" s="238"/>
    </row>
    <row r="35" spans="2:8" s="95" customFormat="1" ht="12" x14ac:dyDescent="0.2">
      <c r="B35" s="661" t="s">
        <v>779</v>
      </c>
      <c r="C35" s="663">
        <v>45</v>
      </c>
      <c r="D35" s="749">
        <v>0</v>
      </c>
      <c r="E35" s="665">
        <v>1</v>
      </c>
      <c r="F35" s="665">
        <v>4</v>
      </c>
      <c r="G35" s="663">
        <v>5</v>
      </c>
      <c r="H35" s="236"/>
    </row>
    <row r="36" spans="2:8" s="102" customFormat="1" ht="12" x14ac:dyDescent="0.2">
      <c r="B36" s="846" t="s">
        <v>781</v>
      </c>
      <c r="C36" s="657"/>
      <c r="D36" s="732"/>
      <c r="E36" s="659"/>
      <c r="F36" s="659"/>
      <c r="G36" s="657"/>
      <c r="H36" s="238"/>
    </row>
    <row r="37" spans="2:8" s="95" customFormat="1" ht="12" x14ac:dyDescent="0.2">
      <c r="B37" s="661" t="s">
        <v>780</v>
      </c>
      <c r="C37" s="663">
        <v>70</v>
      </c>
      <c r="D37" s="749">
        <v>1</v>
      </c>
      <c r="E37" s="665">
        <v>4</v>
      </c>
      <c r="F37" s="665">
        <v>11</v>
      </c>
      <c r="G37" s="663">
        <v>15</v>
      </c>
      <c r="H37" s="236"/>
    </row>
    <row r="38" spans="2:8" s="102" customFormat="1" ht="20.100000000000001" customHeight="1" x14ac:dyDescent="0.2">
      <c r="B38" s="126" t="s">
        <v>117</v>
      </c>
      <c r="C38" s="1382"/>
      <c r="D38" s="1392"/>
      <c r="E38" s="1382"/>
      <c r="F38" s="1382"/>
      <c r="G38" s="1382"/>
      <c r="H38" s="238"/>
    </row>
    <row r="39" spans="2:8" s="95" customFormat="1" x14ac:dyDescent="0.2">
      <c r="B39"/>
      <c r="C39" s="186"/>
      <c r="D39" s="186"/>
      <c r="E39" s="186"/>
      <c r="F39" s="186"/>
      <c r="G39" s="186"/>
      <c r="H39" s="467"/>
    </row>
    <row r="40" spans="2:8" s="102" customFormat="1" x14ac:dyDescent="0.2">
      <c r="B40"/>
      <c r="C40"/>
      <c r="D40"/>
      <c r="E40"/>
      <c r="F40"/>
      <c r="G40"/>
      <c r="H40"/>
    </row>
    <row r="41" spans="2:8" s="2" customFormat="1" ht="20.100000000000001" customHeight="1" x14ac:dyDescent="0.2">
      <c r="B41"/>
      <c r="C41"/>
      <c r="D41"/>
      <c r="E41"/>
      <c r="F41"/>
      <c r="G41"/>
      <c r="H41"/>
    </row>
  </sheetData>
  <mergeCells count="2">
    <mergeCell ref="B1:G1"/>
    <mergeCell ref="E2:G2"/>
  </mergeCells>
  <printOptions horizontalCentered="1"/>
  <pageMargins left="0.47244094488188981" right="0.47244094488188981" top="0.59055118110236227" bottom="0.39370078740157483" header="0.51181102362204722" footer="0.31496062992125984"/>
  <pageSetup paperSize="9" scale="94" firstPageNumber="0" orientation="portrait" r:id="rId1"/>
  <headerFooter>
    <oddFooter>&amp;C&amp;F&amp;R&amp;A</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9"/>
  <sheetViews>
    <sheetView showGridLines="0" zoomScaleNormal="100" workbookViewId="0">
      <pane xSplit="1" ySplit="6" topLeftCell="B7" activePane="bottomRight" state="frozen"/>
      <selection activeCell="N28" sqref="N28"/>
      <selection pane="topRight" activeCell="N28" sqref="N28"/>
      <selection pane="bottomLeft" activeCell="N28" sqref="N28"/>
      <selection pane="bottomRight" activeCell="R27" sqref="R27"/>
    </sheetView>
  </sheetViews>
  <sheetFormatPr baseColWidth="10" defaultColWidth="9.140625" defaultRowHeight="12.75" x14ac:dyDescent="0.2"/>
  <cols>
    <col min="1" max="1" width="1.5703125" customWidth="1"/>
    <col min="2" max="2" width="36.7109375" customWidth="1"/>
    <col min="3" max="7" width="10.7109375" customWidth="1"/>
    <col min="8" max="8" width="3.28515625" customWidth="1"/>
    <col min="9" max="9" width="4.5703125" customWidth="1"/>
    <col min="10" max="10" width="4.7109375" customWidth="1"/>
    <col min="11" max="1022" width="10.7109375" customWidth="1"/>
    <col min="1023" max="1025" width="9.140625" customWidth="1"/>
  </cols>
  <sheetData>
    <row r="1" spans="2:9" s="102" customFormat="1" ht="20.100000000000001" customHeight="1" x14ac:dyDescent="0.2">
      <c r="B1" s="2086" t="s">
        <v>651</v>
      </c>
      <c r="C1" s="2086"/>
      <c r="D1" s="2086"/>
      <c r="E1" s="2086"/>
      <c r="F1" s="2086"/>
      <c r="G1" s="2086"/>
      <c r="H1" s="2086"/>
    </row>
    <row r="2" spans="2:9" s="102" customFormat="1" ht="20.100000000000001" customHeight="1" x14ac:dyDescent="0.2">
      <c r="B2" s="861"/>
      <c r="C2" s="861"/>
      <c r="D2" s="861"/>
      <c r="E2" s="861"/>
      <c r="F2" s="861"/>
      <c r="G2" s="861"/>
      <c r="H2" s="861"/>
    </row>
    <row r="3" spans="2:9" s="102" customFormat="1" ht="20.100000000000001" customHeight="1" x14ac:dyDescent="0.2">
      <c r="B3" s="1121" t="s">
        <v>439</v>
      </c>
      <c r="C3" s="585"/>
      <c r="D3" s="585"/>
      <c r="E3" s="585"/>
      <c r="F3" s="585"/>
      <c r="G3" s="585"/>
    </row>
    <row r="4" spans="2:9" s="102" customFormat="1" ht="20.100000000000001" customHeight="1" x14ac:dyDescent="0.2">
      <c r="B4" s="848" t="s">
        <v>49</v>
      </c>
      <c r="C4" s="852"/>
      <c r="D4" s="852"/>
      <c r="E4" s="852"/>
      <c r="F4" s="852"/>
      <c r="G4" s="852"/>
      <c r="H4" s="431"/>
      <c r="I4" s="431"/>
    </row>
    <row r="5" spans="2:9" s="102" customFormat="1" ht="50.1" customHeight="1" x14ac:dyDescent="0.2">
      <c r="C5" s="856" t="s">
        <v>894</v>
      </c>
      <c r="D5" s="857" t="s">
        <v>106</v>
      </c>
      <c r="E5" s="783" t="s">
        <v>120</v>
      </c>
      <c r="F5" s="858" t="s">
        <v>121</v>
      </c>
      <c r="G5" s="858" t="s">
        <v>109</v>
      </c>
    </row>
    <row r="6" spans="2:9" s="849" customFormat="1" ht="24.95" customHeight="1" x14ac:dyDescent="0.25">
      <c r="B6" s="1384" t="s">
        <v>791</v>
      </c>
      <c r="C6" s="1393"/>
      <c r="D6" s="1394"/>
      <c r="E6" s="1393"/>
      <c r="F6" s="1395"/>
      <c r="G6" s="1395"/>
    </row>
    <row r="7" spans="2:9" s="102" customFormat="1" ht="12" x14ac:dyDescent="0.2">
      <c r="B7" s="1396" t="s">
        <v>652</v>
      </c>
      <c r="C7" s="657">
        <v>611</v>
      </c>
      <c r="D7" s="732">
        <v>55</v>
      </c>
      <c r="E7" s="659">
        <v>200</v>
      </c>
      <c r="F7" s="659">
        <v>335</v>
      </c>
      <c r="G7" s="657">
        <v>535</v>
      </c>
    </row>
    <row r="8" spans="2:9" s="102" customFormat="1" ht="12" x14ac:dyDescent="0.2">
      <c r="B8" s="1397" t="s">
        <v>796</v>
      </c>
      <c r="C8" s="663">
        <v>288</v>
      </c>
      <c r="D8" s="749">
        <v>31</v>
      </c>
      <c r="E8" s="665">
        <v>97</v>
      </c>
      <c r="F8" s="665">
        <v>146</v>
      </c>
      <c r="G8" s="663">
        <v>243</v>
      </c>
    </row>
    <row r="9" spans="2:9" s="849" customFormat="1" ht="24.95" customHeight="1" x14ac:dyDescent="0.25">
      <c r="B9" s="1384" t="s">
        <v>792</v>
      </c>
      <c r="C9" s="1393"/>
      <c r="D9" s="1394"/>
      <c r="E9" s="1393"/>
      <c r="F9" s="1395"/>
      <c r="G9" s="1395"/>
    </row>
    <row r="10" spans="2:9" s="102" customFormat="1" ht="12" x14ac:dyDescent="0.2">
      <c r="B10" s="1396" t="s">
        <v>653</v>
      </c>
      <c r="C10" s="657">
        <v>7815</v>
      </c>
      <c r="D10" s="732">
        <v>276</v>
      </c>
      <c r="E10" s="659">
        <v>2200</v>
      </c>
      <c r="F10" s="659">
        <v>5166</v>
      </c>
      <c r="G10" s="657">
        <v>7366</v>
      </c>
    </row>
    <row r="11" spans="2:9" s="102" customFormat="1" ht="12" x14ac:dyDescent="0.2">
      <c r="B11" s="1397" t="s">
        <v>654</v>
      </c>
      <c r="C11" s="663">
        <v>161</v>
      </c>
      <c r="D11" s="749">
        <v>4</v>
      </c>
      <c r="E11" s="665">
        <v>48</v>
      </c>
      <c r="F11" s="665">
        <v>106</v>
      </c>
      <c r="G11" s="663">
        <v>154</v>
      </c>
    </row>
    <row r="12" spans="2:9" s="102" customFormat="1" ht="12" x14ac:dyDescent="0.2">
      <c r="B12" s="1396" t="s">
        <v>655</v>
      </c>
      <c r="C12" s="657">
        <v>420</v>
      </c>
      <c r="D12" s="732">
        <v>7</v>
      </c>
      <c r="E12" s="659">
        <v>107</v>
      </c>
      <c r="F12" s="659">
        <v>303</v>
      </c>
      <c r="G12" s="657">
        <v>410</v>
      </c>
    </row>
    <row r="13" spans="2:9" s="102" customFormat="1" ht="12" x14ac:dyDescent="0.2">
      <c r="B13" s="1397" t="s">
        <v>656</v>
      </c>
      <c r="C13" s="663">
        <v>29</v>
      </c>
      <c r="D13" s="749">
        <v>1</v>
      </c>
      <c r="E13" s="665">
        <v>15</v>
      </c>
      <c r="F13" s="665">
        <v>11</v>
      </c>
      <c r="G13" s="663">
        <v>26</v>
      </c>
    </row>
    <row r="14" spans="2:9" s="102" customFormat="1" ht="12" x14ac:dyDescent="0.2">
      <c r="B14" s="1396" t="s">
        <v>794</v>
      </c>
      <c r="C14" s="657">
        <v>18</v>
      </c>
      <c r="D14" s="732">
        <v>2</v>
      </c>
      <c r="E14" s="659">
        <v>6</v>
      </c>
      <c r="F14" s="659">
        <v>10</v>
      </c>
      <c r="G14" s="657">
        <v>16</v>
      </c>
    </row>
    <row r="15" spans="2:9" x14ac:dyDescent="0.2">
      <c r="B15" s="1397" t="s">
        <v>793</v>
      </c>
      <c r="C15" s="663">
        <v>12</v>
      </c>
      <c r="D15" s="749">
        <v>1</v>
      </c>
      <c r="E15" s="665">
        <v>3</v>
      </c>
      <c r="F15" s="665">
        <v>8</v>
      </c>
      <c r="G15" s="663">
        <v>11</v>
      </c>
    </row>
    <row r="16" spans="2:9" x14ac:dyDescent="0.2">
      <c r="B16" s="1396" t="s">
        <v>795</v>
      </c>
      <c r="C16" s="657">
        <v>102</v>
      </c>
      <c r="D16" s="732">
        <v>9</v>
      </c>
      <c r="E16" s="659">
        <v>31</v>
      </c>
      <c r="F16" s="659">
        <v>56</v>
      </c>
      <c r="G16" s="657">
        <v>87</v>
      </c>
    </row>
    <row r="17" spans="2:7" s="102" customFormat="1" ht="12" x14ac:dyDescent="0.2">
      <c r="B17" s="1397" t="s">
        <v>594</v>
      </c>
      <c r="C17" s="663">
        <v>631</v>
      </c>
      <c r="D17" s="749">
        <v>47</v>
      </c>
      <c r="E17" s="665">
        <v>202</v>
      </c>
      <c r="F17" s="665">
        <v>347</v>
      </c>
      <c r="G17" s="663">
        <v>549</v>
      </c>
    </row>
    <row r="18" spans="2:7" x14ac:dyDescent="0.2">
      <c r="B18" s="1396" t="s">
        <v>657</v>
      </c>
      <c r="C18" s="657">
        <v>592</v>
      </c>
      <c r="D18" s="732">
        <v>49</v>
      </c>
      <c r="E18" s="659">
        <v>150</v>
      </c>
      <c r="F18" s="659">
        <v>342</v>
      </c>
      <c r="G18" s="657">
        <v>492</v>
      </c>
    </row>
    <row r="19" spans="2:7" s="2" customFormat="1" ht="20.100000000000001" customHeight="1" x14ac:dyDescent="0.2">
      <c r="B19" s="126" t="s">
        <v>117</v>
      </c>
    </row>
  </sheetData>
  <mergeCells count="1">
    <mergeCell ref="B1:H1"/>
  </mergeCells>
  <printOptions horizontalCentered="1"/>
  <pageMargins left="0.47244094488188981" right="0.47244094488188981" top="0.59055118110236227" bottom="0.39370078740157483" header="0.51181102362204722" footer="0.31496062992125984"/>
  <pageSetup paperSize="9" firstPageNumber="0" orientation="portrait" r:id="rId1"/>
  <headerFooter>
    <oddFooter>&amp;C&amp;F&amp;R&amp;A</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3"/>
  <sheetViews>
    <sheetView showGridLines="0" zoomScaleNormal="100" workbookViewId="0">
      <pane ySplit="5" topLeftCell="A6" activePane="bottomLeft" state="frozen"/>
      <selection activeCell="N28" sqref="N28"/>
      <selection pane="bottomLeft" activeCell="B11" sqref="B11:B14"/>
    </sheetView>
  </sheetViews>
  <sheetFormatPr baseColWidth="10" defaultColWidth="9.140625" defaultRowHeight="12.75" x14ac:dyDescent="0.2"/>
  <cols>
    <col min="1" max="1" width="1.7109375" style="862" customWidth="1"/>
    <col min="2" max="2" width="23.7109375" style="862" customWidth="1"/>
    <col min="3" max="4" width="10.7109375" style="862" customWidth="1"/>
    <col min="5" max="5" width="10.7109375" style="863" customWidth="1"/>
    <col min="6" max="6" width="10.7109375" style="862" customWidth="1"/>
    <col min="7" max="8" width="10.7109375" style="863" customWidth="1"/>
    <col min="9" max="9" width="10.7109375" style="862" customWidth="1"/>
    <col min="10" max="1025" width="11.42578125" style="862" customWidth="1"/>
  </cols>
  <sheetData>
    <row r="1" spans="2:9" ht="20.100000000000001" customHeight="1" x14ac:dyDescent="0.2">
      <c r="B1" s="864" t="s">
        <v>658</v>
      </c>
    </row>
    <row r="2" spans="2:9" ht="20.100000000000001" customHeight="1" x14ac:dyDescent="0.2">
      <c r="B2" s="864" t="s">
        <v>659</v>
      </c>
      <c r="G2" s="2087" t="s">
        <v>660</v>
      </c>
      <c r="H2" s="2087"/>
      <c r="I2" s="2087"/>
    </row>
    <row r="3" spans="2:9" s="102" customFormat="1" ht="20.100000000000001" customHeight="1" x14ac:dyDescent="0.2">
      <c r="B3" s="1121" t="s">
        <v>439</v>
      </c>
      <c r="C3" s="585"/>
      <c r="D3" s="585"/>
      <c r="E3" s="585"/>
      <c r="F3" s="585"/>
      <c r="G3" s="585"/>
    </row>
    <row r="4" spans="2:9" s="102" customFormat="1" ht="20.100000000000001" customHeight="1" x14ac:dyDescent="0.2">
      <c r="B4" s="848" t="s">
        <v>49</v>
      </c>
      <c r="C4" s="852"/>
      <c r="D4" s="852"/>
      <c r="E4" s="852"/>
      <c r="F4" s="852"/>
      <c r="G4" s="852"/>
      <c r="H4" s="431"/>
      <c r="I4" s="431"/>
    </row>
    <row r="5" spans="2:9" s="13" customFormat="1" ht="50.1" customHeight="1" x14ac:dyDescent="0.2">
      <c r="B5" s="1383"/>
      <c r="C5" s="316" t="s">
        <v>103</v>
      </c>
      <c r="D5" s="222" t="s">
        <v>104</v>
      </c>
      <c r="E5" s="223" t="s">
        <v>105</v>
      </c>
      <c r="F5" s="224" t="s">
        <v>106</v>
      </c>
      <c r="G5" s="225" t="s">
        <v>107</v>
      </c>
      <c r="H5" s="226" t="s">
        <v>108</v>
      </c>
      <c r="I5" s="317" t="s">
        <v>109</v>
      </c>
    </row>
    <row r="6" spans="2:9" ht="24.95" customHeight="1" x14ac:dyDescent="0.25">
      <c r="B6" s="1956" t="s">
        <v>111</v>
      </c>
      <c r="C6" s="213"/>
      <c r="D6" s="189"/>
      <c r="E6" s="865"/>
      <c r="F6" s="866"/>
      <c r="G6" s="865"/>
      <c r="H6" s="865"/>
      <c r="I6" s="213"/>
    </row>
    <row r="7" spans="2:9" x14ac:dyDescent="0.2">
      <c r="B7" s="867" t="s">
        <v>440</v>
      </c>
      <c r="C7" s="105">
        <v>1</v>
      </c>
      <c r="D7" s="105" t="s">
        <v>630</v>
      </c>
      <c r="E7" s="106" t="s">
        <v>630</v>
      </c>
      <c r="F7" s="107">
        <v>0</v>
      </c>
      <c r="G7" s="108">
        <v>0</v>
      </c>
      <c r="H7" s="108">
        <v>1</v>
      </c>
      <c r="I7" s="109">
        <v>1</v>
      </c>
    </row>
    <row r="8" spans="2:9" x14ac:dyDescent="0.2">
      <c r="B8" s="868" t="s">
        <v>762</v>
      </c>
      <c r="C8" s="112">
        <v>3</v>
      </c>
      <c r="D8" s="112">
        <v>2</v>
      </c>
      <c r="E8" s="113">
        <v>3</v>
      </c>
      <c r="F8" s="114">
        <v>2</v>
      </c>
      <c r="G8" s="115">
        <v>1</v>
      </c>
      <c r="H8" s="115">
        <v>0</v>
      </c>
      <c r="I8" s="116">
        <v>1</v>
      </c>
    </row>
    <row r="9" spans="2:9" x14ac:dyDescent="0.2">
      <c r="B9" s="867" t="s">
        <v>627</v>
      </c>
      <c r="C9" s="105">
        <v>26</v>
      </c>
      <c r="D9" s="105">
        <v>3</v>
      </c>
      <c r="E9" s="106">
        <v>10</v>
      </c>
      <c r="F9" s="107">
        <v>4</v>
      </c>
      <c r="G9" s="108">
        <v>8</v>
      </c>
      <c r="H9" s="108">
        <v>17</v>
      </c>
      <c r="I9" s="109">
        <v>25</v>
      </c>
    </row>
    <row r="10" spans="2:9" x14ac:dyDescent="0.2">
      <c r="B10" s="868" t="s">
        <v>628</v>
      </c>
      <c r="C10" s="112">
        <v>1396</v>
      </c>
      <c r="D10" s="112">
        <v>30</v>
      </c>
      <c r="E10" s="113">
        <v>254</v>
      </c>
      <c r="F10" s="114">
        <v>32</v>
      </c>
      <c r="G10" s="115">
        <v>239</v>
      </c>
      <c r="H10" s="115">
        <v>1270</v>
      </c>
      <c r="I10" s="116">
        <v>1509</v>
      </c>
    </row>
    <row r="11" spans="2:9" x14ac:dyDescent="0.2">
      <c r="B11" s="867" t="s">
        <v>988</v>
      </c>
      <c r="C11" s="105">
        <v>4804</v>
      </c>
      <c r="D11" s="105">
        <v>177</v>
      </c>
      <c r="E11" s="106">
        <v>988</v>
      </c>
      <c r="F11" s="107">
        <v>196</v>
      </c>
      <c r="G11" s="108">
        <v>1078</v>
      </c>
      <c r="H11" s="108">
        <v>5985</v>
      </c>
      <c r="I11" s="109">
        <v>7063</v>
      </c>
    </row>
    <row r="12" spans="2:9" x14ac:dyDescent="0.2">
      <c r="B12" s="868" t="s">
        <v>989</v>
      </c>
      <c r="C12" s="112">
        <v>930</v>
      </c>
      <c r="D12" s="112">
        <v>31</v>
      </c>
      <c r="E12" s="113">
        <v>172</v>
      </c>
      <c r="F12" s="114">
        <v>35</v>
      </c>
      <c r="G12" s="115">
        <v>187</v>
      </c>
      <c r="H12" s="115">
        <v>1202</v>
      </c>
      <c r="I12" s="116">
        <v>1389</v>
      </c>
    </row>
    <row r="13" spans="2:9" x14ac:dyDescent="0.2">
      <c r="B13" s="867" t="s">
        <v>990</v>
      </c>
      <c r="C13" s="105">
        <v>926</v>
      </c>
      <c r="D13" s="105">
        <v>78</v>
      </c>
      <c r="E13" s="106">
        <v>312</v>
      </c>
      <c r="F13" s="107">
        <v>84</v>
      </c>
      <c r="G13" s="108">
        <v>307</v>
      </c>
      <c r="H13" s="108">
        <v>960</v>
      </c>
      <c r="I13" s="109">
        <v>1267</v>
      </c>
    </row>
    <row r="14" spans="2:9" x14ac:dyDescent="0.2">
      <c r="B14" s="868" t="s">
        <v>991</v>
      </c>
      <c r="C14" s="112">
        <v>25</v>
      </c>
      <c r="D14" s="112">
        <v>2</v>
      </c>
      <c r="E14" s="113">
        <v>9</v>
      </c>
      <c r="F14" s="114">
        <v>2</v>
      </c>
      <c r="G14" s="115">
        <v>16</v>
      </c>
      <c r="H14" s="115">
        <v>55</v>
      </c>
      <c r="I14" s="116">
        <v>71</v>
      </c>
    </row>
    <row r="15" spans="2:9" x14ac:dyDescent="0.2">
      <c r="B15" s="867" t="s">
        <v>661</v>
      </c>
      <c r="C15" s="105"/>
      <c r="D15" s="105"/>
      <c r="E15" s="106"/>
      <c r="F15" s="107"/>
      <c r="G15" s="108"/>
      <c r="H15" s="108"/>
      <c r="I15" s="109"/>
    </row>
    <row r="16" spans="2:9" x14ac:dyDescent="0.2">
      <c r="B16" s="868" t="s">
        <v>629</v>
      </c>
      <c r="C16" s="112">
        <v>49</v>
      </c>
      <c r="D16" s="112">
        <v>2</v>
      </c>
      <c r="E16" s="113">
        <v>12</v>
      </c>
      <c r="F16" s="114">
        <v>2</v>
      </c>
      <c r="G16" s="115">
        <v>11</v>
      </c>
      <c r="H16" s="115">
        <v>72</v>
      </c>
      <c r="I16" s="116">
        <v>83</v>
      </c>
    </row>
    <row r="17" spans="2:9" ht="24.95" customHeight="1" x14ac:dyDescent="0.2">
      <c r="B17" s="801" t="s">
        <v>764</v>
      </c>
      <c r="C17" s="185"/>
      <c r="D17" s="185"/>
      <c r="E17" s="378"/>
      <c r="F17" s="518"/>
      <c r="G17" s="378"/>
      <c r="H17" s="378"/>
      <c r="I17" s="185"/>
    </row>
    <row r="18" spans="2:9" x14ac:dyDescent="0.2">
      <c r="B18" s="655" t="s">
        <v>440</v>
      </c>
      <c r="C18" s="656">
        <v>622</v>
      </c>
      <c r="D18" s="656">
        <v>10</v>
      </c>
      <c r="E18" s="657">
        <v>104</v>
      </c>
      <c r="F18" s="658">
        <v>10</v>
      </c>
      <c r="G18" s="108">
        <v>99</v>
      </c>
      <c r="H18" s="108">
        <v>568</v>
      </c>
      <c r="I18" s="660">
        <v>667</v>
      </c>
    </row>
    <row r="19" spans="2:9" x14ac:dyDescent="0.2">
      <c r="B19" s="661" t="s">
        <v>762</v>
      </c>
      <c r="C19" s="662">
        <v>4110</v>
      </c>
      <c r="D19" s="662">
        <v>92</v>
      </c>
      <c r="E19" s="663">
        <v>976</v>
      </c>
      <c r="F19" s="664">
        <v>92</v>
      </c>
      <c r="G19" s="115">
        <v>904</v>
      </c>
      <c r="H19" s="115">
        <v>3396</v>
      </c>
      <c r="I19" s="666">
        <v>4300</v>
      </c>
    </row>
    <row r="20" spans="2:9" x14ac:dyDescent="0.2">
      <c r="B20" s="655" t="s">
        <v>627</v>
      </c>
      <c r="C20" s="656">
        <v>5172</v>
      </c>
      <c r="D20" s="656">
        <v>73</v>
      </c>
      <c r="E20" s="657">
        <v>1415</v>
      </c>
      <c r="F20" s="658">
        <v>75</v>
      </c>
      <c r="G20" s="108">
        <v>1403</v>
      </c>
      <c r="H20" s="108">
        <v>4418</v>
      </c>
      <c r="I20" s="660">
        <v>5821</v>
      </c>
    </row>
    <row r="21" spans="2:9" x14ac:dyDescent="0.2">
      <c r="B21" s="661" t="s">
        <v>628</v>
      </c>
      <c r="C21" s="662">
        <v>8671</v>
      </c>
      <c r="D21" s="662">
        <v>229</v>
      </c>
      <c r="E21" s="663">
        <v>2595</v>
      </c>
      <c r="F21" s="664">
        <v>238</v>
      </c>
      <c r="G21" s="115">
        <v>2522</v>
      </c>
      <c r="H21" s="115">
        <v>7195</v>
      </c>
      <c r="I21" s="666">
        <v>9717</v>
      </c>
    </row>
    <row r="22" spans="2:9" x14ac:dyDescent="0.2">
      <c r="B22" s="867" t="s">
        <v>988</v>
      </c>
      <c r="C22" s="656">
        <v>26849</v>
      </c>
      <c r="D22" s="656">
        <v>595</v>
      </c>
      <c r="E22" s="657">
        <v>6826</v>
      </c>
      <c r="F22" s="658">
        <v>635</v>
      </c>
      <c r="G22" s="108">
        <v>6785</v>
      </c>
      <c r="H22" s="108">
        <v>25789</v>
      </c>
      <c r="I22" s="660">
        <v>32574</v>
      </c>
    </row>
    <row r="23" spans="2:9" x14ac:dyDescent="0.2">
      <c r="B23" s="868" t="s">
        <v>989</v>
      </c>
      <c r="C23" s="662">
        <v>3529</v>
      </c>
      <c r="D23" s="662">
        <v>94</v>
      </c>
      <c r="E23" s="663">
        <v>735</v>
      </c>
      <c r="F23" s="664">
        <v>97</v>
      </c>
      <c r="G23" s="115">
        <v>686</v>
      </c>
      <c r="H23" s="115">
        <v>3544</v>
      </c>
      <c r="I23" s="666">
        <v>4230</v>
      </c>
    </row>
    <row r="24" spans="2:9" x14ac:dyDescent="0.2">
      <c r="B24" s="867" t="s">
        <v>990</v>
      </c>
      <c r="C24" s="656">
        <v>875</v>
      </c>
      <c r="D24" s="656">
        <v>77</v>
      </c>
      <c r="E24" s="657">
        <v>307</v>
      </c>
      <c r="F24" s="658">
        <v>81</v>
      </c>
      <c r="G24" s="108">
        <v>259</v>
      </c>
      <c r="H24" s="108">
        <v>732</v>
      </c>
      <c r="I24" s="660">
        <v>991</v>
      </c>
    </row>
    <row r="25" spans="2:9" x14ac:dyDescent="0.2">
      <c r="B25" s="868" t="s">
        <v>991</v>
      </c>
      <c r="C25" s="662">
        <v>704</v>
      </c>
      <c r="D25" s="662">
        <v>36</v>
      </c>
      <c r="E25" s="663">
        <v>193</v>
      </c>
      <c r="F25" s="664">
        <v>37</v>
      </c>
      <c r="G25" s="115">
        <v>179</v>
      </c>
      <c r="H25" s="115">
        <v>829</v>
      </c>
      <c r="I25" s="666">
        <v>1008</v>
      </c>
    </row>
    <row r="26" spans="2:9" x14ac:dyDescent="0.2">
      <c r="B26" s="655" t="s">
        <v>661</v>
      </c>
      <c r="C26" s="656">
        <v>61</v>
      </c>
      <c r="D26" s="656">
        <v>18</v>
      </c>
      <c r="E26" s="657">
        <v>43</v>
      </c>
      <c r="F26" s="658">
        <v>18</v>
      </c>
      <c r="G26" s="108">
        <v>25</v>
      </c>
      <c r="H26" s="108">
        <v>23</v>
      </c>
      <c r="I26" s="660">
        <v>48</v>
      </c>
    </row>
    <row r="27" spans="2:9" x14ac:dyDescent="0.2">
      <c r="B27" s="661" t="s">
        <v>629</v>
      </c>
      <c r="C27" s="662">
        <v>1159</v>
      </c>
      <c r="D27" s="662">
        <v>39</v>
      </c>
      <c r="E27" s="663">
        <v>304</v>
      </c>
      <c r="F27" s="664">
        <v>42</v>
      </c>
      <c r="G27" s="115">
        <v>284</v>
      </c>
      <c r="H27" s="115">
        <v>1128</v>
      </c>
      <c r="I27" s="666">
        <v>1412</v>
      </c>
    </row>
    <row r="28" spans="2:9" ht="24.95" customHeight="1" x14ac:dyDescent="0.25">
      <c r="B28" s="675" t="s">
        <v>765</v>
      </c>
      <c r="C28" s="185"/>
      <c r="D28" s="185"/>
      <c r="E28" s="378"/>
      <c r="F28" s="518"/>
      <c r="G28" s="378"/>
      <c r="H28" s="378"/>
      <c r="I28" s="185"/>
    </row>
    <row r="29" spans="2:9" x14ac:dyDescent="0.2">
      <c r="B29" s="655" t="s">
        <v>440</v>
      </c>
      <c r="C29" s="656">
        <v>7</v>
      </c>
      <c r="D29" s="656">
        <v>1</v>
      </c>
      <c r="E29" s="657">
        <v>7</v>
      </c>
      <c r="F29" s="658">
        <v>1</v>
      </c>
      <c r="G29" s="108">
        <v>7</v>
      </c>
      <c r="H29" s="108">
        <v>1</v>
      </c>
      <c r="I29" s="660">
        <v>8</v>
      </c>
    </row>
    <row r="30" spans="2:9" x14ac:dyDescent="0.2">
      <c r="B30" s="661" t="s">
        <v>762</v>
      </c>
      <c r="C30" s="662">
        <v>769</v>
      </c>
      <c r="D30" s="662">
        <v>96</v>
      </c>
      <c r="E30" s="663">
        <v>533</v>
      </c>
      <c r="F30" s="664">
        <v>97</v>
      </c>
      <c r="G30" s="115">
        <v>455</v>
      </c>
      <c r="H30" s="115">
        <v>297</v>
      </c>
      <c r="I30" s="666">
        <v>752</v>
      </c>
    </row>
    <row r="31" spans="2:9" x14ac:dyDescent="0.2">
      <c r="B31" s="655" t="s">
        <v>627</v>
      </c>
      <c r="C31" s="656">
        <v>849</v>
      </c>
      <c r="D31" s="656">
        <v>61</v>
      </c>
      <c r="E31" s="657">
        <v>573</v>
      </c>
      <c r="F31" s="658">
        <v>63</v>
      </c>
      <c r="G31" s="108">
        <v>554</v>
      </c>
      <c r="H31" s="108">
        <v>356</v>
      </c>
      <c r="I31" s="660">
        <v>910</v>
      </c>
    </row>
    <row r="32" spans="2:9" x14ac:dyDescent="0.2">
      <c r="B32" s="661" t="s">
        <v>628</v>
      </c>
      <c r="C32" s="662">
        <v>3146</v>
      </c>
      <c r="D32" s="662">
        <v>360</v>
      </c>
      <c r="E32" s="663">
        <v>2220</v>
      </c>
      <c r="F32" s="664">
        <v>371</v>
      </c>
      <c r="G32" s="115">
        <v>2060</v>
      </c>
      <c r="H32" s="115">
        <v>1339</v>
      </c>
      <c r="I32" s="666">
        <v>3399</v>
      </c>
    </row>
    <row r="33" spans="2:9" x14ac:dyDescent="0.2">
      <c r="B33" s="867" t="s">
        <v>988</v>
      </c>
      <c r="C33" s="656">
        <v>11103</v>
      </c>
      <c r="D33" s="656">
        <v>1424</v>
      </c>
      <c r="E33" s="657">
        <v>6915</v>
      </c>
      <c r="F33" s="658">
        <v>1540</v>
      </c>
      <c r="G33" s="108">
        <v>7068</v>
      </c>
      <c r="H33" s="108">
        <v>9065</v>
      </c>
      <c r="I33" s="660">
        <v>16133</v>
      </c>
    </row>
    <row r="34" spans="2:9" x14ac:dyDescent="0.2">
      <c r="B34" s="868" t="s">
        <v>989</v>
      </c>
      <c r="C34" s="662">
        <v>1228</v>
      </c>
      <c r="D34" s="662">
        <v>160</v>
      </c>
      <c r="E34" s="663">
        <v>683</v>
      </c>
      <c r="F34" s="664">
        <v>168</v>
      </c>
      <c r="G34" s="115">
        <v>667</v>
      </c>
      <c r="H34" s="115">
        <v>1107</v>
      </c>
      <c r="I34" s="666">
        <v>1774</v>
      </c>
    </row>
    <row r="35" spans="2:9" x14ac:dyDescent="0.2">
      <c r="B35" s="867" t="s">
        <v>990</v>
      </c>
      <c r="C35" s="656">
        <v>952</v>
      </c>
      <c r="D35" s="656">
        <v>209</v>
      </c>
      <c r="E35" s="657">
        <v>586</v>
      </c>
      <c r="F35" s="658">
        <v>225</v>
      </c>
      <c r="G35" s="108">
        <v>472</v>
      </c>
      <c r="H35" s="108">
        <v>628</v>
      </c>
      <c r="I35" s="660">
        <v>1100</v>
      </c>
    </row>
    <row r="36" spans="2:9" x14ac:dyDescent="0.2">
      <c r="B36" s="868" t="s">
        <v>991</v>
      </c>
      <c r="C36" s="662">
        <v>98</v>
      </c>
      <c r="D36" s="662">
        <v>19</v>
      </c>
      <c r="E36" s="663">
        <v>56</v>
      </c>
      <c r="F36" s="664">
        <v>19</v>
      </c>
      <c r="G36" s="115">
        <v>42</v>
      </c>
      <c r="H36" s="115">
        <v>120</v>
      </c>
      <c r="I36" s="666">
        <v>162</v>
      </c>
    </row>
    <row r="37" spans="2:9" x14ac:dyDescent="0.2">
      <c r="B37" s="655" t="s">
        <v>661</v>
      </c>
      <c r="C37" s="656">
        <v>182</v>
      </c>
      <c r="D37" s="656">
        <v>37</v>
      </c>
      <c r="E37" s="657">
        <v>143</v>
      </c>
      <c r="F37" s="658">
        <v>39</v>
      </c>
      <c r="G37" s="108">
        <v>120</v>
      </c>
      <c r="H37" s="108">
        <v>75</v>
      </c>
      <c r="I37" s="660">
        <v>195</v>
      </c>
    </row>
    <row r="38" spans="2:9" x14ac:dyDescent="0.2">
      <c r="B38" s="661" t="s">
        <v>629</v>
      </c>
      <c r="C38" s="662">
        <v>339</v>
      </c>
      <c r="D38" s="662">
        <v>39</v>
      </c>
      <c r="E38" s="663">
        <v>220</v>
      </c>
      <c r="F38" s="664">
        <v>43</v>
      </c>
      <c r="G38" s="115">
        <v>206</v>
      </c>
      <c r="H38" s="115">
        <v>220</v>
      </c>
      <c r="I38" s="666">
        <v>426</v>
      </c>
    </row>
    <row r="39" spans="2:9" ht="24.95" customHeight="1" x14ac:dyDescent="0.2">
      <c r="B39" s="869" t="s">
        <v>662</v>
      </c>
      <c r="C39" s="185"/>
      <c r="D39" s="185"/>
      <c r="E39" s="378"/>
      <c r="F39" s="518"/>
      <c r="G39" s="378"/>
      <c r="H39" s="378"/>
      <c r="I39" s="185"/>
    </row>
    <row r="40" spans="2:9" x14ac:dyDescent="0.2">
      <c r="B40" s="655" t="s">
        <v>440</v>
      </c>
      <c r="C40" s="656">
        <v>630</v>
      </c>
      <c r="D40" s="656">
        <v>11</v>
      </c>
      <c r="E40" s="657">
        <v>111</v>
      </c>
      <c r="F40" s="658">
        <v>11</v>
      </c>
      <c r="G40" s="108">
        <v>106</v>
      </c>
      <c r="H40" s="108">
        <v>570</v>
      </c>
      <c r="I40" s="660">
        <v>676</v>
      </c>
    </row>
    <row r="41" spans="2:9" x14ac:dyDescent="0.2">
      <c r="B41" s="661" t="s">
        <v>762</v>
      </c>
      <c r="C41" s="662">
        <v>4882</v>
      </c>
      <c r="D41" s="662">
        <v>190</v>
      </c>
      <c r="E41" s="663">
        <v>1512</v>
      </c>
      <c r="F41" s="664">
        <v>191</v>
      </c>
      <c r="G41" s="115">
        <v>1360</v>
      </c>
      <c r="H41" s="115">
        <v>3693</v>
      </c>
      <c r="I41" s="666">
        <v>5053</v>
      </c>
    </row>
    <row r="42" spans="2:9" x14ac:dyDescent="0.2">
      <c r="B42" s="655" t="s">
        <v>627</v>
      </c>
      <c r="C42" s="656">
        <v>6047</v>
      </c>
      <c r="D42" s="656">
        <v>137</v>
      </c>
      <c r="E42" s="657">
        <v>1998</v>
      </c>
      <c r="F42" s="658">
        <v>142</v>
      </c>
      <c r="G42" s="108">
        <v>1965</v>
      </c>
      <c r="H42" s="108">
        <v>4791</v>
      </c>
      <c r="I42" s="660">
        <v>6756</v>
      </c>
    </row>
    <row r="43" spans="2:9" x14ac:dyDescent="0.2">
      <c r="B43" s="661" t="s">
        <v>628</v>
      </c>
      <c r="C43" s="662">
        <v>13213</v>
      </c>
      <c r="D43" s="662">
        <v>619</v>
      </c>
      <c r="E43" s="663">
        <v>5069</v>
      </c>
      <c r="F43" s="664">
        <v>641</v>
      </c>
      <c r="G43" s="115">
        <v>4821</v>
      </c>
      <c r="H43" s="115">
        <v>9804</v>
      </c>
      <c r="I43" s="666">
        <v>14625</v>
      </c>
    </row>
    <row r="44" spans="2:9" x14ac:dyDescent="0.2">
      <c r="B44" s="867" t="s">
        <v>988</v>
      </c>
      <c r="C44" s="656">
        <v>42756</v>
      </c>
      <c r="D44" s="656">
        <v>2196</v>
      </c>
      <c r="E44" s="657">
        <v>14729</v>
      </c>
      <c r="F44" s="658">
        <v>2371</v>
      </c>
      <c r="G44" s="108">
        <v>14931</v>
      </c>
      <c r="H44" s="108">
        <v>40839</v>
      </c>
      <c r="I44" s="660">
        <v>55770</v>
      </c>
    </row>
    <row r="45" spans="2:9" x14ac:dyDescent="0.2">
      <c r="B45" s="868" t="s">
        <v>989</v>
      </c>
      <c r="C45" s="662">
        <v>5687</v>
      </c>
      <c r="D45" s="662">
        <v>285</v>
      </c>
      <c r="E45" s="663">
        <v>1590</v>
      </c>
      <c r="F45" s="664">
        <v>300</v>
      </c>
      <c r="G45" s="115">
        <v>1540</v>
      </c>
      <c r="H45" s="115">
        <v>5853</v>
      </c>
      <c r="I45" s="666">
        <v>7393</v>
      </c>
    </row>
    <row r="46" spans="2:9" x14ac:dyDescent="0.2">
      <c r="B46" s="867" t="s">
        <v>990</v>
      </c>
      <c r="C46" s="656">
        <v>2753</v>
      </c>
      <c r="D46" s="656">
        <v>364</v>
      </c>
      <c r="E46" s="657">
        <v>1205</v>
      </c>
      <c r="F46" s="658">
        <v>390</v>
      </c>
      <c r="G46" s="108">
        <v>1038</v>
      </c>
      <c r="H46" s="108">
        <v>2320</v>
      </c>
      <c r="I46" s="660">
        <v>3358</v>
      </c>
    </row>
    <row r="47" spans="2:9" x14ac:dyDescent="0.2">
      <c r="B47" s="868" t="s">
        <v>991</v>
      </c>
      <c r="C47" s="662">
        <v>827</v>
      </c>
      <c r="D47" s="662">
        <v>57</v>
      </c>
      <c r="E47" s="663">
        <v>258</v>
      </c>
      <c r="F47" s="664">
        <v>58</v>
      </c>
      <c r="G47" s="115">
        <v>237</v>
      </c>
      <c r="H47" s="115">
        <v>1004</v>
      </c>
      <c r="I47" s="666">
        <v>1241</v>
      </c>
    </row>
    <row r="48" spans="2:9" x14ac:dyDescent="0.2">
      <c r="B48" s="655" t="s">
        <v>661</v>
      </c>
      <c r="C48" s="656">
        <v>243</v>
      </c>
      <c r="D48" s="656">
        <v>55</v>
      </c>
      <c r="E48" s="657">
        <v>186</v>
      </c>
      <c r="F48" s="658">
        <v>57</v>
      </c>
      <c r="G48" s="108">
        <v>145</v>
      </c>
      <c r="H48" s="108">
        <v>98</v>
      </c>
      <c r="I48" s="660">
        <v>243</v>
      </c>
    </row>
    <row r="49" spans="2:9" x14ac:dyDescent="0.2">
      <c r="B49" s="661" t="s">
        <v>629</v>
      </c>
      <c r="C49" s="662">
        <v>1547</v>
      </c>
      <c r="D49" s="662">
        <v>80</v>
      </c>
      <c r="E49" s="663">
        <v>536</v>
      </c>
      <c r="F49" s="664">
        <v>87</v>
      </c>
      <c r="G49" s="115">
        <v>501</v>
      </c>
      <c r="H49" s="115">
        <v>1420</v>
      </c>
      <c r="I49" s="666">
        <v>1921</v>
      </c>
    </row>
    <row r="50" spans="2:9" s="718" customFormat="1" ht="20.100000000000001" customHeight="1" x14ac:dyDescent="0.2">
      <c r="B50" s="126" t="s">
        <v>117</v>
      </c>
    </row>
    <row r="51" spans="2:9" s="870" customFormat="1" ht="20.100000000000001" customHeight="1" x14ac:dyDescent="0.2">
      <c r="B51" s="871" t="s">
        <v>663</v>
      </c>
      <c r="E51" s="872"/>
      <c r="G51" s="872"/>
      <c r="H51" s="872"/>
    </row>
    <row r="52" spans="2:9" ht="37.5" customHeight="1" x14ac:dyDescent="0.2">
      <c r="B52" s="2088" t="s">
        <v>664</v>
      </c>
      <c r="C52" s="2088"/>
      <c r="D52" s="2088"/>
      <c r="E52" s="2088"/>
      <c r="F52" s="2088"/>
      <c r="G52" s="2088"/>
      <c r="H52" s="2088"/>
      <c r="I52" s="2088"/>
    </row>
    <row r="53" spans="2:9" ht="32.25" customHeight="1" x14ac:dyDescent="0.2">
      <c r="B53" s="2088" t="s">
        <v>665</v>
      </c>
      <c r="C53" s="2088"/>
      <c r="D53" s="2088"/>
      <c r="E53" s="2088"/>
      <c r="F53" s="2088"/>
      <c r="G53" s="2088"/>
      <c r="H53" s="2088"/>
      <c r="I53" s="2088"/>
    </row>
  </sheetData>
  <mergeCells count="3">
    <mergeCell ref="G2:I2"/>
    <mergeCell ref="B52:I52"/>
    <mergeCell ref="B53:I53"/>
  </mergeCells>
  <printOptions horizontalCentered="1"/>
  <pageMargins left="0.47244094488188981" right="0.47244094488188981" top="0.59055118110236227" bottom="0.39370078740157483" header="0.51181102362204722" footer="0.31496062992125984"/>
  <pageSetup paperSize="9" scale="91" firstPageNumber="0" orientation="portrait" r:id="rId1"/>
  <headerFooter>
    <oddFooter>&amp;C&amp;F&amp;R&amp;A</oddFooter>
  </headerFooter>
  <ignoredErrors>
    <ignoredError sqref="D7:E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showGridLines="0" zoomScaleNormal="100" workbookViewId="0">
      <pane ySplit="6" topLeftCell="A7" activePane="bottomLeft" state="frozen"/>
      <selection activeCell="Q15" sqref="Q15"/>
      <selection pane="bottomLeft" activeCell="J1" sqref="J1"/>
    </sheetView>
  </sheetViews>
  <sheetFormatPr baseColWidth="10" defaultColWidth="9.140625" defaultRowHeight="12.75" x14ac:dyDescent="0.2"/>
  <cols>
    <col min="1" max="1" width="1.5703125" customWidth="1"/>
    <col min="2" max="2" width="28" style="129" customWidth="1"/>
    <col min="3" max="9" width="9.7109375" style="156" customWidth="1"/>
    <col min="10" max="1025" width="9.140625" customWidth="1"/>
  </cols>
  <sheetData>
    <row r="1" spans="1:9" s="1517" customFormat="1" ht="20.100000000000001" customHeight="1" x14ac:dyDescent="0.3">
      <c r="B1" s="80" t="s">
        <v>740</v>
      </c>
      <c r="C1" s="1521"/>
      <c r="D1" s="1521"/>
      <c r="E1" s="1521"/>
      <c r="F1" s="1521"/>
      <c r="G1" s="1521"/>
      <c r="H1" s="1521"/>
      <c r="I1" s="1521"/>
    </row>
    <row r="2" spans="1:9" ht="20.100000000000001" customHeight="1" x14ac:dyDescent="0.2">
      <c r="A2" s="157"/>
    </row>
    <row r="3" spans="1:9" ht="20.100000000000001" customHeight="1" x14ac:dyDescent="0.2">
      <c r="B3" s="158" t="s">
        <v>130</v>
      </c>
    </row>
    <row r="4" spans="1:9" ht="20.100000000000001" customHeight="1" x14ac:dyDescent="0.2">
      <c r="B4" s="23" t="s">
        <v>49</v>
      </c>
    </row>
    <row r="5" spans="1:9" s="94" customFormat="1" ht="50.1" customHeight="1" x14ac:dyDescent="0.2">
      <c r="B5" s="86"/>
      <c r="C5" s="159" t="s">
        <v>103</v>
      </c>
      <c r="D5" s="159" t="s">
        <v>104</v>
      </c>
      <c r="E5" s="160" t="s">
        <v>105</v>
      </c>
      <c r="F5" s="161" t="s">
        <v>106</v>
      </c>
      <c r="G5" s="162" t="s">
        <v>107</v>
      </c>
      <c r="H5" s="163" t="s">
        <v>108</v>
      </c>
      <c r="I5" s="159" t="s">
        <v>109</v>
      </c>
    </row>
    <row r="6" spans="1:9" s="102" customFormat="1" ht="5.0999999999999996" customHeight="1" x14ac:dyDescent="0.2">
      <c r="B6" s="164"/>
      <c r="C6" s="165"/>
      <c r="D6" s="165"/>
      <c r="E6" s="166"/>
      <c r="F6" s="167"/>
      <c r="G6" s="166"/>
      <c r="H6" s="166"/>
      <c r="I6" s="165"/>
    </row>
    <row r="7" spans="1:9" s="102" customFormat="1" ht="12.75" customHeight="1" x14ac:dyDescent="0.2">
      <c r="B7" s="103" t="s">
        <v>131</v>
      </c>
      <c r="C7" s="168">
        <v>6381</v>
      </c>
      <c r="D7" s="169">
        <v>418</v>
      </c>
      <c r="E7" s="106">
        <v>2760</v>
      </c>
      <c r="F7" s="107">
        <v>451</v>
      </c>
      <c r="G7" s="106">
        <v>2738</v>
      </c>
      <c r="H7" s="170">
        <v>5552</v>
      </c>
      <c r="I7" s="109">
        <v>8290</v>
      </c>
    </row>
    <row r="8" spans="1:9" s="102" customFormat="1" ht="12.75" customHeight="1" x14ac:dyDescent="0.2">
      <c r="B8" s="110" t="s">
        <v>132</v>
      </c>
      <c r="C8" s="171">
        <v>1650</v>
      </c>
      <c r="D8" s="172">
        <v>189</v>
      </c>
      <c r="E8" s="113">
        <v>1000</v>
      </c>
      <c r="F8" s="114">
        <v>207</v>
      </c>
      <c r="G8" s="113">
        <v>954</v>
      </c>
      <c r="H8" s="173">
        <v>1125</v>
      </c>
      <c r="I8" s="116">
        <v>2079</v>
      </c>
    </row>
    <row r="9" spans="1:9" s="102" customFormat="1" ht="12.75" customHeight="1" x14ac:dyDescent="0.2">
      <c r="B9" s="103" t="s">
        <v>133</v>
      </c>
      <c r="C9" s="168">
        <v>2495</v>
      </c>
      <c r="D9" s="169">
        <v>158</v>
      </c>
      <c r="E9" s="106">
        <v>994</v>
      </c>
      <c r="F9" s="107">
        <v>171</v>
      </c>
      <c r="G9" s="106">
        <v>963</v>
      </c>
      <c r="H9" s="170">
        <v>2134</v>
      </c>
      <c r="I9" s="109">
        <v>3097</v>
      </c>
    </row>
    <row r="10" spans="1:9" s="102" customFormat="1" ht="12.75" customHeight="1" x14ac:dyDescent="0.2">
      <c r="B10" s="110" t="s">
        <v>134</v>
      </c>
      <c r="C10" s="171">
        <v>2126</v>
      </c>
      <c r="D10" s="172">
        <v>155</v>
      </c>
      <c r="E10" s="113">
        <v>951</v>
      </c>
      <c r="F10" s="114">
        <v>163</v>
      </c>
      <c r="G10" s="113">
        <v>942</v>
      </c>
      <c r="H10" s="173">
        <v>1785</v>
      </c>
      <c r="I10" s="116">
        <v>2727</v>
      </c>
    </row>
    <row r="11" spans="1:9" s="102" customFormat="1" ht="12.75" customHeight="1" x14ac:dyDescent="0.2">
      <c r="B11" s="103" t="s">
        <v>135</v>
      </c>
      <c r="C11" s="168">
        <v>615</v>
      </c>
      <c r="D11" s="169">
        <v>27</v>
      </c>
      <c r="E11" s="106">
        <v>229</v>
      </c>
      <c r="F11" s="107">
        <v>30</v>
      </c>
      <c r="G11" s="106">
        <v>251</v>
      </c>
      <c r="H11" s="170">
        <v>623</v>
      </c>
      <c r="I11" s="109">
        <v>874</v>
      </c>
    </row>
    <row r="12" spans="1:9" s="102" customFormat="1" ht="12.75" customHeight="1" x14ac:dyDescent="0.2">
      <c r="B12" s="110" t="s">
        <v>136</v>
      </c>
      <c r="C12" s="171">
        <v>3551</v>
      </c>
      <c r="D12" s="172">
        <v>256</v>
      </c>
      <c r="E12" s="113">
        <v>1546</v>
      </c>
      <c r="F12" s="114">
        <v>276</v>
      </c>
      <c r="G12" s="113">
        <v>1498</v>
      </c>
      <c r="H12" s="173">
        <v>2962</v>
      </c>
      <c r="I12" s="116">
        <v>4460</v>
      </c>
    </row>
    <row r="13" spans="1:9" s="102" customFormat="1" ht="12.75" customHeight="1" x14ac:dyDescent="0.2">
      <c r="B13" s="103" t="s">
        <v>137</v>
      </c>
      <c r="C13" s="168">
        <v>2597</v>
      </c>
      <c r="D13" s="169">
        <v>240</v>
      </c>
      <c r="E13" s="106">
        <v>1393</v>
      </c>
      <c r="F13" s="107">
        <v>257</v>
      </c>
      <c r="G13" s="106">
        <v>1364</v>
      </c>
      <c r="H13" s="170">
        <v>1966</v>
      </c>
      <c r="I13" s="109">
        <v>3330</v>
      </c>
    </row>
    <row r="14" spans="1:9" s="102" customFormat="1" ht="12.75" customHeight="1" x14ac:dyDescent="0.2">
      <c r="B14" s="110" t="s">
        <v>138</v>
      </c>
      <c r="C14" s="171">
        <v>17829</v>
      </c>
      <c r="D14" s="172">
        <v>258</v>
      </c>
      <c r="E14" s="113">
        <v>2291</v>
      </c>
      <c r="F14" s="114">
        <v>267</v>
      </c>
      <c r="G14" s="113">
        <v>2258</v>
      </c>
      <c r="H14" s="173">
        <v>19168</v>
      </c>
      <c r="I14" s="116">
        <v>21426</v>
      </c>
    </row>
    <row r="15" spans="1:9" s="102" customFormat="1" ht="12.75" customHeight="1" x14ac:dyDescent="0.2">
      <c r="B15" s="103" t="s">
        <v>139</v>
      </c>
      <c r="C15" s="168">
        <v>2305</v>
      </c>
      <c r="D15" s="169">
        <v>163</v>
      </c>
      <c r="E15" s="106">
        <v>1113</v>
      </c>
      <c r="F15" s="107">
        <v>173</v>
      </c>
      <c r="G15" s="106">
        <v>1091</v>
      </c>
      <c r="H15" s="170">
        <v>1840</v>
      </c>
      <c r="I15" s="109">
        <v>2931</v>
      </c>
    </row>
    <row r="16" spans="1:9" s="102" customFormat="1" ht="12.75" customHeight="1" x14ac:dyDescent="0.2">
      <c r="B16" s="110" t="s">
        <v>140</v>
      </c>
      <c r="C16" s="171">
        <v>4828</v>
      </c>
      <c r="D16" s="172">
        <v>346</v>
      </c>
      <c r="E16" s="113">
        <v>2268</v>
      </c>
      <c r="F16" s="114">
        <v>361</v>
      </c>
      <c r="G16" s="113">
        <v>2233</v>
      </c>
      <c r="H16" s="173">
        <v>3733</v>
      </c>
      <c r="I16" s="116">
        <v>5966</v>
      </c>
    </row>
    <row r="17" spans="2:9" s="102" customFormat="1" ht="12.75" customHeight="1" x14ac:dyDescent="0.2">
      <c r="B17" s="103" t="s">
        <v>141</v>
      </c>
      <c r="C17" s="168">
        <v>3929</v>
      </c>
      <c r="D17" s="169">
        <v>368</v>
      </c>
      <c r="E17" s="106">
        <v>2169</v>
      </c>
      <c r="F17" s="107">
        <v>390</v>
      </c>
      <c r="G17" s="106">
        <v>2111</v>
      </c>
      <c r="H17" s="170">
        <v>2922</v>
      </c>
      <c r="I17" s="109">
        <v>5033</v>
      </c>
    </row>
    <row r="18" spans="2:9" s="102" customFormat="1" ht="12.75" customHeight="1" x14ac:dyDescent="0.2">
      <c r="B18" s="110" t="s">
        <v>142</v>
      </c>
      <c r="C18" s="171">
        <v>2169</v>
      </c>
      <c r="D18" s="172">
        <v>185</v>
      </c>
      <c r="E18" s="113">
        <v>1118</v>
      </c>
      <c r="F18" s="114">
        <v>195</v>
      </c>
      <c r="G18" s="113">
        <v>1086</v>
      </c>
      <c r="H18" s="173">
        <v>1665</v>
      </c>
      <c r="I18" s="116">
        <v>2751</v>
      </c>
    </row>
    <row r="19" spans="2:9" s="102" customFormat="1" ht="12.75" customHeight="1" x14ac:dyDescent="0.2">
      <c r="B19" s="103" t="s">
        <v>143</v>
      </c>
      <c r="C19" s="168">
        <v>5541</v>
      </c>
      <c r="D19" s="169">
        <v>287</v>
      </c>
      <c r="E19" s="106">
        <v>2112</v>
      </c>
      <c r="F19" s="107">
        <v>303</v>
      </c>
      <c r="G19" s="106">
        <v>2120</v>
      </c>
      <c r="H19" s="170">
        <v>5406</v>
      </c>
      <c r="I19" s="109">
        <v>7526</v>
      </c>
    </row>
    <row r="20" spans="2:9" s="102" customFormat="1" ht="12.75" customHeight="1" x14ac:dyDescent="0.2">
      <c r="B20" s="1220" t="s">
        <v>144</v>
      </c>
      <c r="C20" s="1221">
        <v>56016</v>
      </c>
      <c r="D20" s="1222">
        <v>3050</v>
      </c>
      <c r="E20" s="1223">
        <v>19944</v>
      </c>
      <c r="F20" s="1127">
        <v>3244</v>
      </c>
      <c r="G20" s="1224">
        <v>19609</v>
      </c>
      <c r="H20" s="1225">
        <v>50881</v>
      </c>
      <c r="I20" s="1222">
        <v>70490</v>
      </c>
    </row>
    <row r="21" spans="2:9" s="152" customFormat="1" ht="24.95" customHeight="1" x14ac:dyDescent="0.25">
      <c r="B21" s="174" t="s">
        <v>145</v>
      </c>
      <c r="C21" s="175"/>
      <c r="D21" s="176"/>
      <c r="E21" s="176"/>
      <c r="F21" s="177"/>
      <c r="G21" s="176"/>
      <c r="H21" s="176"/>
      <c r="I21" s="176"/>
    </row>
    <row r="22" spans="2:9" s="102" customFormat="1" ht="12.75" customHeight="1" x14ac:dyDescent="0.2">
      <c r="B22" s="103" t="s">
        <v>146</v>
      </c>
      <c r="C22" s="168">
        <v>1233</v>
      </c>
      <c r="D22" s="169">
        <v>65</v>
      </c>
      <c r="E22" s="106">
        <v>467</v>
      </c>
      <c r="F22" s="107">
        <v>67</v>
      </c>
      <c r="G22" s="106">
        <v>457</v>
      </c>
      <c r="H22" s="170">
        <v>1057</v>
      </c>
      <c r="I22" s="109">
        <v>1514</v>
      </c>
    </row>
    <row r="23" spans="2:9" s="102" customFormat="1" ht="12.75" customHeight="1" x14ac:dyDescent="0.2">
      <c r="B23" s="110" t="s">
        <v>147</v>
      </c>
      <c r="C23" s="171">
        <v>2851</v>
      </c>
      <c r="D23" s="172">
        <v>192</v>
      </c>
      <c r="E23" s="113">
        <v>1236</v>
      </c>
      <c r="F23" s="114">
        <v>199</v>
      </c>
      <c r="G23" s="113">
        <v>1203</v>
      </c>
      <c r="H23" s="173">
        <v>2328</v>
      </c>
      <c r="I23" s="116">
        <v>3531</v>
      </c>
    </row>
    <row r="24" spans="2:9" s="102" customFormat="1" ht="12.75" customHeight="1" x14ac:dyDescent="0.2">
      <c r="B24" s="103" t="s">
        <v>148</v>
      </c>
      <c r="C24" s="168">
        <v>918</v>
      </c>
      <c r="D24" s="169">
        <v>91</v>
      </c>
      <c r="E24" s="106">
        <v>543</v>
      </c>
      <c r="F24" s="107">
        <v>93</v>
      </c>
      <c r="G24" s="106">
        <v>530</v>
      </c>
      <c r="H24" s="170">
        <v>593</v>
      </c>
      <c r="I24" s="109">
        <v>1123</v>
      </c>
    </row>
    <row r="25" spans="2:9" s="102" customFormat="1" ht="12.75" customHeight="1" x14ac:dyDescent="0.2">
      <c r="B25" s="110" t="s">
        <v>149</v>
      </c>
      <c r="C25" s="171">
        <v>1206</v>
      </c>
      <c r="D25" s="172">
        <v>98</v>
      </c>
      <c r="E25" s="113">
        <v>581</v>
      </c>
      <c r="F25" s="114">
        <v>105</v>
      </c>
      <c r="G25" s="113">
        <v>551</v>
      </c>
      <c r="H25" s="173">
        <v>944</v>
      </c>
      <c r="I25" s="116">
        <v>1495</v>
      </c>
    </row>
    <row r="26" spans="2:9" s="102" customFormat="1" ht="12.75" customHeight="1" x14ac:dyDescent="0.2">
      <c r="B26" s="103" t="s">
        <v>150</v>
      </c>
      <c r="C26" s="168">
        <v>1110</v>
      </c>
      <c r="D26" s="169">
        <v>124</v>
      </c>
      <c r="E26" s="106">
        <v>625</v>
      </c>
      <c r="F26" s="107">
        <v>137</v>
      </c>
      <c r="G26" s="106">
        <v>591</v>
      </c>
      <c r="H26" s="170">
        <v>821</v>
      </c>
      <c r="I26" s="109">
        <v>1412</v>
      </c>
    </row>
    <row r="27" spans="2:9" s="102" customFormat="1" ht="12.75" customHeight="1" x14ac:dyDescent="0.2">
      <c r="B27" s="110" t="s">
        <v>133</v>
      </c>
      <c r="C27" s="171">
        <v>2495</v>
      </c>
      <c r="D27" s="172">
        <v>158</v>
      </c>
      <c r="E27" s="113">
        <v>994</v>
      </c>
      <c r="F27" s="114">
        <v>171</v>
      </c>
      <c r="G27" s="113">
        <v>963</v>
      </c>
      <c r="H27" s="173">
        <v>2134</v>
      </c>
      <c r="I27" s="116">
        <v>3097</v>
      </c>
    </row>
    <row r="28" spans="2:9" s="102" customFormat="1" ht="12.75" customHeight="1" x14ac:dyDescent="0.2">
      <c r="B28" s="103" t="s">
        <v>151</v>
      </c>
      <c r="C28" s="168">
        <v>2126</v>
      </c>
      <c r="D28" s="169">
        <v>155</v>
      </c>
      <c r="E28" s="106">
        <v>951</v>
      </c>
      <c r="F28" s="107">
        <v>163</v>
      </c>
      <c r="G28" s="106">
        <v>942</v>
      </c>
      <c r="H28" s="170">
        <v>1785</v>
      </c>
      <c r="I28" s="109">
        <v>2727</v>
      </c>
    </row>
    <row r="29" spans="2:9" s="102" customFormat="1" ht="12.75" customHeight="1" x14ac:dyDescent="0.2">
      <c r="B29" s="110" t="s">
        <v>152</v>
      </c>
      <c r="C29" s="171">
        <v>1080</v>
      </c>
      <c r="D29" s="172">
        <v>84</v>
      </c>
      <c r="E29" s="113">
        <v>445</v>
      </c>
      <c r="F29" s="114">
        <v>95</v>
      </c>
      <c r="G29" s="113">
        <v>428</v>
      </c>
      <c r="H29" s="173">
        <v>930</v>
      </c>
      <c r="I29" s="116">
        <v>1358</v>
      </c>
    </row>
    <row r="30" spans="2:9" s="102" customFormat="1" ht="12.75" customHeight="1" x14ac:dyDescent="0.2">
      <c r="B30" s="103" t="s">
        <v>135</v>
      </c>
      <c r="C30" s="168">
        <v>615</v>
      </c>
      <c r="D30" s="169">
        <v>27</v>
      </c>
      <c r="E30" s="106">
        <v>229</v>
      </c>
      <c r="F30" s="107">
        <v>30</v>
      </c>
      <c r="G30" s="106">
        <v>251</v>
      </c>
      <c r="H30" s="170">
        <v>623</v>
      </c>
      <c r="I30" s="109">
        <v>874</v>
      </c>
    </row>
    <row r="31" spans="2:9" s="102" customFormat="1" ht="12.75" customHeight="1" x14ac:dyDescent="0.2">
      <c r="B31" s="110" t="s">
        <v>153</v>
      </c>
      <c r="C31" s="171">
        <v>540</v>
      </c>
      <c r="D31" s="172">
        <v>65</v>
      </c>
      <c r="E31" s="113">
        <v>375</v>
      </c>
      <c r="F31" s="114">
        <v>70</v>
      </c>
      <c r="G31" s="113">
        <v>363</v>
      </c>
      <c r="H31" s="173">
        <v>304</v>
      </c>
      <c r="I31" s="116">
        <v>667</v>
      </c>
    </row>
    <row r="32" spans="2:9" s="102" customFormat="1" ht="12.75" customHeight="1" x14ac:dyDescent="0.2">
      <c r="B32" s="103" t="s">
        <v>154</v>
      </c>
      <c r="C32" s="168">
        <v>1099</v>
      </c>
      <c r="D32" s="169">
        <v>65</v>
      </c>
      <c r="E32" s="106">
        <v>532</v>
      </c>
      <c r="F32" s="107">
        <v>68</v>
      </c>
      <c r="G32" s="106">
        <v>540</v>
      </c>
      <c r="H32" s="170">
        <v>896</v>
      </c>
      <c r="I32" s="109">
        <v>1436</v>
      </c>
    </row>
    <row r="33" spans="2:9" s="102" customFormat="1" ht="12.75" customHeight="1" x14ac:dyDescent="0.2">
      <c r="B33" s="110" t="s">
        <v>155</v>
      </c>
      <c r="C33" s="171">
        <v>17829</v>
      </c>
      <c r="D33" s="172">
        <v>258</v>
      </c>
      <c r="E33" s="113">
        <v>2291</v>
      </c>
      <c r="F33" s="114">
        <v>267</v>
      </c>
      <c r="G33" s="113">
        <v>2258</v>
      </c>
      <c r="H33" s="173">
        <v>19168</v>
      </c>
      <c r="I33" s="116">
        <v>21426</v>
      </c>
    </row>
    <row r="34" spans="2:9" s="102" customFormat="1" ht="12.75" customHeight="1" x14ac:dyDescent="0.2">
      <c r="B34" s="103" t="s">
        <v>156</v>
      </c>
      <c r="C34" s="168">
        <v>2055</v>
      </c>
      <c r="D34" s="169">
        <v>180</v>
      </c>
      <c r="E34" s="106">
        <v>1062</v>
      </c>
      <c r="F34" s="107">
        <v>193</v>
      </c>
      <c r="G34" s="106">
        <v>1044</v>
      </c>
      <c r="H34" s="170">
        <v>1648</v>
      </c>
      <c r="I34" s="109">
        <v>2692</v>
      </c>
    </row>
    <row r="35" spans="2:9" s="102" customFormat="1" ht="12.75" customHeight="1" x14ac:dyDescent="0.2">
      <c r="B35" s="110" t="s">
        <v>157</v>
      </c>
      <c r="C35" s="171">
        <v>669</v>
      </c>
      <c r="D35" s="172">
        <v>29</v>
      </c>
      <c r="E35" s="113">
        <v>283</v>
      </c>
      <c r="F35" s="114">
        <v>30</v>
      </c>
      <c r="G35" s="113">
        <v>290</v>
      </c>
      <c r="H35" s="173">
        <v>522</v>
      </c>
      <c r="I35" s="116">
        <v>812</v>
      </c>
    </row>
    <row r="36" spans="2:9" s="102" customFormat="1" ht="12.75" customHeight="1" x14ac:dyDescent="0.2">
      <c r="B36" s="103" t="s">
        <v>158</v>
      </c>
      <c r="C36" s="168">
        <v>1238</v>
      </c>
      <c r="D36" s="169">
        <v>107</v>
      </c>
      <c r="E36" s="106">
        <v>634</v>
      </c>
      <c r="F36" s="107">
        <v>114</v>
      </c>
      <c r="G36" s="106">
        <v>613</v>
      </c>
      <c r="H36" s="170">
        <v>975</v>
      </c>
      <c r="I36" s="109">
        <v>1588</v>
      </c>
    </row>
    <row r="37" spans="2:9" s="102" customFormat="1" ht="12.75" customHeight="1" x14ac:dyDescent="0.2">
      <c r="B37" s="110" t="s">
        <v>159</v>
      </c>
      <c r="C37" s="171">
        <v>1874</v>
      </c>
      <c r="D37" s="172">
        <v>188</v>
      </c>
      <c r="E37" s="113">
        <v>1107</v>
      </c>
      <c r="F37" s="114">
        <v>197</v>
      </c>
      <c r="G37" s="113">
        <v>1067</v>
      </c>
      <c r="H37" s="173">
        <v>1274</v>
      </c>
      <c r="I37" s="116">
        <v>2341</v>
      </c>
    </row>
    <row r="38" spans="2:9" s="102" customFormat="1" ht="12.75" customHeight="1" x14ac:dyDescent="0.2">
      <c r="B38" s="103" t="s">
        <v>160</v>
      </c>
      <c r="C38" s="168">
        <v>1445</v>
      </c>
      <c r="D38" s="169">
        <v>142</v>
      </c>
      <c r="E38" s="106">
        <v>860</v>
      </c>
      <c r="F38" s="107">
        <v>152</v>
      </c>
      <c r="G38" s="106">
        <v>853</v>
      </c>
      <c r="H38" s="170">
        <v>1028</v>
      </c>
      <c r="I38" s="109">
        <v>1881</v>
      </c>
    </row>
    <row r="39" spans="2:9" s="102" customFormat="1" ht="12.75" customHeight="1" x14ac:dyDescent="0.2">
      <c r="B39" s="110" t="s">
        <v>142</v>
      </c>
      <c r="C39" s="171">
        <v>2169</v>
      </c>
      <c r="D39" s="172">
        <v>185</v>
      </c>
      <c r="E39" s="113">
        <v>1118</v>
      </c>
      <c r="F39" s="114">
        <v>195</v>
      </c>
      <c r="G39" s="113">
        <v>1086</v>
      </c>
      <c r="H39" s="173">
        <v>1665</v>
      </c>
      <c r="I39" s="116">
        <v>2751</v>
      </c>
    </row>
    <row r="40" spans="2:9" s="102" customFormat="1" ht="12.75" customHeight="1" x14ac:dyDescent="0.2">
      <c r="B40" s="103" t="s">
        <v>161</v>
      </c>
      <c r="C40" s="168">
        <v>1152</v>
      </c>
      <c r="D40" s="169">
        <v>98</v>
      </c>
      <c r="E40" s="106">
        <v>533</v>
      </c>
      <c r="F40" s="107">
        <v>105</v>
      </c>
      <c r="G40" s="106">
        <v>511</v>
      </c>
      <c r="H40" s="170">
        <v>938</v>
      </c>
      <c r="I40" s="109">
        <v>1449</v>
      </c>
    </row>
    <row r="41" spans="2:9" s="102" customFormat="1" ht="12.75" customHeight="1" x14ac:dyDescent="0.2">
      <c r="B41" s="110" t="s">
        <v>162</v>
      </c>
      <c r="C41" s="171">
        <v>1308</v>
      </c>
      <c r="D41" s="172">
        <v>125</v>
      </c>
      <c r="E41" s="113">
        <v>749</v>
      </c>
      <c r="F41" s="114">
        <v>132</v>
      </c>
      <c r="G41" s="113">
        <v>740</v>
      </c>
      <c r="H41" s="173">
        <v>883</v>
      </c>
      <c r="I41" s="116">
        <v>1623</v>
      </c>
    </row>
    <row r="42" spans="2:9" s="102" customFormat="1" ht="12.75" customHeight="1" x14ac:dyDescent="0.2">
      <c r="B42" s="103" t="s">
        <v>143</v>
      </c>
      <c r="C42" s="168">
        <v>5541</v>
      </c>
      <c r="D42" s="169">
        <v>287</v>
      </c>
      <c r="E42" s="106">
        <v>2112</v>
      </c>
      <c r="F42" s="107">
        <v>303</v>
      </c>
      <c r="G42" s="106">
        <v>2120</v>
      </c>
      <c r="H42" s="170">
        <v>5406</v>
      </c>
      <c r="I42" s="109">
        <v>7526</v>
      </c>
    </row>
    <row r="43" spans="2:9" s="102" customFormat="1" ht="12.75" customHeight="1" x14ac:dyDescent="0.2">
      <c r="B43" s="110" t="s">
        <v>163</v>
      </c>
      <c r="C43" s="171">
        <v>5463</v>
      </c>
      <c r="D43" s="172">
        <v>327</v>
      </c>
      <c r="E43" s="113">
        <v>2217</v>
      </c>
      <c r="F43" s="114">
        <v>358</v>
      </c>
      <c r="G43" s="113">
        <v>2208</v>
      </c>
      <c r="H43" s="173">
        <v>4959</v>
      </c>
      <c r="I43" s="116">
        <v>7167</v>
      </c>
    </row>
    <row r="44" spans="2:9" s="102" customFormat="1" ht="12" customHeight="1" x14ac:dyDescent="0.2">
      <c r="B44" s="178" t="s">
        <v>144</v>
      </c>
      <c r="C44" s="179">
        <v>56016</v>
      </c>
      <c r="D44" s="180">
        <v>3050</v>
      </c>
      <c r="E44" s="181">
        <v>19944</v>
      </c>
      <c r="F44" s="182">
        <v>3244</v>
      </c>
      <c r="G44" s="183">
        <v>19609</v>
      </c>
      <c r="H44" s="184">
        <v>50881</v>
      </c>
      <c r="I44" s="180">
        <v>70490</v>
      </c>
    </row>
    <row r="45" spans="2:9" s="95" customFormat="1" ht="20.100000000000001" customHeight="1" x14ac:dyDescent="0.2">
      <c r="B45" s="126" t="s">
        <v>117</v>
      </c>
      <c r="C45" s="185"/>
      <c r="D45" s="185"/>
      <c r="E45" s="185"/>
      <c r="F45" s="185"/>
      <c r="G45" s="185"/>
      <c r="H45" s="185"/>
      <c r="I45" s="185"/>
    </row>
  </sheetData>
  <printOptions horizontalCentered="1"/>
  <pageMargins left="0.47244094488188981" right="0.47244094488188981" top="0.59055118110236227" bottom="0.39370078740157483" header="0.51181102362204722" footer="0.31496062992125984"/>
  <pageSetup paperSize="9" scale="97" firstPageNumber="0" orientation="portrait" r:id="rId1"/>
  <headerFooter>
    <oddFooter>&amp;C&amp;F&amp;R&amp;A</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2"/>
  <sheetViews>
    <sheetView showGridLines="0" zoomScaleNormal="100" workbookViewId="0">
      <pane ySplit="5" topLeftCell="A6" activePane="bottomLeft" state="frozen"/>
      <selection activeCell="N28" sqref="N28"/>
      <selection pane="bottomLeft" activeCell="K10" sqref="K10"/>
    </sheetView>
  </sheetViews>
  <sheetFormatPr baseColWidth="10" defaultColWidth="9.140625" defaultRowHeight="12.75" x14ac:dyDescent="0.2"/>
  <cols>
    <col min="1" max="1" width="1.7109375" style="862" customWidth="1"/>
    <col min="2" max="2" width="23.7109375" style="862" customWidth="1"/>
    <col min="3" max="9" width="10.7109375" style="862" customWidth="1"/>
    <col min="10" max="1022" width="11.42578125" style="862" customWidth="1"/>
    <col min="1023" max="1025" width="9.140625" customWidth="1"/>
  </cols>
  <sheetData>
    <row r="1" spans="2:9" ht="20.100000000000001" customHeight="1" x14ac:dyDescent="0.2">
      <c r="B1" s="864" t="s">
        <v>658</v>
      </c>
    </row>
    <row r="2" spans="2:9" ht="20.100000000000001" customHeight="1" x14ac:dyDescent="0.2">
      <c r="B2" s="970" t="s">
        <v>659</v>
      </c>
      <c r="C2" s="970"/>
      <c r="D2" s="970"/>
      <c r="E2" s="970"/>
      <c r="F2" s="970"/>
      <c r="G2" s="2090" t="s">
        <v>715</v>
      </c>
      <c r="H2" s="2090"/>
      <c r="I2" s="2090"/>
    </row>
    <row r="3" spans="2:9" s="102" customFormat="1" ht="20.100000000000001" customHeight="1" x14ac:dyDescent="0.2">
      <c r="B3" s="1121" t="s">
        <v>439</v>
      </c>
      <c r="C3" s="585"/>
      <c r="D3" s="585"/>
      <c r="E3" s="585"/>
      <c r="F3" s="585"/>
      <c r="G3" s="585"/>
    </row>
    <row r="4" spans="2:9" s="102" customFormat="1" ht="20.100000000000001" customHeight="1" x14ac:dyDescent="0.2">
      <c r="B4" s="848" t="s">
        <v>49</v>
      </c>
      <c r="C4" s="852"/>
      <c r="D4" s="852"/>
      <c r="E4" s="852"/>
      <c r="F4" s="852"/>
      <c r="G4" s="852"/>
      <c r="H4" s="431"/>
      <c r="I4" s="431"/>
    </row>
    <row r="5" spans="2:9" s="13" customFormat="1" ht="50.1" customHeight="1" x14ac:dyDescent="0.2">
      <c r="B5" s="1957"/>
      <c r="C5" s="163" t="s">
        <v>103</v>
      </c>
      <c r="D5" s="163" t="s">
        <v>104</v>
      </c>
      <c r="E5" s="160" t="s">
        <v>119</v>
      </c>
      <c r="F5" s="873" t="s">
        <v>106</v>
      </c>
      <c r="G5" s="162" t="s">
        <v>120</v>
      </c>
      <c r="H5" s="163" t="s">
        <v>121</v>
      </c>
      <c r="I5" s="160" t="s">
        <v>109</v>
      </c>
    </row>
    <row r="6" spans="2:9" ht="24.95" customHeight="1" x14ac:dyDescent="0.25">
      <c r="B6" s="876" t="s">
        <v>111</v>
      </c>
      <c r="C6" s="865"/>
      <c r="D6" s="874"/>
      <c r="E6" s="865"/>
      <c r="F6" s="875"/>
      <c r="G6" s="865"/>
      <c r="H6" s="865"/>
      <c r="I6" s="865"/>
    </row>
    <row r="7" spans="2:9" x14ac:dyDescent="0.2">
      <c r="B7" s="867" t="s">
        <v>440</v>
      </c>
      <c r="C7" s="108">
        <v>1</v>
      </c>
      <c r="D7" s="108" t="s">
        <v>630</v>
      </c>
      <c r="E7" s="106" t="s">
        <v>630</v>
      </c>
      <c r="F7" s="119">
        <v>0</v>
      </c>
      <c r="G7" s="108">
        <v>0</v>
      </c>
      <c r="H7" s="108">
        <v>1</v>
      </c>
      <c r="I7" s="106">
        <v>1</v>
      </c>
    </row>
    <row r="8" spans="2:9" x14ac:dyDescent="0.2">
      <c r="B8" s="868" t="s">
        <v>762</v>
      </c>
      <c r="C8" s="115">
        <v>3</v>
      </c>
      <c r="D8" s="115">
        <v>2</v>
      </c>
      <c r="E8" s="113">
        <v>3</v>
      </c>
      <c r="F8" s="121">
        <v>2</v>
      </c>
      <c r="G8" s="115">
        <v>1</v>
      </c>
      <c r="H8" s="115">
        <v>0</v>
      </c>
      <c r="I8" s="113">
        <v>1</v>
      </c>
    </row>
    <row r="9" spans="2:9" x14ac:dyDescent="0.2">
      <c r="B9" s="867" t="s">
        <v>627</v>
      </c>
      <c r="C9" s="108">
        <v>26</v>
      </c>
      <c r="D9" s="108">
        <v>3</v>
      </c>
      <c r="E9" s="106">
        <v>10</v>
      </c>
      <c r="F9" s="119">
        <v>4</v>
      </c>
      <c r="G9" s="108">
        <v>8</v>
      </c>
      <c r="H9" s="108">
        <v>17</v>
      </c>
      <c r="I9" s="106">
        <v>25</v>
      </c>
    </row>
    <row r="10" spans="2:9" x14ac:dyDescent="0.2">
      <c r="B10" s="868" t="s">
        <v>628</v>
      </c>
      <c r="C10" s="115">
        <v>1396</v>
      </c>
      <c r="D10" s="115">
        <v>30</v>
      </c>
      <c r="E10" s="113">
        <v>254</v>
      </c>
      <c r="F10" s="121">
        <v>32</v>
      </c>
      <c r="G10" s="115">
        <v>239</v>
      </c>
      <c r="H10" s="115">
        <v>1270</v>
      </c>
      <c r="I10" s="113">
        <v>1509</v>
      </c>
    </row>
    <row r="11" spans="2:9" x14ac:dyDescent="0.2">
      <c r="B11" s="867" t="s">
        <v>988</v>
      </c>
      <c r="C11" s="108">
        <v>4804</v>
      </c>
      <c r="D11" s="108">
        <v>177</v>
      </c>
      <c r="E11" s="106">
        <v>988</v>
      </c>
      <c r="F11" s="119">
        <v>196</v>
      </c>
      <c r="G11" s="108">
        <v>1078</v>
      </c>
      <c r="H11" s="108">
        <v>5985</v>
      </c>
      <c r="I11" s="106">
        <v>7063</v>
      </c>
    </row>
    <row r="12" spans="2:9" x14ac:dyDescent="0.2">
      <c r="B12" s="868" t="s">
        <v>989</v>
      </c>
      <c r="C12" s="115">
        <v>930</v>
      </c>
      <c r="D12" s="115">
        <v>31</v>
      </c>
      <c r="E12" s="113">
        <v>172</v>
      </c>
      <c r="F12" s="121">
        <v>35</v>
      </c>
      <c r="G12" s="115">
        <v>187</v>
      </c>
      <c r="H12" s="115">
        <v>1202</v>
      </c>
      <c r="I12" s="113">
        <v>1389</v>
      </c>
    </row>
    <row r="13" spans="2:9" x14ac:dyDescent="0.2">
      <c r="B13" s="867" t="s">
        <v>990</v>
      </c>
      <c r="C13" s="108">
        <v>926</v>
      </c>
      <c r="D13" s="108">
        <v>78</v>
      </c>
      <c r="E13" s="106">
        <v>312</v>
      </c>
      <c r="F13" s="119">
        <v>84</v>
      </c>
      <c r="G13" s="108">
        <v>307</v>
      </c>
      <c r="H13" s="108">
        <v>960</v>
      </c>
      <c r="I13" s="106">
        <v>1267</v>
      </c>
    </row>
    <row r="14" spans="2:9" x14ac:dyDescent="0.2">
      <c r="B14" s="868" t="s">
        <v>991</v>
      </c>
      <c r="C14" s="115">
        <v>25</v>
      </c>
      <c r="D14" s="115">
        <v>2</v>
      </c>
      <c r="E14" s="113">
        <v>9</v>
      </c>
      <c r="F14" s="121">
        <v>2</v>
      </c>
      <c r="G14" s="115">
        <v>16</v>
      </c>
      <c r="H14" s="115">
        <v>55</v>
      </c>
      <c r="I14" s="113">
        <v>71</v>
      </c>
    </row>
    <row r="15" spans="2:9" x14ac:dyDescent="0.2">
      <c r="B15" s="867" t="s">
        <v>661</v>
      </c>
      <c r="C15" s="108">
        <v>0</v>
      </c>
      <c r="D15" s="108">
        <v>0</v>
      </c>
      <c r="E15" s="106">
        <v>0</v>
      </c>
      <c r="F15" s="119">
        <v>0</v>
      </c>
      <c r="G15" s="108">
        <v>0</v>
      </c>
      <c r="H15" s="108">
        <v>0</v>
      </c>
      <c r="I15" s="106">
        <v>0</v>
      </c>
    </row>
    <row r="16" spans="2:9" x14ac:dyDescent="0.2">
      <c r="B16" s="868" t="s">
        <v>629</v>
      </c>
      <c r="C16" s="115">
        <v>49</v>
      </c>
      <c r="D16" s="115">
        <v>2</v>
      </c>
      <c r="E16" s="113">
        <v>12</v>
      </c>
      <c r="F16" s="121">
        <v>2</v>
      </c>
      <c r="G16" s="115">
        <v>11</v>
      </c>
      <c r="H16" s="115">
        <v>72</v>
      </c>
      <c r="I16" s="113">
        <v>83</v>
      </c>
    </row>
    <row r="17" spans="1:1024" s="870" customFormat="1" ht="24.95" customHeight="1" x14ac:dyDescent="0.25">
      <c r="B17" s="876" t="s">
        <v>719</v>
      </c>
      <c r="C17" s="236"/>
      <c r="D17" s="236"/>
      <c r="E17" s="236"/>
      <c r="F17" s="860"/>
      <c r="G17" s="236"/>
      <c r="H17" s="236"/>
      <c r="I17" s="236"/>
      <c r="AMI17" s="877"/>
      <c r="AMJ17" s="877"/>
    </row>
    <row r="18" spans="1:1024" s="870" customFormat="1" x14ac:dyDescent="0.2">
      <c r="A18" s="862"/>
      <c r="B18" s="867" t="s">
        <v>440</v>
      </c>
      <c r="C18" s="108">
        <v>3</v>
      </c>
      <c r="D18" s="108">
        <v>1</v>
      </c>
      <c r="E18" s="106">
        <v>1</v>
      </c>
      <c r="F18" s="119">
        <v>1</v>
      </c>
      <c r="G18" s="108">
        <v>1</v>
      </c>
      <c r="H18" s="108">
        <v>2</v>
      </c>
      <c r="I18" s="106">
        <v>3</v>
      </c>
      <c r="AMI18" s="877"/>
      <c r="AMJ18" s="877"/>
    </row>
    <row r="19" spans="1:1024" x14ac:dyDescent="0.2">
      <c r="B19" s="868" t="s">
        <v>762</v>
      </c>
      <c r="C19" s="115">
        <v>58</v>
      </c>
      <c r="D19" s="115">
        <v>3</v>
      </c>
      <c r="E19" s="113">
        <v>32</v>
      </c>
      <c r="F19" s="121">
        <v>3</v>
      </c>
      <c r="G19" s="115">
        <v>30</v>
      </c>
      <c r="H19" s="115">
        <v>28</v>
      </c>
      <c r="I19" s="113">
        <v>58</v>
      </c>
    </row>
    <row r="20" spans="1:1024" x14ac:dyDescent="0.2">
      <c r="B20" s="867" t="s">
        <v>627</v>
      </c>
      <c r="C20" s="108">
        <v>95</v>
      </c>
      <c r="D20" s="108">
        <v>4</v>
      </c>
      <c r="E20" s="106">
        <v>37</v>
      </c>
      <c r="F20" s="119">
        <v>4</v>
      </c>
      <c r="G20" s="108">
        <v>36</v>
      </c>
      <c r="H20" s="108">
        <v>65</v>
      </c>
      <c r="I20" s="106">
        <v>101</v>
      </c>
    </row>
    <row r="21" spans="1:1024" x14ac:dyDescent="0.2">
      <c r="B21" s="868" t="s">
        <v>628</v>
      </c>
      <c r="C21" s="115">
        <v>653</v>
      </c>
      <c r="D21" s="115">
        <v>35</v>
      </c>
      <c r="E21" s="113">
        <v>257</v>
      </c>
      <c r="F21" s="121">
        <v>39</v>
      </c>
      <c r="G21" s="115">
        <v>240</v>
      </c>
      <c r="H21" s="115">
        <v>470</v>
      </c>
      <c r="I21" s="113">
        <v>710</v>
      </c>
    </row>
    <row r="22" spans="1:1024" x14ac:dyDescent="0.2">
      <c r="B22" s="867" t="s">
        <v>988</v>
      </c>
      <c r="C22" s="108">
        <v>2383</v>
      </c>
      <c r="D22" s="108">
        <v>167</v>
      </c>
      <c r="E22" s="106">
        <v>832</v>
      </c>
      <c r="F22" s="119">
        <v>179</v>
      </c>
      <c r="G22" s="108">
        <v>872</v>
      </c>
      <c r="H22" s="108">
        <v>2598</v>
      </c>
      <c r="I22" s="106">
        <v>3470</v>
      </c>
    </row>
    <row r="23" spans="1:1024" x14ac:dyDescent="0.2">
      <c r="B23" s="868" t="s">
        <v>989</v>
      </c>
      <c r="C23" s="115">
        <v>374</v>
      </c>
      <c r="D23" s="115">
        <v>27</v>
      </c>
      <c r="E23" s="113">
        <v>105</v>
      </c>
      <c r="F23" s="121">
        <v>30</v>
      </c>
      <c r="G23" s="115">
        <v>105</v>
      </c>
      <c r="H23" s="115">
        <v>457</v>
      </c>
      <c r="I23" s="113">
        <v>562</v>
      </c>
    </row>
    <row r="24" spans="1:1024" x14ac:dyDescent="0.2">
      <c r="B24" s="867" t="s">
        <v>990</v>
      </c>
      <c r="C24" s="108">
        <v>357</v>
      </c>
      <c r="D24" s="108">
        <v>53</v>
      </c>
      <c r="E24" s="106">
        <v>153</v>
      </c>
      <c r="F24" s="119">
        <v>56</v>
      </c>
      <c r="G24" s="108">
        <v>135</v>
      </c>
      <c r="H24" s="108">
        <v>325</v>
      </c>
      <c r="I24" s="106">
        <v>460</v>
      </c>
    </row>
    <row r="25" spans="1:1024" x14ac:dyDescent="0.2">
      <c r="B25" s="868" t="s">
        <v>991</v>
      </c>
      <c r="C25" s="115">
        <v>19</v>
      </c>
      <c r="D25" s="115">
        <v>2</v>
      </c>
      <c r="E25" s="113">
        <v>7</v>
      </c>
      <c r="F25" s="121">
        <v>2</v>
      </c>
      <c r="G25" s="115">
        <v>6</v>
      </c>
      <c r="H25" s="115">
        <v>40</v>
      </c>
      <c r="I25" s="113">
        <v>46</v>
      </c>
    </row>
    <row r="26" spans="1:1024" x14ac:dyDescent="0.2">
      <c r="B26" s="867" t="s">
        <v>661</v>
      </c>
      <c r="C26" s="108">
        <v>4</v>
      </c>
      <c r="D26" s="108">
        <v>1</v>
      </c>
      <c r="E26" s="106">
        <v>1</v>
      </c>
      <c r="F26" s="119">
        <v>1</v>
      </c>
      <c r="G26" s="108">
        <v>0</v>
      </c>
      <c r="H26" s="108">
        <v>4</v>
      </c>
      <c r="I26" s="106">
        <v>4</v>
      </c>
    </row>
    <row r="27" spans="1:1024" x14ac:dyDescent="0.2">
      <c r="B27" s="868" t="s">
        <v>629</v>
      </c>
      <c r="C27" s="115">
        <v>56</v>
      </c>
      <c r="D27" s="115">
        <v>1</v>
      </c>
      <c r="E27" s="113">
        <v>13</v>
      </c>
      <c r="F27" s="121">
        <v>2</v>
      </c>
      <c r="G27" s="115">
        <v>12</v>
      </c>
      <c r="H27" s="115">
        <v>67</v>
      </c>
      <c r="I27" s="113">
        <v>79</v>
      </c>
    </row>
    <row r="28" spans="1:1024" s="870" customFormat="1" ht="24.95" customHeight="1" x14ac:dyDescent="0.25">
      <c r="B28" s="876" t="s">
        <v>720</v>
      </c>
      <c r="C28" s="236"/>
      <c r="D28" s="236"/>
      <c r="E28" s="236"/>
      <c r="F28" s="860"/>
      <c r="G28" s="236"/>
      <c r="H28" s="236"/>
      <c r="I28" s="236"/>
      <c r="AMI28" s="877"/>
      <c r="AMJ28" s="877"/>
    </row>
    <row r="29" spans="1:1024" x14ac:dyDescent="0.2">
      <c r="B29" s="867" t="s">
        <v>440</v>
      </c>
      <c r="C29" s="108">
        <v>75</v>
      </c>
      <c r="D29" s="108">
        <v>2</v>
      </c>
      <c r="E29" s="106">
        <v>15</v>
      </c>
      <c r="F29" s="119">
        <v>2</v>
      </c>
      <c r="G29" s="108">
        <v>13</v>
      </c>
      <c r="H29" s="108">
        <v>66</v>
      </c>
      <c r="I29" s="106">
        <v>79</v>
      </c>
    </row>
    <row r="30" spans="1:1024" x14ac:dyDescent="0.2">
      <c r="B30" s="868" t="s">
        <v>762</v>
      </c>
      <c r="C30" s="115">
        <v>1433</v>
      </c>
      <c r="D30" s="115">
        <v>117</v>
      </c>
      <c r="E30" s="113">
        <v>766</v>
      </c>
      <c r="F30" s="121">
        <v>118</v>
      </c>
      <c r="G30" s="115">
        <v>674</v>
      </c>
      <c r="H30" s="115">
        <v>760</v>
      </c>
      <c r="I30" s="113">
        <v>1434</v>
      </c>
    </row>
    <row r="31" spans="1:1024" x14ac:dyDescent="0.2">
      <c r="B31" s="867" t="s">
        <v>627</v>
      </c>
      <c r="C31" s="108">
        <v>2050</v>
      </c>
      <c r="D31" s="108">
        <v>85</v>
      </c>
      <c r="E31" s="106">
        <v>972</v>
      </c>
      <c r="F31" s="119">
        <v>89</v>
      </c>
      <c r="G31" s="108">
        <v>939</v>
      </c>
      <c r="H31" s="108">
        <v>1313</v>
      </c>
      <c r="I31" s="106">
        <v>2252</v>
      </c>
    </row>
    <row r="32" spans="1:1024" x14ac:dyDescent="0.2">
      <c r="B32" s="868" t="s">
        <v>628</v>
      </c>
      <c r="C32" s="115">
        <v>4941</v>
      </c>
      <c r="D32" s="115">
        <v>416</v>
      </c>
      <c r="E32" s="113">
        <v>2858</v>
      </c>
      <c r="F32" s="121">
        <v>426</v>
      </c>
      <c r="G32" s="115">
        <v>2680</v>
      </c>
      <c r="H32" s="115">
        <v>2754</v>
      </c>
      <c r="I32" s="113">
        <v>5434</v>
      </c>
    </row>
    <row r="33" spans="2:1024" x14ac:dyDescent="0.2">
      <c r="B33" s="867" t="s">
        <v>988</v>
      </c>
      <c r="C33" s="108">
        <v>15668</v>
      </c>
      <c r="D33" s="108">
        <v>1449</v>
      </c>
      <c r="E33" s="106">
        <v>8306</v>
      </c>
      <c r="F33" s="119">
        <v>1568</v>
      </c>
      <c r="G33" s="108">
        <v>8405</v>
      </c>
      <c r="H33" s="108">
        <v>12865</v>
      </c>
      <c r="I33" s="106">
        <v>21270</v>
      </c>
    </row>
    <row r="34" spans="2:1024" x14ac:dyDescent="0.2">
      <c r="B34" s="868" t="s">
        <v>989</v>
      </c>
      <c r="C34" s="115">
        <v>1801</v>
      </c>
      <c r="D34" s="115">
        <v>169</v>
      </c>
      <c r="E34" s="113">
        <v>820</v>
      </c>
      <c r="F34" s="121">
        <v>176</v>
      </c>
      <c r="G34" s="115">
        <v>784</v>
      </c>
      <c r="H34" s="115">
        <v>1585</v>
      </c>
      <c r="I34" s="113">
        <v>2369</v>
      </c>
    </row>
    <row r="35" spans="2:1024" x14ac:dyDescent="0.2">
      <c r="B35" s="867" t="s">
        <v>990</v>
      </c>
      <c r="C35" s="108">
        <v>937</v>
      </c>
      <c r="D35" s="108">
        <v>191</v>
      </c>
      <c r="E35" s="106">
        <v>578</v>
      </c>
      <c r="F35" s="119">
        <v>208</v>
      </c>
      <c r="G35" s="108">
        <v>468</v>
      </c>
      <c r="H35" s="108">
        <v>577</v>
      </c>
      <c r="I35" s="106">
        <v>1045</v>
      </c>
    </row>
    <row r="36" spans="2:1024" x14ac:dyDescent="0.2">
      <c r="B36" s="868" t="s">
        <v>991</v>
      </c>
      <c r="C36" s="115">
        <v>257</v>
      </c>
      <c r="D36" s="115">
        <v>29</v>
      </c>
      <c r="E36" s="113">
        <v>108</v>
      </c>
      <c r="F36" s="121">
        <v>30</v>
      </c>
      <c r="G36" s="115">
        <v>95</v>
      </c>
      <c r="H36" s="115">
        <v>275</v>
      </c>
      <c r="I36" s="113">
        <v>370</v>
      </c>
    </row>
    <row r="37" spans="2:1024" x14ac:dyDescent="0.2">
      <c r="B37" s="867" t="s">
        <v>661</v>
      </c>
      <c r="C37" s="108">
        <v>191</v>
      </c>
      <c r="D37" s="108">
        <v>42</v>
      </c>
      <c r="E37" s="106">
        <v>149</v>
      </c>
      <c r="F37" s="119">
        <v>44</v>
      </c>
      <c r="G37" s="108">
        <v>119</v>
      </c>
      <c r="H37" s="108">
        <v>77</v>
      </c>
      <c r="I37" s="106">
        <v>196</v>
      </c>
    </row>
    <row r="38" spans="2:1024" x14ac:dyDescent="0.2">
      <c r="B38" s="868" t="s">
        <v>629</v>
      </c>
      <c r="C38" s="115">
        <v>586</v>
      </c>
      <c r="D38" s="115">
        <v>38</v>
      </c>
      <c r="E38" s="113">
        <v>253</v>
      </c>
      <c r="F38" s="121">
        <v>44</v>
      </c>
      <c r="G38" s="115">
        <v>244</v>
      </c>
      <c r="H38" s="115">
        <v>509</v>
      </c>
      <c r="I38" s="113">
        <v>753</v>
      </c>
    </row>
    <row r="39" spans="2:1024" ht="24.95" customHeight="1" x14ac:dyDescent="0.25">
      <c r="B39" s="876" t="s">
        <v>129</v>
      </c>
      <c r="C39" s="865"/>
      <c r="D39" s="865"/>
      <c r="E39" s="865"/>
      <c r="F39" s="875"/>
      <c r="G39" s="865"/>
      <c r="H39" s="865"/>
      <c r="I39" s="865"/>
      <c r="AMI39" s="1"/>
      <c r="AMJ39" s="1"/>
    </row>
    <row r="40" spans="2:1024" x14ac:dyDescent="0.2">
      <c r="B40" s="867" t="s">
        <v>440</v>
      </c>
      <c r="C40" s="108">
        <v>551</v>
      </c>
      <c r="D40" s="108">
        <v>8</v>
      </c>
      <c r="E40" s="106">
        <v>95</v>
      </c>
      <c r="F40" s="119">
        <v>8</v>
      </c>
      <c r="G40" s="108">
        <v>92</v>
      </c>
      <c r="H40" s="108">
        <v>501</v>
      </c>
      <c r="I40" s="106">
        <v>593</v>
      </c>
      <c r="AMI40" s="1"/>
      <c r="AMJ40" s="1"/>
    </row>
    <row r="41" spans="2:1024" x14ac:dyDescent="0.2">
      <c r="B41" s="868" t="s">
        <v>762</v>
      </c>
      <c r="C41" s="115">
        <v>3388</v>
      </c>
      <c r="D41" s="115">
        <v>68</v>
      </c>
      <c r="E41" s="113">
        <v>711</v>
      </c>
      <c r="F41" s="121">
        <v>68</v>
      </c>
      <c r="G41" s="115">
        <v>655</v>
      </c>
      <c r="H41" s="115">
        <v>2905</v>
      </c>
      <c r="I41" s="113">
        <v>3560</v>
      </c>
    </row>
    <row r="42" spans="2:1024" x14ac:dyDescent="0.2">
      <c r="B42" s="867" t="s">
        <v>627</v>
      </c>
      <c r="C42" s="108">
        <v>3876</v>
      </c>
      <c r="D42" s="108">
        <v>45</v>
      </c>
      <c r="E42" s="106">
        <v>979</v>
      </c>
      <c r="F42" s="119">
        <v>45</v>
      </c>
      <c r="G42" s="108">
        <v>982</v>
      </c>
      <c r="H42" s="108">
        <v>3396</v>
      </c>
      <c r="I42" s="106">
        <v>4378</v>
      </c>
    </row>
    <row r="43" spans="2:1024" x14ac:dyDescent="0.2">
      <c r="B43" s="868" t="s">
        <v>628</v>
      </c>
      <c r="C43" s="115">
        <v>6223</v>
      </c>
      <c r="D43" s="115">
        <v>138</v>
      </c>
      <c r="E43" s="113">
        <v>1700</v>
      </c>
      <c r="F43" s="121">
        <v>144</v>
      </c>
      <c r="G43" s="115">
        <v>1662</v>
      </c>
      <c r="H43" s="115">
        <v>5310</v>
      </c>
      <c r="I43" s="113">
        <v>6972</v>
      </c>
    </row>
    <row r="44" spans="2:1024" x14ac:dyDescent="0.2">
      <c r="B44" s="867" t="s">
        <v>988</v>
      </c>
      <c r="C44" s="108">
        <v>19901</v>
      </c>
      <c r="D44" s="108">
        <v>403</v>
      </c>
      <c r="E44" s="106">
        <v>4603</v>
      </c>
      <c r="F44" s="119">
        <v>428</v>
      </c>
      <c r="G44" s="108">
        <v>4576</v>
      </c>
      <c r="H44" s="108">
        <v>19391</v>
      </c>
      <c r="I44" s="106">
        <v>23967</v>
      </c>
    </row>
    <row r="45" spans="2:1024" x14ac:dyDescent="0.2">
      <c r="B45" s="868" t="s">
        <v>989</v>
      </c>
      <c r="C45" s="115">
        <v>2582</v>
      </c>
      <c r="D45" s="115">
        <v>58</v>
      </c>
      <c r="E45" s="113">
        <v>493</v>
      </c>
      <c r="F45" s="121">
        <v>59</v>
      </c>
      <c r="G45" s="115">
        <v>464</v>
      </c>
      <c r="H45" s="115">
        <v>2609</v>
      </c>
      <c r="I45" s="113">
        <v>3073</v>
      </c>
    </row>
    <row r="46" spans="2:1024" x14ac:dyDescent="0.2">
      <c r="B46" s="867" t="s">
        <v>990</v>
      </c>
      <c r="C46" s="108">
        <v>533</v>
      </c>
      <c r="D46" s="108">
        <v>42</v>
      </c>
      <c r="E46" s="106">
        <v>162</v>
      </c>
      <c r="F46" s="119">
        <v>42</v>
      </c>
      <c r="G46" s="108">
        <v>128</v>
      </c>
      <c r="H46" s="108">
        <v>458</v>
      </c>
      <c r="I46" s="106">
        <v>586</v>
      </c>
    </row>
    <row r="47" spans="2:1024" x14ac:dyDescent="0.2">
      <c r="B47" s="868" t="s">
        <v>991</v>
      </c>
      <c r="C47" s="115">
        <v>526</v>
      </c>
      <c r="D47" s="115">
        <v>24</v>
      </c>
      <c r="E47" s="113">
        <v>134</v>
      </c>
      <c r="F47" s="121">
        <v>24</v>
      </c>
      <c r="G47" s="115">
        <v>120</v>
      </c>
      <c r="H47" s="115">
        <v>634</v>
      </c>
      <c r="I47" s="113">
        <v>754</v>
      </c>
    </row>
    <row r="48" spans="2:1024" x14ac:dyDescent="0.2">
      <c r="B48" s="867" t="s">
        <v>661</v>
      </c>
      <c r="C48" s="108">
        <v>48</v>
      </c>
      <c r="D48" s="108">
        <v>12</v>
      </c>
      <c r="E48" s="106">
        <v>36</v>
      </c>
      <c r="F48" s="119">
        <v>12</v>
      </c>
      <c r="G48" s="108">
        <v>26</v>
      </c>
      <c r="H48" s="108">
        <v>17</v>
      </c>
      <c r="I48" s="106">
        <v>43</v>
      </c>
    </row>
    <row r="49" spans="1:1024" x14ac:dyDescent="0.2">
      <c r="B49" s="868" t="s">
        <v>629</v>
      </c>
      <c r="C49" s="115">
        <v>856</v>
      </c>
      <c r="D49" s="115">
        <v>39</v>
      </c>
      <c r="E49" s="113">
        <v>258</v>
      </c>
      <c r="F49" s="121">
        <v>39</v>
      </c>
      <c r="G49" s="115">
        <v>234</v>
      </c>
      <c r="H49" s="115">
        <v>772</v>
      </c>
      <c r="I49" s="113">
        <v>1006</v>
      </c>
    </row>
    <row r="50" spans="1:1024" s="718" customFormat="1" ht="20.100000000000001" customHeight="1" x14ac:dyDescent="0.2">
      <c r="B50" s="126" t="s">
        <v>117</v>
      </c>
    </row>
    <row r="51" spans="1:1024" s="870" customFormat="1" ht="20.100000000000001" customHeight="1" x14ac:dyDescent="0.2">
      <c r="B51" s="871" t="s">
        <v>663</v>
      </c>
      <c r="AMI51" s="152"/>
      <c r="AMJ51" s="152"/>
    </row>
    <row r="52" spans="1:1024" s="972" customFormat="1" ht="81.75" customHeight="1" x14ac:dyDescent="0.2">
      <c r="A52" s="971"/>
      <c r="B52" s="2089" t="s">
        <v>721</v>
      </c>
      <c r="C52" s="2089"/>
      <c r="D52" s="2089"/>
      <c r="E52" s="2089"/>
      <c r="F52" s="2089"/>
      <c r="G52" s="2089"/>
      <c r="H52" s="2089"/>
      <c r="I52" s="2089"/>
      <c r="J52" s="971"/>
      <c r="K52" s="971"/>
      <c r="L52" s="971"/>
      <c r="M52" s="971"/>
      <c r="N52" s="971"/>
      <c r="O52" s="971"/>
      <c r="P52" s="971"/>
      <c r="Q52" s="971"/>
      <c r="R52" s="971"/>
      <c r="S52" s="971"/>
      <c r="T52" s="971"/>
      <c r="U52" s="971"/>
      <c r="V52" s="971"/>
      <c r="W52" s="971"/>
      <c r="X52" s="971"/>
      <c r="Y52" s="971"/>
      <c r="Z52" s="971"/>
      <c r="AA52" s="971"/>
      <c r="AB52" s="971"/>
      <c r="AC52" s="971"/>
      <c r="AD52" s="971"/>
      <c r="AE52" s="971"/>
      <c r="AF52" s="971"/>
      <c r="AG52" s="971"/>
      <c r="AH52" s="971"/>
      <c r="AI52" s="971"/>
      <c r="AJ52" s="971"/>
      <c r="AK52" s="971"/>
      <c r="AL52" s="971"/>
      <c r="AM52" s="971"/>
      <c r="AN52" s="971"/>
      <c r="AO52" s="971"/>
      <c r="AP52" s="971"/>
      <c r="AQ52" s="971"/>
      <c r="AR52" s="971"/>
      <c r="AS52" s="971"/>
      <c r="AT52" s="971"/>
      <c r="AU52" s="971"/>
      <c r="AV52" s="971"/>
      <c r="AW52" s="971"/>
      <c r="AX52" s="971"/>
      <c r="AY52" s="971"/>
      <c r="AZ52" s="971"/>
      <c r="BA52" s="971"/>
      <c r="BB52" s="971"/>
      <c r="BC52" s="971"/>
      <c r="BD52" s="971"/>
      <c r="BE52" s="971"/>
      <c r="BF52" s="971"/>
      <c r="BG52" s="971"/>
      <c r="BH52" s="971"/>
      <c r="BI52" s="971"/>
      <c r="BJ52" s="971"/>
      <c r="BK52" s="971"/>
      <c r="BL52" s="971"/>
      <c r="BM52" s="971"/>
      <c r="BN52" s="971"/>
      <c r="BO52" s="971"/>
      <c r="BP52" s="971"/>
      <c r="BQ52" s="971"/>
      <c r="BR52" s="971"/>
      <c r="BS52" s="971"/>
      <c r="BT52" s="971"/>
      <c r="BU52" s="971"/>
      <c r="BV52" s="971"/>
      <c r="BW52" s="971"/>
      <c r="BX52" s="971"/>
      <c r="BY52" s="971"/>
      <c r="BZ52" s="971"/>
      <c r="CA52" s="971"/>
      <c r="CB52" s="971"/>
      <c r="CC52" s="971"/>
      <c r="CD52" s="971"/>
      <c r="CE52" s="971"/>
      <c r="CF52" s="971"/>
      <c r="CG52" s="971"/>
      <c r="CH52" s="971"/>
      <c r="CI52" s="971"/>
      <c r="CJ52" s="971"/>
      <c r="CK52" s="971"/>
      <c r="CL52" s="971"/>
      <c r="CM52" s="971"/>
      <c r="CN52" s="971"/>
      <c r="CO52" s="971"/>
      <c r="CP52" s="971"/>
      <c r="CQ52" s="971"/>
      <c r="CR52" s="971"/>
      <c r="CS52" s="971"/>
      <c r="CT52" s="971"/>
      <c r="CU52" s="971"/>
      <c r="CV52" s="971"/>
      <c r="CW52" s="971"/>
      <c r="CX52" s="971"/>
      <c r="CY52" s="971"/>
      <c r="CZ52" s="971"/>
      <c r="DA52" s="971"/>
      <c r="DB52" s="971"/>
      <c r="DC52" s="971"/>
      <c r="DD52" s="971"/>
      <c r="DE52" s="971"/>
      <c r="DF52" s="971"/>
      <c r="DG52" s="971"/>
      <c r="DH52" s="971"/>
      <c r="DI52" s="971"/>
      <c r="DJ52" s="971"/>
      <c r="DK52" s="971"/>
      <c r="DL52" s="971"/>
      <c r="DM52" s="971"/>
      <c r="DN52" s="971"/>
      <c r="DO52" s="971"/>
      <c r="DP52" s="971"/>
      <c r="DQ52" s="971"/>
      <c r="DR52" s="971"/>
      <c r="DS52" s="971"/>
      <c r="DT52" s="971"/>
      <c r="DU52" s="971"/>
      <c r="DV52" s="971"/>
      <c r="DW52" s="971"/>
      <c r="DX52" s="971"/>
      <c r="DY52" s="971"/>
      <c r="DZ52" s="971"/>
      <c r="EA52" s="971"/>
      <c r="EB52" s="971"/>
      <c r="EC52" s="971"/>
      <c r="ED52" s="971"/>
      <c r="EE52" s="971"/>
      <c r="EF52" s="971"/>
      <c r="EG52" s="971"/>
      <c r="EH52" s="971"/>
      <c r="EI52" s="971"/>
      <c r="EJ52" s="971"/>
      <c r="EK52" s="971"/>
      <c r="EL52" s="971"/>
      <c r="EM52" s="971"/>
      <c r="EN52" s="971"/>
      <c r="EO52" s="971"/>
      <c r="EP52" s="971"/>
      <c r="EQ52" s="971"/>
      <c r="ER52" s="971"/>
      <c r="ES52" s="971"/>
      <c r="ET52" s="971"/>
      <c r="EU52" s="971"/>
      <c r="EV52" s="971"/>
      <c r="EW52" s="971"/>
      <c r="EX52" s="971"/>
      <c r="EY52" s="971"/>
      <c r="EZ52" s="971"/>
      <c r="FA52" s="971"/>
      <c r="FB52" s="971"/>
      <c r="FC52" s="971"/>
      <c r="FD52" s="971"/>
      <c r="FE52" s="971"/>
      <c r="FF52" s="971"/>
      <c r="FG52" s="971"/>
      <c r="FH52" s="971"/>
      <c r="FI52" s="971"/>
      <c r="FJ52" s="971"/>
      <c r="FK52" s="971"/>
      <c r="FL52" s="971"/>
      <c r="FM52" s="971"/>
      <c r="FN52" s="971"/>
      <c r="FO52" s="971"/>
      <c r="FP52" s="971"/>
      <c r="FQ52" s="971"/>
      <c r="FR52" s="971"/>
      <c r="FS52" s="971"/>
      <c r="FT52" s="971"/>
      <c r="FU52" s="971"/>
      <c r="FV52" s="971"/>
      <c r="FW52" s="971"/>
      <c r="FX52" s="971"/>
      <c r="FY52" s="971"/>
      <c r="FZ52" s="971"/>
      <c r="GA52" s="971"/>
      <c r="GB52" s="971"/>
      <c r="GC52" s="971"/>
      <c r="GD52" s="971"/>
      <c r="GE52" s="971"/>
      <c r="GF52" s="971"/>
      <c r="GG52" s="971"/>
      <c r="GH52" s="971"/>
      <c r="GI52" s="971"/>
      <c r="GJ52" s="971"/>
      <c r="GK52" s="971"/>
      <c r="GL52" s="971"/>
      <c r="GM52" s="971"/>
      <c r="GN52" s="971"/>
      <c r="GO52" s="971"/>
      <c r="GP52" s="971"/>
      <c r="GQ52" s="971"/>
      <c r="GR52" s="971"/>
      <c r="GS52" s="971"/>
      <c r="GT52" s="971"/>
      <c r="GU52" s="971"/>
      <c r="GV52" s="971"/>
      <c r="GW52" s="971"/>
      <c r="GX52" s="971"/>
      <c r="GY52" s="971"/>
      <c r="GZ52" s="971"/>
      <c r="HA52" s="971"/>
      <c r="HB52" s="971"/>
      <c r="HC52" s="971"/>
      <c r="HD52" s="971"/>
      <c r="HE52" s="971"/>
      <c r="HF52" s="971"/>
      <c r="HG52" s="971"/>
      <c r="HH52" s="971"/>
      <c r="HI52" s="971"/>
      <c r="HJ52" s="971"/>
      <c r="HK52" s="971"/>
      <c r="HL52" s="971"/>
      <c r="HM52" s="971"/>
      <c r="HN52" s="971"/>
      <c r="HO52" s="971"/>
      <c r="HP52" s="971"/>
      <c r="HQ52" s="971"/>
      <c r="HR52" s="971"/>
      <c r="HS52" s="971"/>
      <c r="HT52" s="971"/>
      <c r="HU52" s="971"/>
      <c r="HV52" s="971"/>
      <c r="HW52" s="971"/>
      <c r="HX52" s="971"/>
      <c r="HY52" s="971"/>
      <c r="HZ52" s="971"/>
      <c r="IA52" s="971"/>
      <c r="IB52" s="971"/>
      <c r="IC52" s="971"/>
      <c r="ID52" s="971"/>
      <c r="IE52" s="971"/>
      <c r="IF52" s="971"/>
      <c r="IG52" s="971"/>
      <c r="IH52" s="971"/>
      <c r="II52" s="971"/>
      <c r="IJ52" s="971"/>
      <c r="IK52" s="971"/>
      <c r="IL52" s="971"/>
      <c r="IM52" s="971"/>
      <c r="IN52" s="971"/>
      <c r="IO52" s="971"/>
      <c r="IP52" s="971"/>
      <c r="IQ52" s="971"/>
      <c r="IR52" s="971"/>
      <c r="IS52" s="971"/>
      <c r="IT52" s="971"/>
      <c r="IU52" s="971"/>
      <c r="IV52" s="971"/>
      <c r="IW52" s="971"/>
      <c r="IX52" s="971"/>
      <c r="IY52" s="971"/>
      <c r="IZ52" s="971"/>
      <c r="JA52" s="971"/>
      <c r="JB52" s="971"/>
      <c r="JC52" s="971"/>
      <c r="JD52" s="971"/>
      <c r="JE52" s="971"/>
      <c r="JF52" s="971"/>
      <c r="JG52" s="971"/>
      <c r="JH52" s="971"/>
      <c r="JI52" s="971"/>
      <c r="JJ52" s="971"/>
      <c r="JK52" s="971"/>
      <c r="JL52" s="971"/>
      <c r="JM52" s="971"/>
      <c r="JN52" s="971"/>
      <c r="JO52" s="971"/>
      <c r="JP52" s="971"/>
      <c r="JQ52" s="971"/>
      <c r="JR52" s="971"/>
      <c r="JS52" s="971"/>
      <c r="JT52" s="971"/>
      <c r="JU52" s="971"/>
      <c r="JV52" s="971"/>
      <c r="JW52" s="971"/>
      <c r="JX52" s="971"/>
      <c r="JY52" s="971"/>
      <c r="JZ52" s="971"/>
      <c r="KA52" s="971"/>
      <c r="KB52" s="971"/>
      <c r="KC52" s="971"/>
      <c r="KD52" s="971"/>
      <c r="KE52" s="971"/>
      <c r="KF52" s="971"/>
      <c r="KG52" s="971"/>
      <c r="KH52" s="971"/>
      <c r="KI52" s="971"/>
      <c r="KJ52" s="971"/>
      <c r="KK52" s="971"/>
      <c r="KL52" s="971"/>
      <c r="KM52" s="971"/>
      <c r="KN52" s="971"/>
      <c r="KO52" s="971"/>
      <c r="KP52" s="971"/>
      <c r="KQ52" s="971"/>
      <c r="KR52" s="971"/>
      <c r="KS52" s="971"/>
      <c r="KT52" s="971"/>
      <c r="KU52" s="971"/>
      <c r="KV52" s="971"/>
      <c r="KW52" s="971"/>
      <c r="KX52" s="971"/>
      <c r="KY52" s="971"/>
      <c r="KZ52" s="971"/>
      <c r="LA52" s="971"/>
      <c r="LB52" s="971"/>
      <c r="LC52" s="971"/>
      <c r="LD52" s="971"/>
      <c r="LE52" s="971"/>
      <c r="LF52" s="971"/>
      <c r="LG52" s="971"/>
      <c r="LH52" s="971"/>
      <c r="LI52" s="971"/>
      <c r="LJ52" s="971"/>
      <c r="LK52" s="971"/>
      <c r="LL52" s="971"/>
      <c r="LM52" s="971"/>
      <c r="LN52" s="971"/>
      <c r="LO52" s="971"/>
      <c r="LP52" s="971"/>
      <c r="LQ52" s="971"/>
      <c r="LR52" s="971"/>
      <c r="LS52" s="971"/>
      <c r="LT52" s="971"/>
      <c r="LU52" s="971"/>
      <c r="LV52" s="971"/>
      <c r="LW52" s="971"/>
      <c r="LX52" s="971"/>
      <c r="LY52" s="971"/>
      <c r="LZ52" s="971"/>
      <c r="MA52" s="971"/>
      <c r="MB52" s="971"/>
      <c r="MC52" s="971"/>
      <c r="MD52" s="971"/>
      <c r="ME52" s="971"/>
      <c r="MF52" s="971"/>
      <c r="MG52" s="971"/>
      <c r="MH52" s="971"/>
      <c r="MI52" s="971"/>
      <c r="MJ52" s="971"/>
      <c r="MK52" s="971"/>
      <c r="ML52" s="971"/>
      <c r="MM52" s="971"/>
      <c r="MN52" s="971"/>
      <c r="MO52" s="971"/>
      <c r="MP52" s="971"/>
      <c r="MQ52" s="971"/>
      <c r="MR52" s="971"/>
      <c r="MS52" s="971"/>
      <c r="MT52" s="971"/>
      <c r="MU52" s="971"/>
      <c r="MV52" s="971"/>
      <c r="MW52" s="971"/>
      <c r="MX52" s="971"/>
      <c r="MY52" s="971"/>
      <c r="MZ52" s="971"/>
      <c r="NA52" s="971"/>
      <c r="NB52" s="971"/>
      <c r="NC52" s="971"/>
      <c r="ND52" s="971"/>
      <c r="NE52" s="971"/>
      <c r="NF52" s="971"/>
      <c r="NG52" s="971"/>
      <c r="NH52" s="971"/>
      <c r="NI52" s="971"/>
      <c r="NJ52" s="971"/>
      <c r="NK52" s="971"/>
      <c r="NL52" s="971"/>
      <c r="NM52" s="971"/>
      <c r="NN52" s="971"/>
      <c r="NO52" s="971"/>
      <c r="NP52" s="971"/>
      <c r="NQ52" s="971"/>
      <c r="NR52" s="971"/>
      <c r="NS52" s="971"/>
      <c r="NT52" s="971"/>
      <c r="NU52" s="971"/>
      <c r="NV52" s="971"/>
      <c r="NW52" s="971"/>
      <c r="NX52" s="971"/>
      <c r="NY52" s="971"/>
      <c r="NZ52" s="971"/>
      <c r="OA52" s="971"/>
      <c r="OB52" s="971"/>
      <c r="OC52" s="971"/>
      <c r="OD52" s="971"/>
      <c r="OE52" s="971"/>
      <c r="OF52" s="971"/>
      <c r="OG52" s="971"/>
      <c r="OH52" s="971"/>
      <c r="OI52" s="971"/>
      <c r="OJ52" s="971"/>
      <c r="OK52" s="971"/>
      <c r="OL52" s="971"/>
      <c r="OM52" s="971"/>
      <c r="ON52" s="971"/>
      <c r="OO52" s="971"/>
      <c r="OP52" s="971"/>
      <c r="OQ52" s="971"/>
      <c r="OR52" s="971"/>
      <c r="OS52" s="971"/>
      <c r="OT52" s="971"/>
      <c r="OU52" s="971"/>
      <c r="OV52" s="971"/>
      <c r="OW52" s="971"/>
      <c r="OX52" s="971"/>
      <c r="OY52" s="971"/>
      <c r="OZ52" s="971"/>
      <c r="PA52" s="971"/>
      <c r="PB52" s="971"/>
      <c r="PC52" s="971"/>
      <c r="PD52" s="971"/>
      <c r="PE52" s="971"/>
      <c r="PF52" s="971"/>
      <c r="PG52" s="971"/>
      <c r="PH52" s="971"/>
      <c r="PI52" s="971"/>
      <c r="PJ52" s="971"/>
      <c r="PK52" s="971"/>
      <c r="PL52" s="971"/>
      <c r="PM52" s="971"/>
      <c r="PN52" s="971"/>
      <c r="PO52" s="971"/>
      <c r="PP52" s="971"/>
      <c r="PQ52" s="971"/>
      <c r="PR52" s="971"/>
      <c r="PS52" s="971"/>
      <c r="PT52" s="971"/>
      <c r="PU52" s="971"/>
      <c r="PV52" s="971"/>
      <c r="PW52" s="971"/>
      <c r="PX52" s="971"/>
      <c r="PY52" s="971"/>
      <c r="PZ52" s="971"/>
      <c r="QA52" s="971"/>
      <c r="QB52" s="971"/>
      <c r="QC52" s="971"/>
      <c r="QD52" s="971"/>
      <c r="QE52" s="971"/>
      <c r="QF52" s="971"/>
      <c r="QG52" s="971"/>
      <c r="QH52" s="971"/>
      <c r="QI52" s="971"/>
      <c r="QJ52" s="971"/>
      <c r="QK52" s="971"/>
      <c r="QL52" s="971"/>
      <c r="QM52" s="971"/>
      <c r="QN52" s="971"/>
      <c r="QO52" s="971"/>
      <c r="QP52" s="971"/>
      <c r="QQ52" s="971"/>
      <c r="QR52" s="971"/>
      <c r="QS52" s="971"/>
      <c r="QT52" s="971"/>
      <c r="QU52" s="971"/>
      <c r="QV52" s="971"/>
      <c r="QW52" s="971"/>
      <c r="QX52" s="971"/>
      <c r="QY52" s="971"/>
      <c r="QZ52" s="971"/>
      <c r="RA52" s="971"/>
      <c r="RB52" s="971"/>
      <c r="RC52" s="971"/>
      <c r="RD52" s="971"/>
      <c r="RE52" s="971"/>
      <c r="RF52" s="971"/>
      <c r="RG52" s="971"/>
      <c r="RH52" s="971"/>
      <c r="RI52" s="971"/>
      <c r="RJ52" s="971"/>
      <c r="RK52" s="971"/>
      <c r="RL52" s="971"/>
      <c r="RM52" s="971"/>
      <c r="RN52" s="971"/>
      <c r="RO52" s="971"/>
      <c r="RP52" s="971"/>
      <c r="RQ52" s="971"/>
      <c r="RR52" s="971"/>
      <c r="RS52" s="971"/>
      <c r="RT52" s="971"/>
      <c r="RU52" s="971"/>
      <c r="RV52" s="971"/>
      <c r="RW52" s="971"/>
      <c r="RX52" s="971"/>
      <c r="RY52" s="971"/>
      <c r="RZ52" s="971"/>
      <c r="SA52" s="971"/>
      <c r="SB52" s="971"/>
      <c r="SC52" s="971"/>
      <c r="SD52" s="971"/>
      <c r="SE52" s="971"/>
      <c r="SF52" s="971"/>
      <c r="SG52" s="971"/>
      <c r="SH52" s="971"/>
      <c r="SI52" s="971"/>
      <c r="SJ52" s="971"/>
      <c r="SK52" s="971"/>
      <c r="SL52" s="971"/>
      <c r="SM52" s="971"/>
      <c r="SN52" s="971"/>
      <c r="SO52" s="971"/>
      <c r="SP52" s="971"/>
      <c r="SQ52" s="971"/>
      <c r="SR52" s="971"/>
      <c r="SS52" s="971"/>
      <c r="ST52" s="971"/>
      <c r="SU52" s="971"/>
      <c r="SV52" s="971"/>
      <c r="SW52" s="971"/>
      <c r="SX52" s="971"/>
      <c r="SY52" s="971"/>
      <c r="SZ52" s="971"/>
      <c r="TA52" s="971"/>
      <c r="TB52" s="971"/>
      <c r="TC52" s="971"/>
      <c r="TD52" s="971"/>
      <c r="TE52" s="971"/>
      <c r="TF52" s="971"/>
      <c r="TG52" s="971"/>
      <c r="TH52" s="971"/>
      <c r="TI52" s="971"/>
      <c r="TJ52" s="971"/>
      <c r="TK52" s="971"/>
      <c r="TL52" s="971"/>
      <c r="TM52" s="971"/>
      <c r="TN52" s="971"/>
      <c r="TO52" s="971"/>
      <c r="TP52" s="971"/>
      <c r="TQ52" s="971"/>
      <c r="TR52" s="971"/>
      <c r="TS52" s="971"/>
      <c r="TT52" s="971"/>
      <c r="TU52" s="971"/>
      <c r="TV52" s="971"/>
      <c r="TW52" s="971"/>
      <c r="TX52" s="971"/>
      <c r="TY52" s="971"/>
      <c r="TZ52" s="971"/>
      <c r="UA52" s="971"/>
      <c r="UB52" s="971"/>
      <c r="UC52" s="971"/>
      <c r="UD52" s="971"/>
      <c r="UE52" s="971"/>
      <c r="UF52" s="971"/>
      <c r="UG52" s="971"/>
      <c r="UH52" s="971"/>
      <c r="UI52" s="971"/>
      <c r="UJ52" s="971"/>
      <c r="UK52" s="971"/>
      <c r="UL52" s="971"/>
      <c r="UM52" s="971"/>
      <c r="UN52" s="971"/>
      <c r="UO52" s="971"/>
      <c r="UP52" s="971"/>
      <c r="UQ52" s="971"/>
      <c r="UR52" s="971"/>
      <c r="US52" s="971"/>
      <c r="UT52" s="971"/>
      <c r="UU52" s="971"/>
      <c r="UV52" s="971"/>
      <c r="UW52" s="971"/>
      <c r="UX52" s="971"/>
      <c r="UY52" s="971"/>
      <c r="UZ52" s="971"/>
      <c r="VA52" s="971"/>
      <c r="VB52" s="971"/>
      <c r="VC52" s="971"/>
      <c r="VD52" s="971"/>
      <c r="VE52" s="971"/>
      <c r="VF52" s="971"/>
      <c r="VG52" s="971"/>
      <c r="VH52" s="971"/>
      <c r="VI52" s="971"/>
      <c r="VJ52" s="971"/>
      <c r="VK52" s="971"/>
      <c r="VL52" s="971"/>
      <c r="VM52" s="971"/>
      <c r="VN52" s="971"/>
      <c r="VO52" s="971"/>
      <c r="VP52" s="971"/>
      <c r="VQ52" s="971"/>
      <c r="VR52" s="971"/>
      <c r="VS52" s="971"/>
      <c r="VT52" s="971"/>
      <c r="VU52" s="971"/>
      <c r="VV52" s="971"/>
      <c r="VW52" s="971"/>
      <c r="VX52" s="971"/>
      <c r="VY52" s="971"/>
      <c r="VZ52" s="971"/>
      <c r="WA52" s="971"/>
      <c r="WB52" s="971"/>
      <c r="WC52" s="971"/>
      <c r="WD52" s="971"/>
      <c r="WE52" s="971"/>
      <c r="WF52" s="971"/>
      <c r="WG52" s="971"/>
      <c r="WH52" s="971"/>
      <c r="WI52" s="971"/>
      <c r="WJ52" s="971"/>
      <c r="WK52" s="971"/>
      <c r="WL52" s="971"/>
      <c r="WM52" s="971"/>
      <c r="WN52" s="971"/>
      <c r="WO52" s="971"/>
      <c r="WP52" s="971"/>
      <c r="WQ52" s="971"/>
      <c r="WR52" s="971"/>
      <c r="WS52" s="971"/>
      <c r="WT52" s="971"/>
      <c r="WU52" s="971"/>
      <c r="WV52" s="971"/>
      <c r="WW52" s="971"/>
      <c r="WX52" s="971"/>
      <c r="WY52" s="971"/>
      <c r="WZ52" s="971"/>
      <c r="XA52" s="971"/>
      <c r="XB52" s="971"/>
      <c r="XC52" s="971"/>
      <c r="XD52" s="971"/>
      <c r="XE52" s="971"/>
      <c r="XF52" s="971"/>
      <c r="XG52" s="971"/>
      <c r="XH52" s="971"/>
      <c r="XI52" s="971"/>
      <c r="XJ52" s="971"/>
      <c r="XK52" s="971"/>
      <c r="XL52" s="971"/>
      <c r="XM52" s="971"/>
      <c r="XN52" s="971"/>
      <c r="XO52" s="971"/>
      <c r="XP52" s="971"/>
      <c r="XQ52" s="971"/>
      <c r="XR52" s="971"/>
      <c r="XS52" s="971"/>
      <c r="XT52" s="971"/>
      <c r="XU52" s="971"/>
      <c r="XV52" s="971"/>
      <c r="XW52" s="971"/>
      <c r="XX52" s="971"/>
      <c r="XY52" s="971"/>
      <c r="XZ52" s="971"/>
      <c r="YA52" s="971"/>
      <c r="YB52" s="971"/>
      <c r="YC52" s="971"/>
      <c r="YD52" s="971"/>
      <c r="YE52" s="971"/>
      <c r="YF52" s="971"/>
      <c r="YG52" s="971"/>
      <c r="YH52" s="971"/>
      <c r="YI52" s="971"/>
      <c r="YJ52" s="971"/>
      <c r="YK52" s="971"/>
      <c r="YL52" s="971"/>
      <c r="YM52" s="971"/>
      <c r="YN52" s="971"/>
      <c r="YO52" s="971"/>
      <c r="YP52" s="971"/>
      <c r="YQ52" s="971"/>
      <c r="YR52" s="971"/>
      <c r="YS52" s="971"/>
      <c r="YT52" s="971"/>
      <c r="YU52" s="971"/>
      <c r="YV52" s="971"/>
      <c r="YW52" s="971"/>
      <c r="YX52" s="971"/>
      <c r="YY52" s="971"/>
      <c r="YZ52" s="971"/>
      <c r="ZA52" s="971"/>
      <c r="ZB52" s="971"/>
      <c r="ZC52" s="971"/>
      <c r="ZD52" s="971"/>
      <c r="ZE52" s="971"/>
      <c r="ZF52" s="971"/>
      <c r="ZG52" s="971"/>
      <c r="ZH52" s="971"/>
      <c r="ZI52" s="971"/>
      <c r="ZJ52" s="971"/>
      <c r="ZK52" s="971"/>
      <c r="ZL52" s="971"/>
      <c r="ZM52" s="971"/>
      <c r="ZN52" s="971"/>
      <c r="ZO52" s="971"/>
      <c r="ZP52" s="971"/>
      <c r="ZQ52" s="971"/>
      <c r="ZR52" s="971"/>
      <c r="ZS52" s="971"/>
      <c r="ZT52" s="971"/>
      <c r="ZU52" s="971"/>
      <c r="ZV52" s="971"/>
      <c r="ZW52" s="971"/>
      <c r="ZX52" s="971"/>
      <c r="ZY52" s="971"/>
      <c r="ZZ52" s="971"/>
      <c r="AAA52" s="971"/>
      <c r="AAB52" s="971"/>
      <c r="AAC52" s="971"/>
      <c r="AAD52" s="971"/>
      <c r="AAE52" s="971"/>
      <c r="AAF52" s="971"/>
      <c r="AAG52" s="971"/>
      <c r="AAH52" s="971"/>
      <c r="AAI52" s="971"/>
      <c r="AAJ52" s="971"/>
      <c r="AAK52" s="971"/>
      <c r="AAL52" s="971"/>
      <c r="AAM52" s="971"/>
      <c r="AAN52" s="971"/>
      <c r="AAO52" s="971"/>
      <c r="AAP52" s="971"/>
      <c r="AAQ52" s="971"/>
      <c r="AAR52" s="971"/>
      <c r="AAS52" s="971"/>
      <c r="AAT52" s="971"/>
      <c r="AAU52" s="971"/>
      <c r="AAV52" s="971"/>
      <c r="AAW52" s="971"/>
      <c r="AAX52" s="971"/>
      <c r="AAY52" s="971"/>
      <c r="AAZ52" s="971"/>
      <c r="ABA52" s="971"/>
      <c r="ABB52" s="971"/>
      <c r="ABC52" s="971"/>
      <c r="ABD52" s="971"/>
      <c r="ABE52" s="971"/>
      <c r="ABF52" s="971"/>
      <c r="ABG52" s="971"/>
      <c r="ABH52" s="971"/>
      <c r="ABI52" s="971"/>
      <c r="ABJ52" s="971"/>
      <c r="ABK52" s="971"/>
      <c r="ABL52" s="971"/>
      <c r="ABM52" s="971"/>
      <c r="ABN52" s="971"/>
      <c r="ABO52" s="971"/>
      <c r="ABP52" s="971"/>
      <c r="ABQ52" s="971"/>
      <c r="ABR52" s="971"/>
      <c r="ABS52" s="971"/>
      <c r="ABT52" s="971"/>
      <c r="ABU52" s="971"/>
      <c r="ABV52" s="971"/>
      <c r="ABW52" s="971"/>
      <c r="ABX52" s="971"/>
      <c r="ABY52" s="971"/>
      <c r="ABZ52" s="971"/>
      <c r="ACA52" s="971"/>
      <c r="ACB52" s="971"/>
      <c r="ACC52" s="971"/>
      <c r="ACD52" s="971"/>
      <c r="ACE52" s="971"/>
      <c r="ACF52" s="971"/>
      <c r="ACG52" s="971"/>
      <c r="ACH52" s="971"/>
      <c r="ACI52" s="971"/>
      <c r="ACJ52" s="971"/>
      <c r="ACK52" s="971"/>
      <c r="ACL52" s="971"/>
      <c r="ACM52" s="971"/>
      <c r="ACN52" s="971"/>
      <c r="ACO52" s="971"/>
      <c r="ACP52" s="971"/>
      <c r="ACQ52" s="971"/>
      <c r="ACR52" s="971"/>
      <c r="ACS52" s="971"/>
      <c r="ACT52" s="971"/>
      <c r="ACU52" s="971"/>
      <c r="ACV52" s="971"/>
      <c r="ACW52" s="971"/>
      <c r="ACX52" s="971"/>
      <c r="ACY52" s="971"/>
      <c r="ACZ52" s="971"/>
      <c r="ADA52" s="971"/>
      <c r="ADB52" s="971"/>
      <c r="ADC52" s="971"/>
      <c r="ADD52" s="971"/>
      <c r="ADE52" s="971"/>
      <c r="ADF52" s="971"/>
      <c r="ADG52" s="971"/>
      <c r="ADH52" s="971"/>
      <c r="ADI52" s="971"/>
      <c r="ADJ52" s="971"/>
      <c r="ADK52" s="971"/>
      <c r="ADL52" s="971"/>
      <c r="ADM52" s="971"/>
      <c r="ADN52" s="971"/>
      <c r="ADO52" s="971"/>
      <c r="ADP52" s="971"/>
      <c r="ADQ52" s="971"/>
      <c r="ADR52" s="971"/>
      <c r="ADS52" s="971"/>
      <c r="ADT52" s="971"/>
      <c r="ADU52" s="971"/>
      <c r="ADV52" s="971"/>
      <c r="ADW52" s="971"/>
      <c r="ADX52" s="971"/>
      <c r="ADY52" s="971"/>
      <c r="ADZ52" s="971"/>
      <c r="AEA52" s="971"/>
      <c r="AEB52" s="971"/>
      <c r="AEC52" s="971"/>
      <c r="AED52" s="971"/>
      <c r="AEE52" s="971"/>
      <c r="AEF52" s="971"/>
      <c r="AEG52" s="971"/>
      <c r="AEH52" s="971"/>
      <c r="AEI52" s="971"/>
      <c r="AEJ52" s="971"/>
      <c r="AEK52" s="971"/>
      <c r="AEL52" s="971"/>
      <c r="AEM52" s="971"/>
      <c r="AEN52" s="971"/>
      <c r="AEO52" s="971"/>
      <c r="AEP52" s="971"/>
      <c r="AEQ52" s="971"/>
      <c r="AER52" s="971"/>
      <c r="AES52" s="971"/>
      <c r="AET52" s="971"/>
      <c r="AEU52" s="971"/>
      <c r="AEV52" s="971"/>
      <c r="AEW52" s="971"/>
      <c r="AEX52" s="971"/>
      <c r="AEY52" s="971"/>
      <c r="AEZ52" s="971"/>
      <c r="AFA52" s="971"/>
      <c r="AFB52" s="971"/>
      <c r="AFC52" s="971"/>
      <c r="AFD52" s="971"/>
      <c r="AFE52" s="971"/>
      <c r="AFF52" s="971"/>
      <c r="AFG52" s="971"/>
      <c r="AFH52" s="971"/>
      <c r="AFI52" s="971"/>
      <c r="AFJ52" s="971"/>
      <c r="AFK52" s="971"/>
      <c r="AFL52" s="971"/>
      <c r="AFM52" s="971"/>
      <c r="AFN52" s="971"/>
      <c r="AFO52" s="971"/>
      <c r="AFP52" s="971"/>
      <c r="AFQ52" s="971"/>
      <c r="AFR52" s="971"/>
      <c r="AFS52" s="971"/>
      <c r="AFT52" s="971"/>
      <c r="AFU52" s="971"/>
      <c r="AFV52" s="971"/>
      <c r="AFW52" s="971"/>
      <c r="AFX52" s="971"/>
      <c r="AFY52" s="971"/>
      <c r="AFZ52" s="971"/>
      <c r="AGA52" s="971"/>
      <c r="AGB52" s="971"/>
      <c r="AGC52" s="971"/>
      <c r="AGD52" s="971"/>
      <c r="AGE52" s="971"/>
      <c r="AGF52" s="971"/>
      <c r="AGG52" s="971"/>
      <c r="AGH52" s="971"/>
      <c r="AGI52" s="971"/>
      <c r="AGJ52" s="971"/>
      <c r="AGK52" s="971"/>
      <c r="AGL52" s="971"/>
      <c r="AGM52" s="971"/>
      <c r="AGN52" s="971"/>
      <c r="AGO52" s="971"/>
      <c r="AGP52" s="971"/>
      <c r="AGQ52" s="971"/>
      <c r="AGR52" s="971"/>
      <c r="AGS52" s="971"/>
      <c r="AGT52" s="971"/>
      <c r="AGU52" s="971"/>
      <c r="AGV52" s="971"/>
      <c r="AGW52" s="971"/>
      <c r="AGX52" s="971"/>
      <c r="AGY52" s="971"/>
      <c r="AGZ52" s="971"/>
      <c r="AHA52" s="971"/>
      <c r="AHB52" s="971"/>
      <c r="AHC52" s="971"/>
      <c r="AHD52" s="971"/>
      <c r="AHE52" s="971"/>
      <c r="AHF52" s="971"/>
      <c r="AHG52" s="971"/>
      <c r="AHH52" s="971"/>
      <c r="AHI52" s="971"/>
      <c r="AHJ52" s="971"/>
      <c r="AHK52" s="971"/>
      <c r="AHL52" s="971"/>
      <c r="AHM52" s="971"/>
      <c r="AHN52" s="971"/>
      <c r="AHO52" s="971"/>
      <c r="AHP52" s="971"/>
      <c r="AHQ52" s="971"/>
      <c r="AHR52" s="971"/>
      <c r="AHS52" s="971"/>
      <c r="AHT52" s="971"/>
      <c r="AHU52" s="971"/>
      <c r="AHV52" s="971"/>
      <c r="AHW52" s="971"/>
      <c r="AHX52" s="971"/>
      <c r="AHY52" s="971"/>
      <c r="AHZ52" s="971"/>
      <c r="AIA52" s="971"/>
      <c r="AIB52" s="971"/>
      <c r="AIC52" s="971"/>
      <c r="AID52" s="971"/>
      <c r="AIE52" s="971"/>
      <c r="AIF52" s="971"/>
      <c r="AIG52" s="971"/>
      <c r="AIH52" s="971"/>
      <c r="AII52" s="971"/>
      <c r="AIJ52" s="971"/>
      <c r="AIK52" s="971"/>
      <c r="AIL52" s="971"/>
      <c r="AIM52" s="971"/>
      <c r="AIN52" s="971"/>
      <c r="AIO52" s="971"/>
      <c r="AIP52" s="971"/>
      <c r="AIQ52" s="971"/>
      <c r="AIR52" s="971"/>
      <c r="AIS52" s="971"/>
      <c r="AIT52" s="971"/>
      <c r="AIU52" s="971"/>
      <c r="AIV52" s="971"/>
      <c r="AIW52" s="971"/>
      <c r="AIX52" s="971"/>
      <c r="AIY52" s="971"/>
      <c r="AIZ52" s="971"/>
      <c r="AJA52" s="971"/>
      <c r="AJB52" s="971"/>
      <c r="AJC52" s="971"/>
      <c r="AJD52" s="971"/>
      <c r="AJE52" s="971"/>
      <c r="AJF52" s="971"/>
      <c r="AJG52" s="971"/>
      <c r="AJH52" s="971"/>
      <c r="AJI52" s="971"/>
      <c r="AJJ52" s="971"/>
      <c r="AJK52" s="971"/>
      <c r="AJL52" s="971"/>
      <c r="AJM52" s="971"/>
      <c r="AJN52" s="971"/>
      <c r="AJO52" s="971"/>
      <c r="AJP52" s="971"/>
      <c r="AJQ52" s="971"/>
      <c r="AJR52" s="971"/>
      <c r="AJS52" s="971"/>
      <c r="AJT52" s="971"/>
      <c r="AJU52" s="971"/>
      <c r="AJV52" s="971"/>
      <c r="AJW52" s="971"/>
      <c r="AJX52" s="971"/>
      <c r="AJY52" s="971"/>
      <c r="AJZ52" s="971"/>
      <c r="AKA52" s="971"/>
      <c r="AKB52" s="971"/>
      <c r="AKC52" s="971"/>
      <c r="AKD52" s="971"/>
      <c r="AKE52" s="971"/>
      <c r="AKF52" s="971"/>
      <c r="AKG52" s="971"/>
      <c r="AKH52" s="971"/>
      <c r="AKI52" s="971"/>
      <c r="AKJ52" s="971"/>
      <c r="AKK52" s="971"/>
      <c r="AKL52" s="971"/>
      <c r="AKM52" s="971"/>
      <c r="AKN52" s="971"/>
      <c r="AKO52" s="971"/>
      <c r="AKP52" s="971"/>
      <c r="AKQ52" s="971"/>
      <c r="AKR52" s="971"/>
      <c r="AKS52" s="971"/>
      <c r="AKT52" s="971"/>
      <c r="AKU52" s="971"/>
      <c r="AKV52" s="971"/>
      <c r="AKW52" s="971"/>
      <c r="AKX52" s="971"/>
      <c r="AKY52" s="971"/>
      <c r="AKZ52" s="971"/>
      <c r="ALA52" s="971"/>
      <c r="ALB52" s="971"/>
      <c r="ALC52" s="971"/>
      <c r="ALD52" s="971"/>
      <c r="ALE52" s="971"/>
      <c r="ALF52" s="971"/>
      <c r="ALG52" s="971"/>
      <c r="ALH52" s="971"/>
      <c r="ALI52" s="971"/>
      <c r="ALJ52" s="971"/>
      <c r="ALK52" s="971"/>
      <c r="ALL52" s="971"/>
      <c r="ALM52" s="971"/>
      <c r="ALN52" s="971"/>
      <c r="ALO52" s="971"/>
      <c r="ALP52" s="971"/>
      <c r="ALQ52" s="971"/>
      <c r="ALR52" s="971"/>
      <c r="ALS52" s="971"/>
      <c r="ALT52" s="971"/>
      <c r="ALU52" s="971"/>
      <c r="ALV52" s="971"/>
      <c r="ALW52" s="971"/>
      <c r="ALX52" s="971"/>
      <c r="ALY52" s="971"/>
      <c r="ALZ52" s="971"/>
      <c r="AMA52" s="971"/>
      <c r="AMB52" s="971"/>
      <c r="AMC52" s="971"/>
      <c r="AMD52" s="971"/>
      <c r="AME52" s="971"/>
      <c r="AMF52" s="971"/>
      <c r="AMG52" s="971"/>
      <c r="AMH52" s="971"/>
    </row>
  </sheetData>
  <mergeCells count="2">
    <mergeCell ref="B52:I52"/>
    <mergeCell ref="G2:I2"/>
  </mergeCells>
  <printOptions horizontalCentered="1"/>
  <pageMargins left="0.47244094488188981" right="0.47244094488188981" top="0.59055118110236227" bottom="0.39370078740157483" header="0.51181102362204722" footer="0.31496062992125984"/>
  <pageSetup paperSize="9" scale="90" firstPageNumber="0" orientation="portrait" r:id="rId1"/>
  <headerFooter>
    <oddFooter>&amp;C&amp;F&amp;R&amp;A</oddFooter>
  </headerFooter>
  <ignoredErrors>
    <ignoredError sqref="D7:E7" numberStoredAsText="1"/>
  </ignoredError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B58"/>
  <sheetViews>
    <sheetView showGridLines="0" zoomScaleNormal="100" workbookViewId="0">
      <pane ySplit="6" topLeftCell="A25" activePane="bottomLeft" state="frozen"/>
      <selection activeCell="N28" sqref="N28"/>
      <selection pane="bottomLeft" activeCell="S19" sqref="S19"/>
    </sheetView>
  </sheetViews>
  <sheetFormatPr baseColWidth="10" defaultColWidth="9.140625" defaultRowHeight="12.75" x14ac:dyDescent="0.2"/>
  <cols>
    <col min="1" max="1" width="1.7109375" style="2" customWidth="1"/>
    <col min="2" max="2" width="24.5703125" style="2" customWidth="1"/>
    <col min="3" max="3" width="6.7109375" style="2" customWidth="1"/>
    <col min="4" max="4" width="7.140625" style="427" bestFit="1" customWidth="1"/>
    <col min="5" max="5" width="7.28515625" style="427" customWidth="1"/>
    <col min="6" max="6" width="8.140625" style="427" bestFit="1" customWidth="1"/>
    <col min="7" max="7" width="7.140625" style="2" bestFit="1" customWidth="1"/>
    <col min="8" max="8" width="6.7109375" style="2" bestFit="1" customWidth="1"/>
    <col min="9" max="9" width="8.140625" style="427" bestFit="1" customWidth="1"/>
    <col min="10" max="10" width="7.140625" style="2" bestFit="1" customWidth="1"/>
    <col min="11" max="11" width="7.28515625" style="2" customWidth="1"/>
    <col min="12" max="12" width="7.7109375" style="427" customWidth="1"/>
    <col min="13" max="13" width="6.7109375" style="2" customWidth="1"/>
    <col min="14" max="14" width="7.140625" style="2" bestFit="1" customWidth="1"/>
    <col min="15" max="15" width="8.140625" style="2" bestFit="1" customWidth="1"/>
    <col min="16" max="16" width="8.140625" style="427" bestFit="1" customWidth="1"/>
    <col min="17" max="1016" width="11.42578125" style="2" customWidth="1"/>
    <col min="1017" max="1030" width="9.140625" customWidth="1"/>
  </cols>
  <sheetData>
    <row r="1" spans="2:16" s="839" customFormat="1" ht="20.100000000000001" customHeight="1" x14ac:dyDescent="0.2">
      <c r="B1" s="2076" t="s">
        <v>666</v>
      </c>
      <c r="C1" s="2076"/>
      <c r="D1" s="2076"/>
      <c r="E1" s="2076"/>
      <c r="F1" s="2076"/>
      <c r="G1" s="2076"/>
    </row>
    <row r="2" spans="2:16" s="839" customFormat="1" ht="20.100000000000001" customHeight="1" x14ac:dyDescent="0.2">
      <c r="B2" s="847"/>
      <c r="C2" s="2080"/>
      <c r="D2" s="2080"/>
      <c r="E2" s="2080"/>
      <c r="F2" s="2080"/>
      <c r="G2" s="2080"/>
    </row>
    <row r="3" spans="2:16" s="102" customFormat="1" ht="20.100000000000001" customHeight="1" x14ac:dyDescent="0.2">
      <c r="B3" s="1121" t="s">
        <v>439</v>
      </c>
      <c r="C3" s="585"/>
      <c r="D3" s="585"/>
      <c r="E3" s="585"/>
      <c r="F3" s="585"/>
      <c r="G3" s="585"/>
    </row>
    <row r="4" spans="2:16" s="102" customFormat="1" ht="20.100000000000001" customHeight="1" x14ac:dyDescent="0.2">
      <c r="B4" s="848" t="s">
        <v>49</v>
      </c>
      <c r="C4" s="852"/>
      <c r="D4" s="852"/>
      <c r="E4" s="852"/>
      <c r="F4" s="852"/>
      <c r="G4" s="852"/>
    </row>
    <row r="5" spans="2:16" ht="39.950000000000003" customHeight="1" x14ac:dyDescent="0.2">
      <c r="C5" s="2092" t="s">
        <v>764</v>
      </c>
      <c r="D5" s="2092"/>
      <c r="E5" s="2092"/>
      <c r="F5" s="2093"/>
      <c r="G5" s="2091" t="s">
        <v>765</v>
      </c>
      <c r="H5" s="2091"/>
      <c r="I5" s="2091"/>
      <c r="J5" s="2091" t="s">
        <v>718</v>
      </c>
      <c r="K5" s="2091"/>
      <c r="L5" s="2091"/>
      <c r="M5" s="2092" t="s">
        <v>667</v>
      </c>
      <c r="N5" s="2092"/>
      <c r="O5" s="2092"/>
      <c r="P5" s="2092"/>
    </row>
    <row r="6" spans="2:16" ht="99.95" customHeight="1" x14ac:dyDescent="0.2">
      <c r="C6" s="1840" t="s">
        <v>945</v>
      </c>
      <c r="D6" s="1842" t="s">
        <v>946</v>
      </c>
      <c r="E6" s="1843" t="s">
        <v>947</v>
      </c>
      <c r="F6" s="1841" t="s">
        <v>948</v>
      </c>
      <c r="G6" s="1844" t="s">
        <v>946</v>
      </c>
      <c r="H6" s="1843" t="s">
        <v>947</v>
      </c>
      <c r="I6" s="1841" t="s">
        <v>948</v>
      </c>
      <c r="J6" s="1844" t="s">
        <v>946</v>
      </c>
      <c r="K6" s="1843" t="s">
        <v>947</v>
      </c>
      <c r="L6" s="1841" t="s">
        <v>948</v>
      </c>
      <c r="M6" s="1844" t="s">
        <v>945</v>
      </c>
      <c r="N6" s="1842" t="s">
        <v>946</v>
      </c>
      <c r="O6" s="1843" t="s">
        <v>947</v>
      </c>
      <c r="P6" s="1841" t="s">
        <v>948</v>
      </c>
    </row>
    <row r="7" spans="2:16" s="878" customFormat="1" ht="20.100000000000001" customHeight="1" x14ac:dyDescent="0.2">
      <c r="B7" s="879" t="s">
        <v>726</v>
      </c>
      <c r="C7" s="1852"/>
      <c r="D7" s="1852"/>
      <c r="E7" s="1852"/>
      <c r="F7" s="1852"/>
      <c r="G7" s="1853"/>
      <c r="H7" s="1852"/>
      <c r="I7" s="1854"/>
      <c r="J7" s="1853"/>
      <c r="K7" s="1852"/>
      <c r="L7" s="1854"/>
      <c r="M7" s="1855"/>
      <c r="N7" s="1855"/>
      <c r="O7" s="1855"/>
      <c r="P7" s="1856"/>
    </row>
    <row r="8" spans="2:16" s="878" customFormat="1" ht="14.1" customHeight="1" x14ac:dyDescent="0.2">
      <c r="B8" s="880" t="s">
        <v>949</v>
      </c>
      <c r="C8" s="1857">
        <v>5</v>
      </c>
      <c r="D8" s="1857">
        <v>0</v>
      </c>
      <c r="E8" s="1857">
        <v>9642</v>
      </c>
      <c r="F8" s="1858">
        <v>412</v>
      </c>
      <c r="G8" s="1859">
        <v>0</v>
      </c>
      <c r="H8" s="1857">
        <v>461</v>
      </c>
      <c r="I8" s="1860">
        <v>51</v>
      </c>
      <c r="J8" s="1859">
        <v>0</v>
      </c>
      <c r="K8" s="1857">
        <v>66</v>
      </c>
      <c r="L8" s="1861">
        <v>42</v>
      </c>
      <c r="M8" s="1857">
        <v>5</v>
      </c>
      <c r="N8" s="1857">
        <v>0</v>
      </c>
      <c r="O8" s="1857">
        <v>10169</v>
      </c>
      <c r="P8" s="1858">
        <v>505</v>
      </c>
    </row>
    <row r="9" spans="2:16" ht="14.1" customHeight="1" x14ac:dyDescent="0.2">
      <c r="B9" s="881" t="s">
        <v>425</v>
      </c>
      <c r="C9" s="1862">
        <v>10</v>
      </c>
      <c r="D9" s="1862">
        <v>0</v>
      </c>
      <c r="E9" s="1862">
        <v>102</v>
      </c>
      <c r="F9" s="1863">
        <v>2</v>
      </c>
      <c r="G9" s="1864">
        <v>0</v>
      </c>
      <c r="H9" s="1862">
        <v>7</v>
      </c>
      <c r="I9" s="1865">
        <v>0</v>
      </c>
      <c r="J9" s="1864">
        <v>0</v>
      </c>
      <c r="K9" s="1862">
        <v>0</v>
      </c>
      <c r="L9" s="1866">
        <v>0</v>
      </c>
      <c r="M9" s="1862">
        <v>10</v>
      </c>
      <c r="N9" s="1862">
        <v>0</v>
      </c>
      <c r="O9" s="1862">
        <v>109</v>
      </c>
      <c r="P9" s="1863">
        <v>2</v>
      </c>
    </row>
    <row r="10" spans="2:16" ht="14.1" customHeight="1" x14ac:dyDescent="0.2">
      <c r="B10" s="1845" t="s">
        <v>950</v>
      </c>
      <c r="C10" s="1857">
        <v>15</v>
      </c>
      <c r="D10" s="1857">
        <v>0</v>
      </c>
      <c r="E10" s="1857">
        <v>9744</v>
      </c>
      <c r="F10" s="1858">
        <v>414</v>
      </c>
      <c r="G10" s="1859">
        <v>0</v>
      </c>
      <c r="H10" s="1857">
        <v>468</v>
      </c>
      <c r="I10" s="1860">
        <v>51</v>
      </c>
      <c r="J10" s="1859">
        <v>0</v>
      </c>
      <c r="K10" s="1857">
        <v>66</v>
      </c>
      <c r="L10" s="1861">
        <v>42</v>
      </c>
      <c r="M10" s="1857">
        <v>15</v>
      </c>
      <c r="N10" s="1857">
        <v>0</v>
      </c>
      <c r="O10" s="1857">
        <v>10278</v>
      </c>
      <c r="P10" s="1867">
        <v>507</v>
      </c>
    </row>
    <row r="11" spans="2:16" s="878" customFormat="1" ht="20.100000000000001" customHeight="1" x14ac:dyDescent="0.2">
      <c r="B11" s="879" t="s">
        <v>440</v>
      </c>
      <c r="C11" s="1852"/>
      <c r="D11" s="1852"/>
      <c r="E11" s="1852"/>
      <c r="F11" s="1852"/>
      <c r="G11" s="1853"/>
      <c r="H11" s="1852"/>
      <c r="I11" s="1854"/>
      <c r="J11" s="1853"/>
      <c r="K11" s="1852"/>
      <c r="L11" s="1854"/>
      <c r="M11" s="1855"/>
      <c r="N11" s="1852"/>
      <c r="O11" s="1852"/>
      <c r="P11" s="1856"/>
    </row>
    <row r="12" spans="2:16" ht="14.1" customHeight="1" x14ac:dyDescent="0.2">
      <c r="B12" s="881" t="s">
        <v>668</v>
      </c>
      <c r="C12" s="1862">
        <v>0</v>
      </c>
      <c r="D12" s="1862">
        <v>99</v>
      </c>
      <c r="E12" s="1862">
        <v>66</v>
      </c>
      <c r="F12" s="1863">
        <v>461</v>
      </c>
      <c r="G12" s="1864">
        <v>2</v>
      </c>
      <c r="H12" s="1862">
        <v>0</v>
      </c>
      <c r="I12" s="1865">
        <v>5</v>
      </c>
      <c r="J12" s="1864">
        <v>0</v>
      </c>
      <c r="K12" s="1862">
        <v>0</v>
      </c>
      <c r="L12" s="1866">
        <v>1</v>
      </c>
      <c r="M12" s="1862">
        <v>0</v>
      </c>
      <c r="N12" s="1862">
        <v>101</v>
      </c>
      <c r="O12" s="1862">
        <v>66</v>
      </c>
      <c r="P12" s="1863">
        <v>467</v>
      </c>
    </row>
    <row r="13" spans="2:16" s="878" customFormat="1" ht="20.100000000000001" customHeight="1" x14ac:dyDescent="0.2">
      <c r="B13" s="879" t="s">
        <v>797</v>
      </c>
      <c r="C13" s="1852"/>
      <c r="D13" s="1852"/>
      <c r="E13" s="1852"/>
      <c r="F13" s="1852"/>
      <c r="G13" s="1853"/>
      <c r="H13" s="1852"/>
      <c r="I13" s="1854"/>
      <c r="J13" s="1853"/>
      <c r="K13" s="1852"/>
      <c r="L13" s="1854"/>
      <c r="M13" s="1855"/>
      <c r="N13" s="1852"/>
      <c r="O13" s="1852"/>
      <c r="P13" s="1856"/>
    </row>
    <row r="14" spans="2:16" ht="14.1" customHeight="1" x14ac:dyDescent="0.2">
      <c r="B14" s="880" t="s">
        <v>448</v>
      </c>
      <c r="C14" s="1857">
        <v>0</v>
      </c>
      <c r="D14" s="1857">
        <v>299</v>
      </c>
      <c r="E14" s="1857">
        <v>255</v>
      </c>
      <c r="F14" s="1858">
        <v>3449</v>
      </c>
      <c r="G14" s="1859">
        <v>99</v>
      </c>
      <c r="H14" s="1857">
        <v>7</v>
      </c>
      <c r="I14" s="1860">
        <v>690</v>
      </c>
      <c r="J14" s="1859">
        <v>0</v>
      </c>
      <c r="K14" s="1857">
        <v>0</v>
      </c>
      <c r="L14" s="1861">
        <v>3</v>
      </c>
      <c r="M14" s="1857">
        <v>0</v>
      </c>
      <c r="N14" s="1857">
        <v>398</v>
      </c>
      <c r="O14" s="1857">
        <v>262</v>
      </c>
      <c r="P14" s="1867">
        <v>4142</v>
      </c>
    </row>
    <row r="15" spans="2:16" ht="14.1" customHeight="1" x14ac:dyDescent="0.2">
      <c r="B15" s="882" t="s">
        <v>669</v>
      </c>
      <c r="C15" s="1868">
        <v>0</v>
      </c>
      <c r="D15" s="1868">
        <v>29</v>
      </c>
      <c r="E15" s="1868">
        <v>9</v>
      </c>
      <c r="F15" s="1869">
        <v>179</v>
      </c>
      <c r="G15" s="1870">
        <v>11</v>
      </c>
      <c r="H15" s="1868">
        <v>0</v>
      </c>
      <c r="I15" s="1871">
        <v>22</v>
      </c>
      <c r="J15" s="1870">
        <v>0</v>
      </c>
      <c r="K15" s="1868">
        <v>0</v>
      </c>
      <c r="L15" s="1872">
        <v>0</v>
      </c>
      <c r="M15" s="1868">
        <v>0</v>
      </c>
      <c r="N15" s="1868">
        <v>40</v>
      </c>
      <c r="O15" s="1868">
        <v>9</v>
      </c>
      <c r="P15" s="1869">
        <v>201</v>
      </c>
    </row>
    <row r="16" spans="2:16" s="878" customFormat="1" ht="20.100000000000001" customHeight="1" x14ac:dyDescent="0.2">
      <c r="B16" s="879" t="s">
        <v>670</v>
      </c>
      <c r="C16" s="1852"/>
      <c r="D16" s="1852"/>
      <c r="E16" s="1852"/>
      <c r="F16" s="1852"/>
      <c r="G16" s="1853"/>
      <c r="H16" s="1852"/>
      <c r="I16" s="1854"/>
      <c r="J16" s="1853"/>
      <c r="K16" s="1852"/>
      <c r="L16" s="1854"/>
      <c r="M16" s="1855"/>
      <c r="N16" s="1852"/>
      <c r="O16" s="1852"/>
      <c r="P16" s="1856"/>
    </row>
    <row r="17" spans="2:16" ht="14.1" customHeight="1" x14ac:dyDescent="0.2">
      <c r="B17" s="880" t="s">
        <v>671</v>
      </c>
      <c r="C17" s="1857">
        <v>0</v>
      </c>
      <c r="D17" s="1857">
        <v>379</v>
      </c>
      <c r="E17" s="1857">
        <v>88</v>
      </c>
      <c r="F17" s="1858">
        <v>2150</v>
      </c>
      <c r="G17" s="1859">
        <v>240</v>
      </c>
      <c r="H17" s="1857">
        <v>4</v>
      </c>
      <c r="I17" s="1860">
        <v>490</v>
      </c>
      <c r="J17" s="1859">
        <v>6</v>
      </c>
      <c r="K17" s="1857">
        <v>0</v>
      </c>
      <c r="L17" s="1861">
        <v>13</v>
      </c>
      <c r="M17" s="1857">
        <v>0</v>
      </c>
      <c r="N17" s="1857">
        <v>625</v>
      </c>
      <c r="O17" s="1857">
        <v>92</v>
      </c>
      <c r="P17" s="1867">
        <v>2653</v>
      </c>
    </row>
    <row r="18" spans="2:16" ht="14.1" customHeight="1" x14ac:dyDescent="0.2">
      <c r="B18" s="882" t="s">
        <v>673</v>
      </c>
      <c r="C18" s="1868">
        <v>0</v>
      </c>
      <c r="D18" s="1868">
        <v>531</v>
      </c>
      <c r="E18" s="1868">
        <v>324</v>
      </c>
      <c r="F18" s="1869">
        <v>1781</v>
      </c>
      <c r="G18" s="1870">
        <v>32</v>
      </c>
      <c r="H18" s="1868">
        <v>4</v>
      </c>
      <c r="I18" s="1871">
        <v>89</v>
      </c>
      <c r="J18" s="1870">
        <v>2</v>
      </c>
      <c r="K18" s="1868">
        <v>0</v>
      </c>
      <c r="L18" s="1872">
        <v>6</v>
      </c>
      <c r="M18" s="1868">
        <v>0</v>
      </c>
      <c r="N18" s="1868">
        <v>565</v>
      </c>
      <c r="O18" s="1868">
        <v>328</v>
      </c>
      <c r="P18" s="1869">
        <v>1876</v>
      </c>
    </row>
    <row r="19" spans="2:16" ht="14.1" customHeight="1" x14ac:dyDescent="0.2">
      <c r="B19" s="883" t="s">
        <v>672</v>
      </c>
      <c r="C19" s="656">
        <v>0</v>
      </c>
      <c r="D19" s="656">
        <v>1</v>
      </c>
      <c r="E19" s="656">
        <v>1</v>
      </c>
      <c r="F19" s="660">
        <v>5</v>
      </c>
      <c r="G19" s="1873">
        <v>3</v>
      </c>
      <c r="H19" s="656">
        <v>0</v>
      </c>
      <c r="I19" s="1874">
        <v>1</v>
      </c>
      <c r="J19" s="1873">
        <v>0</v>
      </c>
      <c r="K19" s="656">
        <v>0</v>
      </c>
      <c r="L19" s="1875">
        <v>0</v>
      </c>
      <c r="M19" s="656">
        <v>0</v>
      </c>
      <c r="N19" s="656">
        <v>4</v>
      </c>
      <c r="O19" s="656">
        <v>1</v>
      </c>
      <c r="P19" s="773">
        <v>6</v>
      </c>
    </row>
    <row r="20" spans="2:16" s="878" customFormat="1" ht="20.100000000000001" customHeight="1" x14ac:dyDescent="0.2">
      <c r="B20" s="879" t="s">
        <v>674</v>
      </c>
      <c r="C20" s="1852"/>
      <c r="D20" s="1852"/>
      <c r="E20" s="1852"/>
      <c r="F20" s="1852"/>
      <c r="G20" s="1853"/>
      <c r="H20" s="1852"/>
      <c r="I20" s="1854"/>
      <c r="J20" s="1853"/>
      <c r="K20" s="1852"/>
      <c r="L20" s="1854"/>
      <c r="M20" s="1855"/>
      <c r="N20" s="1852"/>
      <c r="O20" s="1852"/>
      <c r="P20" s="1856"/>
    </row>
    <row r="21" spans="2:16" ht="14.1" customHeight="1" x14ac:dyDescent="0.2">
      <c r="B21" s="881" t="s">
        <v>675</v>
      </c>
      <c r="C21" s="1862">
        <v>0</v>
      </c>
      <c r="D21" s="1862">
        <v>184</v>
      </c>
      <c r="E21" s="1862">
        <v>74</v>
      </c>
      <c r="F21" s="1863">
        <v>998</v>
      </c>
      <c r="G21" s="1864">
        <v>161</v>
      </c>
      <c r="H21" s="1862">
        <v>1</v>
      </c>
      <c r="I21" s="1865">
        <v>229</v>
      </c>
      <c r="J21" s="1864">
        <v>34</v>
      </c>
      <c r="K21" s="1862">
        <v>0</v>
      </c>
      <c r="L21" s="1866">
        <v>117</v>
      </c>
      <c r="M21" s="1862">
        <v>0</v>
      </c>
      <c r="N21" s="1862">
        <v>379</v>
      </c>
      <c r="O21" s="1862">
        <v>75</v>
      </c>
      <c r="P21" s="1863">
        <v>1344</v>
      </c>
    </row>
    <row r="22" spans="2:16" ht="14.1" customHeight="1" x14ac:dyDescent="0.2">
      <c r="B22" s="880" t="s">
        <v>677</v>
      </c>
      <c r="C22" s="1857">
        <v>0</v>
      </c>
      <c r="D22" s="1857">
        <v>236</v>
      </c>
      <c r="E22" s="1857">
        <v>174</v>
      </c>
      <c r="F22" s="1858">
        <v>1571</v>
      </c>
      <c r="G22" s="1859">
        <v>54</v>
      </c>
      <c r="H22" s="1857">
        <v>2</v>
      </c>
      <c r="I22" s="1860">
        <v>91</v>
      </c>
      <c r="J22" s="1859">
        <v>29</v>
      </c>
      <c r="K22" s="1857">
        <v>0</v>
      </c>
      <c r="L22" s="1861">
        <v>106</v>
      </c>
      <c r="M22" s="1857">
        <v>0</v>
      </c>
      <c r="N22" s="1857">
        <v>319</v>
      </c>
      <c r="O22" s="1857">
        <v>176</v>
      </c>
      <c r="P22" s="1867">
        <v>1768</v>
      </c>
    </row>
    <row r="23" spans="2:16" ht="14.1" customHeight="1" x14ac:dyDescent="0.2">
      <c r="B23" s="882" t="s">
        <v>676</v>
      </c>
      <c r="C23" s="1868">
        <v>0</v>
      </c>
      <c r="D23" s="1868">
        <v>3</v>
      </c>
      <c r="E23" s="1868">
        <v>1</v>
      </c>
      <c r="F23" s="1869">
        <v>24</v>
      </c>
      <c r="G23" s="1870">
        <v>0</v>
      </c>
      <c r="H23" s="1868">
        <v>0</v>
      </c>
      <c r="I23" s="1871">
        <v>3</v>
      </c>
      <c r="J23" s="1870">
        <v>1</v>
      </c>
      <c r="K23" s="1868">
        <v>0</v>
      </c>
      <c r="L23" s="1872">
        <v>1</v>
      </c>
      <c r="M23" s="1868">
        <v>0</v>
      </c>
      <c r="N23" s="1868">
        <v>4</v>
      </c>
      <c r="O23" s="1868">
        <v>1</v>
      </c>
      <c r="P23" s="1869">
        <v>28</v>
      </c>
    </row>
    <row r="24" spans="2:16" s="878" customFormat="1" ht="20.100000000000001" customHeight="1" x14ac:dyDescent="0.2">
      <c r="B24" s="879" t="s">
        <v>678</v>
      </c>
      <c r="C24" s="1852"/>
      <c r="D24" s="1852"/>
      <c r="E24" s="1852"/>
      <c r="F24" s="1852"/>
      <c r="G24" s="1853"/>
      <c r="H24" s="1852"/>
      <c r="I24" s="1854"/>
      <c r="J24" s="1853"/>
      <c r="K24" s="1852"/>
      <c r="L24" s="1854"/>
      <c r="M24" s="1855"/>
      <c r="N24" s="1852"/>
      <c r="O24" s="1852"/>
      <c r="P24" s="1856"/>
    </row>
    <row r="25" spans="2:16" ht="14.1" customHeight="1" x14ac:dyDescent="0.2">
      <c r="B25" s="880" t="s">
        <v>679</v>
      </c>
      <c r="C25" s="1857">
        <v>0</v>
      </c>
      <c r="D25" s="1857">
        <v>648</v>
      </c>
      <c r="E25" s="1857">
        <v>224</v>
      </c>
      <c r="F25" s="1858">
        <v>3426</v>
      </c>
      <c r="G25" s="1859">
        <v>981</v>
      </c>
      <c r="H25" s="1857">
        <v>7</v>
      </c>
      <c r="I25" s="1860">
        <v>1584</v>
      </c>
      <c r="J25" s="1859">
        <v>212</v>
      </c>
      <c r="K25" s="1857">
        <v>0</v>
      </c>
      <c r="L25" s="1861">
        <v>740</v>
      </c>
      <c r="M25" s="1857">
        <v>0</v>
      </c>
      <c r="N25" s="1857">
        <v>1841</v>
      </c>
      <c r="O25" s="1857">
        <v>231</v>
      </c>
      <c r="P25" s="1867">
        <v>5750</v>
      </c>
    </row>
    <row r="26" spans="2:16" ht="14.1" customHeight="1" x14ac:dyDescent="0.2">
      <c r="B26" s="882" t="s">
        <v>681</v>
      </c>
      <c r="C26" s="1868">
        <v>0</v>
      </c>
      <c r="D26" s="1868">
        <v>100</v>
      </c>
      <c r="E26" s="1868">
        <v>121</v>
      </c>
      <c r="F26" s="1869">
        <v>794</v>
      </c>
      <c r="G26" s="1870">
        <v>40</v>
      </c>
      <c r="H26" s="1868">
        <v>1</v>
      </c>
      <c r="I26" s="1871">
        <v>81</v>
      </c>
      <c r="J26" s="1870">
        <v>28</v>
      </c>
      <c r="K26" s="1868">
        <v>0</v>
      </c>
      <c r="L26" s="1872">
        <v>93</v>
      </c>
      <c r="M26" s="1868">
        <v>0</v>
      </c>
      <c r="N26" s="1868">
        <v>168</v>
      </c>
      <c r="O26" s="1868">
        <v>122</v>
      </c>
      <c r="P26" s="1869">
        <v>968</v>
      </c>
    </row>
    <row r="27" spans="2:16" ht="14.1" customHeight="1" x14ac:dyDescent="0.2">
      <c r="B27" s="883" t="s">
        <v>680</v>
      </c>
      <c r="C27" s="656">
        <v>0</v>
      </c>
      <c r="D27" s="656">
        <v>42</v>
      </c>
      <c r="E27" s="656">
        <v>44</v>
      </c>
      <c r="F27" s="660">
        <v>259</v>
      </c>
      <c r="G27" s="1873">
        <v>12</v>
      </c>
      <c r="H27" s="656">
        <v>0</v>
      </c>
      <c r="I27" s="1874">
        <v>20</v>
      </c>
      <c r="J27" s="1873">
        <v>16</v>
      </c>
      <c r="K27" s="656">
        <v>0</v>
      </c>
      <c r="L27" s="1875">
        <v>63</v>
      </c>
      <c r="M27" s="656">
        <v>0</v>
      </c>
      <c r="N27" s="656">
        <v>70</v>
      </c>
      <c r="O27" s="656">
        <v>44</v>
      </c>
      <c r="P27" s="773">
        <v>342</v>
      </c>
    </row>
    <row r="28" spans="2:16" s="878" customFormat="1" ht="20.100000000000001" customHeight="1" x14ac:dyDescent="0.2">
      <c r="B28" s="879" t="s">
        <v>649</v>
      </c>
      <c r="C28" s="1852"/>
      <c r="D28" s="1852"/>
      <c r="E28" s="1852"/>
      <c r="F28" s="1852"/>
      <c r="G28" s="1853"/>
      <c r="H28" s="1852"/>
      <c r="I28" s="1854"/>
      <c r="J28" s="1853"/>
      <c r="K28" s="1852"/>
      <c r="L28" s="1854"/>
      <c r="M28" s="1855"/>
      <c r="N28" s="1852"/>
      <c r="O28" s="1852"/>
      <c r="P28" s="1856"/>
    </row>
    <row r="29" spans="2:16" ht="14.1" customHeight="1" x14ac:dyDescent="0.2">
      <c r="B29" s="881" t="s">
        <v>798</v>
      </c>
      <c r="C29" s="1862">
        <v>0</v>
      </c>
      <c r="D29" s="1862">
        <v>2118</v>
      </c>
      <c r="E29" s="1862">
        <v>6195</v>
      </c>
      <c r="F29" s="1863">
        <v>25812</v>
      </c>
      <c r="G29" s="1864">
        <v>3438</v>
      </c>
      <c r="H29" s="1862">
        <v>327</v>
      </c>
      <c r="I29" s="1865">
        <v>12101</v>
      </c>
      <c r="J29" s="1864">
        <v>1033</v>
      </c>
      <c r="K29" s="1862">
        <v>38</v>
      </c>
      <c r="L29" s="1866">
        <v>6960</v>
      </c>
      <c r="M29" s="1862">
        <v>0</v>
      </c>
      <c r="N29" s="1862">
        <v>6589</v>
      </c>
      <c r="O29" s="1862">
        <v>6560</v>
      </c>
      <c r="P29" s="1863">
        <v>44873</v>
      </c>
    </row>
    <row r="30" spans="2:16" s="878" customFormat="1" ht="20.100000000000001" customHeight="1" x14ac:dyDescent="0.2">
      <c r="B30" s="879" t="s">
        <v>992</v>
      </c>
      <c r="C30" s="1852"/>
      <c r="D30" s="1852"/>
      <c r="E30" s="1852"/>
      <c r="F30" s="1852"/>
      <c r="G30" s="1853"/>
      <c r="H30" s="1852"/>
      <c r="I30" s="1854"/>
      <c r="J30" s="1853"/>
      <c r="K30" s="1852"/>
      <c r="L30" s="1854"/>
      <c r="M30" s="1855"/>
      <c r="N30" s="1852"/>
      <c r="O30" s="1852"/>
      <c r="P30" s="1856"/>
    </row>
    <row r="31" spans="2:16" ht="14.1" customHeight="1" x14ac:dyDescent="0.2">
      <c r="B31" s="880" t="s">
        <v>799</v>
      </c>
      <c r="C31" s="1857">
        <v>0</v>
      </c>
      <c r="D31" s="1857">
        <v>118</v>
      </c>
      <c r="E31" s="1857">
        <v>796</v>
      </c>
      <c r="F31" s="1858">
        <v>2951</v>
      </c>
      <c r="G31" s="1859">
        <v>193</v>
      </c>
      <c r="H31" s="1857">
        <v>31</v>
      </c>
      <c r="I31" s="1860">
        <v>1125</v>
      </c>
      <c r="J31" s="1859">
        <v>97</v>
      </c>
      <c r="K31" s="1857">
        <v>6</v>
      </c>
      <c r="L31" s="1861">
        <v>1012</v>
      </c>
      <c r="M31" s="1857">
        <v>0</v>
      </c>
      <c r="N31" s="1857">
        <v>408</v>
      </c>
      <c r="O31" s="1857">
        <v>833</v>
      </c>
      <c r="P31" s="1867">
        <v>5088</v>
      </c>
    </row>
    <row r="32" spans="2:16" s="878" customFormat="1" ht="20.100000000000001" customHeight="1" x14ac:dyDescent="0.2">
      <c r="B32" s="879" t="s">
        <v>682</v>
      </c>
      <c r="C32" s="1852"/>
      <c r="D32" s="1852"/>
      <c r="E32" s="1852"/>
      <c r="F32" s="1852"/>
      <c r="G32" s="1853"/>
      <c r="H32" s="1852"/>
      <c r="I32" s="1854"/>
      <c r="J32" s="1853"/>
      <c r="K32" s="1852"/>
      <c r="L32" s="1854"/>
      <c r="M32" s="1855"/>
      <c r="N32" s="1852"/>
      <c r="O32" s="1852"/>
      <c r="P32" s="1856"/>
    </row>
    <row r="33" spans="2:16" ht="14.1" customHeight="1" x14ac:dyDescent="0.2">
      <c r="B33" s="881" t="s">
        <v>683</v>
      </c>
      <c r="C33" s="1862">
        <v>0</v>
      </c>
      <c r="D33" s="1862">
        <v>8</v>
      </c>
      <c r="E33" s="1862">
        <v>37</v>
      </c>
      <c r="F33" s="1863">
        <v>168</v>
      </c>
      <c r="G33" s="1864">
        <v>10</v>
      </c>
      <c r="H33" s="1862">
        <v>2</v>
      </c>
      <c r="I33" s="1865">
        <v>97</v>
      </c>
      <c r="J33" s="1864">
        <v>7</v>
      </c>
      <c r="K33" s="1862">
        <v>0</v>
      </c>
      <c r="L33" s="1866">
        <v>56</v>
      </c>
      <c r="M33" s="1862">
        <v>0</v>
      </c>
      <c r="N33" s="1862">
        <v>25</v>
      </c>
      <c r="O33" s="1862">
        <v>39</v>
      </c>
      <c r="P33" s="1863">
        <v>321</v>
      </c>
    </row>
    <row r="34" spans="2:16" ht="14.1" customHeight="1" x14ac:dyDescent="0.2">
      <c r="B34" s="880" t="s">
        <v>684</v>
      </c>
      <c r="C34" s="1857">
        <v>0</v>
      </c>
      <c r="D34" s="1857">
        <v>5</v>
      </c>
      <c r="E34" s="1857">
        <v>63</v>
      </c>
      <c r="F34" s="1858">
        <v>257</v>
      </c>
      <c r="G34" s="1859">
        <v>23</v>
      </c>
      <c r="H34" s="1857">
        <v>2</v>
      </c>
      <c r="I34" s="1860">
        <v>218</v>
      </c>
      <c r="J34" s="1859">
        <v>8</v>
      </c>
      <c r="K34" s="1857">
        <v>2</v>
      </c>
      <c r="L34" s="1861">
        <v>156</v>
      </c>
      <c r="M34" s="1857">
        <v>0</v>
      </c>
      <c r="N34" s="1857">
        <v>36</v>
      </c>
      <c r="O34" s="1857">
        <v>67</v>
      </c>
      <c r="P34" s="1867">
        <v>631</v>
      </c>
    </row>
    <row r="35" spans="2:16" ht="14.1" customHeight="1" x14ac:dyDescent="0.2">
      <c r="B35" s="882" t="s">
        <v>685</v>
      </c>
      <c r="C35" s="1868">
        <v>0</v>
      </c>
      <c r="D35" s="1868">
        <v>10</v>
      </c>
      <c r="E35" s="1868">
        <v>37</v>
      </c>
      <c r="F35" s="1869">
        <v>184</v>
      </c>
      <c r="G35" s="1870">
        <v>33</v>
      </c>
      <c r="H35" s="1868">
        <v>6</v>
      </c>
      <c r="I35" s="1871">
        <v>341</v>
      </c>
      <c r="J35" s="1870">
        <v>22</v>
      </c>
      <c r="K35" s="1868">
        <v>5</v>
      </c>
      <c r="L35" s="1872">
        <v>326</v>
      </c>
      <c r="M35" s="1868">
        <v>0</v>
      </c>
      <c r="N35" s="1868">
        <v>65</v>
      </c>
      <c r="O35" s="1868">
        <v>48</v>
      </c>
      <c r="P35" s="1869">
        <v>851</v>
      </c>
    </row>
    <row r="36" spans="2:16" ht="14.1" customHeight="1" x14ac:dyDescent="0.2">
      <c r="B36" s="883" t="s">
        <v>686</v>
      </c>
      <c r="C36" s="656">
        <v>0</v>
      </c>
      <c r="D36" s="656">
        <v>0</v>
      </c>
      <c r="E36" s="656">
        <v>1</v>
      </c>
      <c r="F36" s="660">
        <v>12</v>
      </c>
      <c r="G36" s="1873">
        <v>2</v>
      </c>
      <c r="H36" s="656">
        <v>1</v>
      </c>
      <c r="I36" s="1874">
        <v>11</v>
      </c>
      <c r="J36" s="1873">
        <v>0</v>
      </c>
      <c r="K36" s="656">
        <v>0</v>
      </c>
      <c r="L36" s="1875">
        <v>12</v>
      </c>
      <c r="M36" s="656">
        <v>0</v>
      </c>
      <c r="N36" s="656">
        <v>2</v>
      </c>
      <c r="O36" s="656">
        <v>2</v>
      </c>
      <c r="P36" s="773">
        <v>35</v>
      </c>
    </row>
    <row r="37" spans="2:16" ht="14.1" customHeight="1" x14ac:dyDescent="0.2">
      <c r="B37" s="882" t="s">
        <v>687</v>
      </c>
      <c r="C37" s="1868">
        <v>0</v>
      </c>
      <c r="D37" s="1868">
        <v>3</v>
      </c>
      <c r="E37" s="1868">
        <v>20</v>
      </c>
      <c r="F37" s="1869">
        <v>85</v>
      </c>
      <c r="G37" s="1870">
        <v>21</v>
      </c>
      <c r="H37" s="1868">
        <v>3</v>
      </c>
      <c r="I37" s="1871">
        <v>256</v>
      </c>
      <c r="J37" s="1870">
        <v>38</v>
      </c>
      <c r="K37" s="1868">
        <v>5</v>
      </c>
      <c r="L37" s="1872">
        <v>398</v>
      </c>
      <c r="M37" s="1868">
        <v>0</v>
      </c>
      <c r="N37" s="1868">
        <v>62</v>
      </c>
      <c r="O37" s="1868">
        <v>28</v>
      </c>
      <c r="P37" s="1869">
        <v>739</v>
      </c>
    </row>
    <row r="38" spans="2:16" s="878" customFormat="1" ht="20.100000000000001" customHeight="1" x14ac:dyDescent="0.2">
      <c r="B38" s="879" t="s">
        <v>688</v>
      </c>
      <c r="C38" s="1852"/>
      <c r="D38" s="1852"/>
      <c r="E38" s="1852"/>
      <c r="F38" s="1852"/>
      <c r="G38" s="1853"/>
      <c r="H38" s="1852"/>
      <c r="I38" s="1854"/>
      <c r="J38" s="1853"/>
      <c r="K38" s="1852"/>
      <c r="L38" s="1854"/>
      <c r="M38" s="1855"/>
      <c r="N38" s="1852"/>
      <c r="O38" s="1852"/>
      <c r="P38" s="1856"/>
    </row>
    <row r="39" spans="2:16" ht="14.1" customHeight="1" x14ac:dyDescent="0.2">
      <c r="B39" s="880" t="s">
        <v>435</v>
      </c>
      <c r="C39" s="1857">
        <v>0</v>
      </c>
      <c r="D39" s="1857">
        <v>37</v>
      </c>
      <c r="E39" s="1857">
        <v>200</v>
      </c>
      <c r="F39" s="1858">
        <v>394</v>
      </c>
      <c r="G39" s="1859">
        <v>4</v>
      </c>
      <c r="H39" s="1857">
        <v>3</v>
      </c>
      <c r="I39" s="1860">
        <v>34</v>
      </c>
      <c r="J39" s="1859">
        <v>0</v>
      </c>
      <c r="K39" s="1857">
        <v>0</v>
      </c>
      <c r="L39" s="1861">
        <v>7</v>
      </c>
      <c r="M39" s="1857">
        <v>0</v>
      </c>
      <c r="N39" s="1857">
        <v>41</v>
      </c>
      <c r="O39" s="1857">
        <v>203</v>
      </c>
      <c r="P39" s="1867">
        <v>435</v>
      </c>
    </row>
    <row r="40" spans="2:16" ht="14.1" customHeight="1" x14ac:dyDescent="0.2">
      <c r="B40" s="882" t="s">
        <v>436</v>
      </c>
      <c r="C40" s="1868">
        <v>0</v>
      </c>
      <c r="D40" s="1868">
        <v>3</v>
      </c>
      <c r="E40" s="1868">
        <v>26</v>
      </c>
      <c r="F40" s="1869">
        <v>52</v>
      </c>
      <c r="G40" s="1870">
        <v>3</v>
      </c>
      <c r="H40" s="1868">
        <v>2</v>
      </c>
      <c r="I40" s="1871">
        <v>55</v>
      </c>
      <c r="J40" s="1870">
        <v>3</v>
      </c>
      <c r="K40" s="1868">
        <v>1</v>
      </c>
      <c r="L40" s="1872">
        <v>14</v>
      </c>
      <c r="M40" s="1868">
        <v>0</v>
      </c>
      <c r="N40" s="1868">
        <v>9</v>
      </c>
      <c r="O40" s="1868">
        <v>29</v>
      </c>
      <c r="P40" s="1869">
        <v>121</v>
      </c>
    </row>
    <row r="41" spans="2:16" s="878" customFormat="1" ht="20.100000000000001" customHeight="1" x14ac:dyDescent="0.2">
      <c r="B41" s="879" t="s">
        <v>689</v>
      </c>
      <c r="C41" s="1852"/>
      <c r="D41" s="1852"/>
      <c r="E41" s="1852"/>
      <c r="F41" s="1852"/>
      <c r="G41" s="1853"/>
      <c r="H41" s="1852"/>
      <c r="I41" s="1854"/>
      <c r="J41" s="1853"/>
      <c r="K41" s="1852"/>
      <c r="L41" s="1854"/>
      <c r="M41" s="1855"/>
      <c r="N41" s="1852"/>
      <c r="O41" s="1852"/>
      <c r="P41" s="1856"/>
    </row>
    <row r="42" spans="2:16" ht="14.1" customHeight="1" x14ac:dyDescent="0.2">
      <c r="B42" s="880" t="s">
        <v>437</v>
      </c>
      <c r="C42" s="1857">
        <v>0</v>
      </c>
      <c r="D42" s="1857">
        <v>8</v>
      </c>
      <c r="E42" s="1857">
        <v>10</v>
      </c>
      <c r="F42" s="1858">
        <v>43</v>
      </c>
      <c r="G42" s="1859">
        <v>18</v>
      </c>
      <c r="H42" s="1857">
        <v>2</v>
      </c>
      <c r="I42" s="1860">
        <v>163</v>
      </c>
      <c r="J42" s="1859">
        <v>0</v>
      </c>
      <c r="K42" s="1857">
        <v>0</v>
      </c>
      <c r="L42" s="1861">
        <v>0</v>
      </c>
      <c r="M42" s="1857">
        <v>0</v>
      </c>
      <c r="N42" s="1857">
        <v>26</v>
      </c>
      <c r="O42" s="1857">
        <v>12</v>
      </c>
      <c r="P42" s="1867">
        <v>206</v>
      </c>
    </row>
    <row r="43" spans="2:16" ht="14.1" customHeight="1" x14ac:dyDescent="0.2">
      <c r="B43" s="882" t="s">
        <v>438</v>
      </c>
      <c r="C43" s="1868">
        <v>0</v>
      </c>
      <c r="D43" s="1868">
        <v>62</v>
      </c>
      <c r="E43" s="1868">
        <v>123</v>
      </c>
      <c r="F43" s="1869">
        <v>469</v>
      </c>
      <c r="G43" s="1870">
        <v>31</v>
      </c>
      <c r="H43" s="1868">
        <v>4</v>
      </c>
      <c r="I43" s="1871">
        <v>112</v>
      </c>
      <c r="J43" s="1870">
        <v>3</v>
      </c>
      <c r="K43" s="1868">
        <v>0</v>
      </c>
      <c r="L43" s="1872">
        <v>14</v>
      </c>
      <c r="M43" s="1868">
        <v>0</v>
      </c>
      <c r="N43" s="1868">
        <v>96</v>
      </c>
      <c r="O43" s="1868">
        <v>127</v>
      </c>
      <c r="P43" s="1869">
        <v>595</v>
      </c>
    </row>
    <row r="44" spans="2:16" ht="14.1" customHeight="1" x14ac:dyDescent="0.2">
      <c r="B44" s="883" t="s">
        <v>690</v>
      </c>
      <c r="C44" s="656">
        <v>0</v>
      </c>
      <c r="D44" s="656">
        <v>7</v>
      </c>
      <c r="E44" s="656">
        <v>0</v>
      </c>
      <c r="F44" s="660">
        <v>4</v>
      </c>
      <c r="G44" s="1873">
        <v>4</v>
      </c>
      <c r="H44" s="656">
        <v>0</v>
      </c>
      <c r="I44" s="1874">
        <v>3</v>
      </c>
      <c r="J44" s="1873">
        <v>0</v>
      </c>
      <c r="K44" s="656">
        <v>0</v>
      </c>
      <c r="L44" s="1875">
        <v>0</v>
      </c>
      <c r="M44" s="656">
        <v>0</v>
      </c>
      <c r="N44" s="656">
        <v>11</v>
      </c>
      <c r="O44" s="656">
        <v>0</v>
      </c>
      <c r="P44" s="773">
        <v>7</v>
      </c>
    </row>
    <row r="45" spans="2:16" ht="14.1" customHeight="1" x14ac:dyDescent="0.2">
      <c r="B45" s="882" t="s">
        <v>691</v>
      </c>
      <c r="C45" s="1868">
        <v>0</v>
      </c>
      <c r="D45" s="1868">
        <v>40</v>
      </c>
      <c r="E45" s="1868">
        <v>2</v>
      </c>
      <c r="F45" s="1869">
        <v>27</v>
      </c>
      <c r="G45" s="1870">
        <v>56</v>
      </c>
      <c r="H45" s="1868">
        <v>1</v>
      </c>
      <c r="I45" s="1871">
        <v>15</v>
      </c>
      <c r="J45" s="1870">
        <v>0</v>
      </c>
      <c r="K45" s="1868">
        <v>0</v>
      </c>
      <c r="L45" s="1872">
        <v>0</v>
      </c>
      <c r="M45" s="1868">
        <v>0</v>
      </c>
      <c r="N45" s="1868">
        <v>96</v>
      </c>
      <c r="O45" s="1868">
        <v>3</v>
      </c>
      <c r="P45" s="1869">
        <v>42</v>
      </c>
    </row>
    <row r="46" spans="2:16" ht="14.1" customHeight="1" x14ac:dyDescent="0.2">
      <c r="B46" s="883" t="s">
        <v>692</v>
      </c>
      <c r="C46" s="656">
        <v>0</v>
      </c>
      <c r="D46" s="656">
        <v>12</v>
      </c>
      <c r="E46" s="656">
        <v>25</v>
      </c>
      <c r="F46" s="660">
        <v>82</v>
      </c>
      <c r="G46" s="1873">
        <v>6</v>
      </c>
      <c r="H46" s="656">
        <v>0</v>
      </c>
      <c r="I46" s="1874">
        <v>25</v>
      </c>
      <c r="J46" s="1873">
        <v>1</v>
      </c>
      <c r="K46" s="656">
        <v>0</v>
      </c>
      <c r="L46" s="1875">
        <v>17</v>
      </c>
      <c r="M46" s="656">
        <v>0</v>
      </c>
      <c r="N46" s="656">
        <v>19</v>
      </c>
      <c r="O46" s="656">
        <v>25</v>
      </c>
      <c r="P46" s="773">
        <v>124</v>
      </c>
    </row>
    <row r="47" spans="2:16" ht="14.1" customHeight="1" x14ac:dyDescent="0.2">
      <c r="B47" s="882" t="s">
        <v>693</v>
      </c>
      <c r="C47" s="1868">
        <v>0</v>
      </c>
      <c r="D47" s="1868">
        <v>0</v>
      </c>
      <c r="E47" s="1868">
        <v>6</v>
      </c>
      <c r="F47" s="1869">
        <v>14</v>
      </c>
      <c r="G47" s="1870">
        <v>0</v>
      </c>
      <c r="H47" s="1868">
        <v>1</v>
      </c>
      <c r="I47" s="1871">
        <v>11</v>
      </c>
      <c r="J47" s="1870">
        <v>0</v>
      </c>
      <c r="K47" s="1868">
        <v>0</v>
      </c>
      <c r="L47" s="1872">
        <v>0</v>
      </c>
      <c r="M47" s="1868">
        <v>0</v>
      </c>
      <c r="N47" s="1868">
        <v>0</v>
      </c>
      <c r="O47" s="1868">
        <v>7</v>
      </c>
      <c r="P47" s="1869">
        <v>25</v>
      </c>
    </row>
    <row r="48" spans="2:16" ht="14.1" customHeight="1" x14ac:dyDescent="0.2">
      <c r="B48" s="883" t="s">
        <v>694</v>
      </c>
      <c r="C48" s="656">
        <v>0</v>
      </c>
      <c r="D48" s="656">
        <v>0</v>
      </c>
      <c r="E48" s="656">
        <v>52</v>
      </c>
      <c r="F48" s="660">
        <v>63</v>
      </c>
      <c r="G48" s="1873">
        <v>0</v>
      </c>
      <c r="H48" s="656">
        <v>1</v>
      </c>
      <c r="I48" s="1874">
        <v>0</v>
      </c>
      <c r="J48" s="1873">
        <v>0</v>
      </c>
      <c r="K48" s="656">
        <v>0</v>
      </c>
      <c r="L48" s="1875">
        <v>0</v>
      </c>
      <c r="M48" s="656">
        <v>0</v>
      </c>
      <c r="N48" s="656">
        <v>0</v>
      </c>
      <c r="O48" s="656">
        <v>53</v>
      </c>
      <c r="P48" s="773">
        <v>63</v>
      </c>
    </row>
    <row r="49" spans="1:1016" ht="14.1" customHeight="1" x14ac:dyDescent="0.2">
      <c r="B49" s="882" t="s">
        <v>695</v>
      </c>
      <c r="C49" s="1868">
        <v>0</v>
      </c>
      <c r="D49" s="1868">
        <v>42</v>
      </c>
      <c r="E49" s="1868">
        <v>130</v>
      </c>
      <c r="F49" s="1869">
        <v>335</v>
      </c>
      <c r="G49" s="1870">
        <v>13</v>
      </c>
      <c r="H49" s="1868">
        <v>20</v>
      </c>
      <c r="I49" s="1871">
        <v>92</v>
      </c>
      <c r="J49" s="1870">
        <v>3</v>
      </c>
      <c r="K49" s="1868">
        <v>5</v>
      </c>
      <c r="L49" s="1872">
        <v>38</v>
      </c>
      <c r="M49" s="1868">
        <v>0</v>
      </c>
      <c r="N49" s="1868">
        <v>58</v>
      </c>
      <c r="O49" s="1868">
        <v>155</v>
      </c>
      <c r="P49" s="1869">
        <v>465</v>
      </c>
    </row>
    <row r="50" spans="1:1016" s="2" customFormat="1" ht="5.0999999999999996" customHeight="1" x14ac:dyDescent="0.2">
      <c r="C50" s="884"/>
      <c r="D50" s="884"/>
      <c r="E50" s="884"/>
      <c r="F50" s="884"/>
      <c r="G50" s="1876"/>
      <c r="H50" s="884"/>
      <c r="I50" s="1877"/>
      <c r="J50" s="1876"/>
      <c r="K50" s="884"/>
      <c r="L50" s="1877"/>
      <c r="M50" s="884"/>
      <c r="N50" s="884"/>
      <c r="O50" s="884"/>
      <c r="P50" s="884"/>
    </row>
    <row r="51" spans="1:1016" s="330" customFormat="1" ht="15" customHeight="1" x14ac:dyDescent="0.2">
      <c r="A51" s="1383"/>
      <c r="B51" s="1881" t="s">
        <v>696</v>
      </c>
      <c r="C51" s="1880">
        <v>0</v>
      </c>
      <c r="D51" s="1878">
        <v>5024</v>
      </c>
      <c r="E51" s="1878">
        <v>9104</v>
      </c>
      <c r="F51" s="1879">
        <v>46049</v>
      </c>
      <c r="G51" s="1880">
        <v>5490</v>
      </c>
      <c r="H51" s="1878">
        <v>432</v>
      </c>
      <c r="I51" s="1878">
        <v>17964</v>
      </c>
      <c r="J51" s="1880">
        <v>1543</v>
      </c>
      <c r="K51" s="1878">
        <v>62</v>
      </c>
      <c r="L51" s="1878">
        <v>10153</v>
      </c>
      <c r="M51" s="1880">
        <v>0</v>
      </c>
      <c r="N51" s="1878">
        <v>12057</v>
      </c>
      <c r="O51" s="1878">
        <v>9598</v>
      </c>
      <c r="P51" s="1878">
        <v>74166</v>
      </c>
      <c r="Q51" s="1383"/>
      <c r="R51" s="1383"/>
      <c r="S51" s="1383"/>
      <c r="T51" s="1383"/>
      <c r="U51" s="1383"/>
      <c r="V51" s="1383"/>
      <c r="W51" s="1383"/>
      <c r="X51" s="1383"/>
      <c r="Y51" s="1383"/>
      <c r="Z51" s="1383"/>
      <c r="AA51" s="1383"/>
      <c r="AB51" s="1383"/>
      <c r="AC51" s="1383"/>
      <c r="AD51" s="1383"/>
      <c r="AE51" s="1383"/>
      <c r="AF51" s="1383"/>
      <c r="AG51" s="1383"/>
      <c r="AH51" s="1383"/>
      <c r="AI51" s="1383"/>
      <c r="AJ51" s="1383"/>
      <c r="AK51" s="1383"/>
      <c r="AL51" s="1383"/>
      <c r="AM51" s="1383"/>
      <c r="AN51" s="1383"/>
      <c r="AO51" s="1383"/>
      <c r="AP51" s="1383"/>
      <c r="AQ51" s="1383"/>
      <c r="AR51" s="1383"/>
      <c r="AS51" s="1383"/>
      <c r="AT51" s="1383"/>
      <c r="AU51" s="1383"/>
      <c r="AV51" s="1383"/>
      <c r="AW51" s="1383"/>
      <c r="AX51" s="1383"/>
      <c r="AY51" s="1383"/>
      <c r="AZ51" s="1383"/>
      <c r="BA51" s="1383"/>
      <c r="BB51" s="1383"/>
      <c r="BC51" s="1383"/>
      <c r="BD51" s="1383"/>
      <c r="BE51" s="1383"/>
      <c r="BF51" s="1383"/>
      <c r="BG51" s="1383"/>
      <c r="BH51" s="1383"/>
      <c r="BI51" s="1383"/>
      <c r="BJ51" s="1383"/>
      <c r="BK51" s="1383"/>
      <c r="BL51" s="1383"/>
      <c r="BM51" s="1383"/>
      <c r="BN51" s="1383"/>
      <c r="BO51" s="1383"/>
      <c r="BP51" s="1383"/>
      <c r="BQ51" s="1383"/>
      <c r="BR51" s="1383"/>
      <c r="BS51" s="1383"/>
      <c r="BT51" s="1383"/>
      <c r="BU51" s="1383"/>
      <c r="BV51" s="1383"/>
      <c r="BW51" s="1383"/>
      <c r="BX51" s="1383"/>
      <c r="BY51" s="1383"/>
      <c r="BZ51" s="1383"/>
      <c r="CA51" s="1383"/>
      <c r="CB51" s="1383"/>
      <c r="CC51" s="1383"/>
      <c r="CD51" s="1383"/>
      <c r="CE51" s="1383"/>
      <c r="CF51" s="1383"/>
      <c r="CG51" s="1383"/>
      <c r="CH51" s="1383"/>
      <c r="CI51" s="1383"/>
      <c r="CJ51" s="1383"/>
      <c r="CK51" s="1383"/>
      <c r="CL51" s="1383"/>
      <c r="CM51" s="1383"/>
      <c r="CN51" s="1383"/>
      <c r="CO51" s="1383"/>
      <c r="CP51" s="1383"/>
      <c r="CQ51" s="1383"/>
      <c r="CR51" s="1383"/>
      <c r="CS51" s="1383"/>
      <c r="CT51" s="1383"/>
      <c r="CU51" s="1383"/>
      <c r="CV51" s="1383"/>
      <c r="CW51" s="1383"/>
      <c r="CX51" s="1383"/>
      <c r="CY51" s="1383"/>
      <c r="CZ51" s="1383"/>
      <c r="DA51" s="1383"/>
      <c r="DB51" s="1383"/>
      <c r="DC51" s="1383"/>
      <c r="DD51" s="1383"/>
      <c r="DE51" s="1383"/>
      <c r="DF51" s="1383"/>
      <c r="DG51" s="1383"/>
      <c r="DH51" s="1383"/>
      <c r="DI51" s="1383"/>
      <c r="DJ51" s="1383"/>
      <c r="DK51" s="1383"/>
      <c r="DL51" s="1383"/>
      <c r="DM51" s="1383"/>
      <c r="DN51" s="1383"/>
      <c r="DO51" s="1383"/>
      <c r="DP51" s="1383"/>
      <c r="DQ51" s="1383"/>
      <c r="DR51" s="1383"/>
      <c r="DS51" s="1383"/>
      <c r="DT51" s="1383"/>
      <c r="DU51" s="1383"/>
      <c r="DV51" s="1383"/>
      <c r="DW51" s="1383"/>
      <c r="DX51" s="1383"/>
      <c r="DY51" s="1383"/>
      <c r="DZ51" s="1383"/>
      <c r="EA51" s="1383"/>
      <c r="EB51" s="1383"/>
      <c r="EC51" s="1383"/>
      <c r="ED51" s="1383"/>
      <c r="EE51" s="1383"/>
      <c r="EF51" s="1383"/>
      <c r="EG51" s="1383"/>
      <c r="EH51" s="1383"/>
      <c r="EI51" s="1383"/>
      <c r="EJ51" s="1383"/>
      <c r="EK51" s="1383"/>
      <c r="EL51" s="1383"/>
      <c r="EM51" s="1383"/>
      <c r="EN51" s="1383"/>
      <c r="EO51" s="1383"/>
      <c r="EP51" s="1383"/>
      <c r="EQ51" s="1383"/>
      <c r="ER51" s="1383"/>
      <c r="ES51" s="1383"/>
      <c r="ET51" s="1383"/>
      <c r="EU51" s="1383"/>
      <c r="EV51" s="1383"/>
      <c r="EW51" s="1383"/>
      <c r="EX51" s="1383"/>
      <c r="EY51" s="1383"/>
      <c r="EZ51" s="1383"/>
      <c r="FA51" s="1383"/>
      <c r="FB51" s="1383"/>
      <c r="FC51" s="1383"/>
      <c r="FD51" s="1383"/>
      <c r="FE51" s="1383"/>
      <c r="FF51" s="1383"/>
      <c r="FG51" s="1383"/>
      <c r="FH51" s="1383"/>
      <c r="FI51" s="1383"/>
      <c r="FJ51" s="1383"/>
      <c r="FK51" s="1383"/>
      <c r="FL51" s="1383"/>
      <c r="FM51" s="1383"/>
      <c r="FN51" s="1383"/>
      <c r="FO51" s="1383"/>
      <c r="FP51" s="1383"/>
      <c r="FQ51" s="1383"/>
      <c r="FR51" s="1383"/>
      <c r="FS51" s="1383"/>
      <c r="FT51" s="1383"/>
      <c r="FU51" s="1383"/>
      <c r="FV51" s="1383"/>
      <c r="FW51" s="1383"/>
      <c r="FX51" s="1383"/>
      <c r="FY51" s="1383"/>
      <c r="FZ51" s="1383"/>
      <c r="GA51" s="1383"/>
      <c r="GB51" s="1383"/>
      <c r="GC51" s="1383"/>
      <c r="GD51" s="1383"/>
      <c r="GE51" s="1383"/>
      <c r="GF51" s="1383"/>
      <c r="GG51" s="1383"/>
      <c r="GH51" s="1383"/>
      <c r="GI51" s="1383"/>
      <c r="GJ51" s="1383"/>
      <c r="GK51" s="1383"/>
      <c r="GL51" s="1383"/>
      <c r="GM51" s="1383"/>
      <c r="GN51" s="1383"/>
      <c r="GO51" s="1383"/>
      <c r="GP51" s="1383"/>
      <c r="GQ51" s="1383"/>
      <c r="GR51" s="1383"/>
      <c r="GS51" s="1383"/>
      <c r="GT51" s="1383"/>
      <c r="GU51" s="1383"/>
      <c r="GV51" s="1383"/>
      <c r="GW51" s="1383"/>
      <c r="GX51" s="1383"/>
      <c r="GY51" s="1383"/>
      <c r="GZ51" s="1383"/>
      <c r="HA51" s="1383"/>
      <c r="HB51" s="1383"/>
      <c r="HC51" s="1383"/>
      <c r="HD51" s="1383"/>
      <c r="HE51" s="1383"/>
      <c r="HF51" s="1383"/>
      <c r="HG51" s="1383"/>
      <c r="HH51" s="1383"/>
      <c r="HI51" s="1383"/>
      <c r="HJ51" s="1383"/>
      <c r="HK51" s="1383"/>
      <c r="HL51" s="1383"/>
      <c r="HM51" s="1383"/>
      <c r="HN51" s="1383"/>
      <c r="HO51" s="1383"/>
      <c r="HP51" s="1383"/>
      <c r="HQ51" s="1383"/>
      <c r="HR51" s="1383"/>
      <c r="HS51" s="1383"/>
      <c r="HT51" s="1383"/>
      <c r="HU51" s="1383"/>
      <c r="HV51" s="1383"/>
      <c r="HW51" s="1383"/>
      <c r="HX51" s="1383"/>
      <c r="HY51" s="1383"/>
      <c r="HZ51" s="1383"/>
      <c r="IA51" s="1383"/>
      <c r="IB51" s="1383"/>
      <c r="IC51" s="1383"/>
      <c r="ID51" s="1383"/>
      <c r="IE51" s="1383"/>
      <c r="IF51" s="1383"/>
      <c r="IG51" s="1383"/>
      <c r="IH51" s="1383"/>
      <c r="II51" s="1383"/>
      <c r="IJ51" s="1383"/>
      <c r="IK51" s="1383"/>
      <c r="IL51" s="1383"/>
      <c r="IM51" s="1383"/>
      <c r="IN51" s="1383"/>
      <c r="IO51" s="1383"/>
      <c r="IP51" s="1383"/>
      <c r="IQ51" s="1383"/>
      <c r="IR51" s="1383"/>
      <c r="IS51" s="1383"/>
      <c r="IT51" s="1383"/>
      <c r="IU51" s="1383"/>
      <c r="IV51" s="1383"/>
      <c r="IW51" s="1383"/>
      <c r="IX51" s="1383"/>
      <c r="IY51" s="1383"/>
      <c r="IZ51" s="1383"/>
      <c r="JA51" s="1383"/>
      <c r="JB51" s="1383"/>
      <c r="JC51" s="1383"/>
      <c r="JD51" s="1383"/>
      <c r="JE51" s="1383"/>
      <c r="JF51" s="1383"/>
      <c r="JG51" s="1383"/>
      <c r="JH51" s="1383"/>
      <c r="JI51" s="1383"/>
      <c r="JJ51" s="1383"/>
      <c r="JK51" s="1383"/>
      <c r="JL51" s="1383"/>
      <c r="JM51" s="1383"/>
      <c r="JN51" s="1383"/>
      <c r="JO51" s="1383"/>
      <c r="JP51" s="1383"/>
      <c r="JQ51" s="1383"/>
      <c r="JR51" s="1383"/>
      <c r="JS51" s="1383"/>
      <c r="JT51" s="1383"/>
      <c r="JU51" s="1383"/>
      <c r="JV51" s="1383"/>
      <c r="JW51" s="1383"/>
      <c r="JX51" s="1383"/>
      <c r="JY51" s="1383"/>
      <c r="JZ51" s="1383"/>
      <c r="KA51" s="1383"/>
      <c r="KB51" s="1383"/>
      <c r="KC51" s="1383"/>
      <c r="KD51" s="1383"/>
      <c r="KE51" s="1383"/>
      <c r="KF51" s="1383"/>
      <c r="KG51" s="1383"/>
      <c r="KH51" s="1383"/>
      <c r="KI51" s="1383"/>
      <c r="KJ51" s="1383"/>
      <c r="KK51" s="1383"/>
      <c r="KL51" s="1383"/>
      <c r="KM51" s="1383"/>
      <c r="KN51" s="1383"/>
      <c r="KO51" s="1383"/>
      <c r="KP51" s="1383"/>
      <c r="KQ51" s="1383"/>
      <c r="KR51" s="1383"/>
      <c r="KS51" s="1383"/>
      <c r="KT51" s="1383"/>
      <c r="KU51" s="1383"/>
      <c r="KV51" s="1383"/>
      <c r="KW51" s="1383"/>
      <c r="KX51" s="1383"/>
      <c r="KY51" s="1383"/>
      <c r="KZ51" s="1383"/>
      <c r="LA51" s="1383"/>
      <c r="LB51" s="1383"/>
      <c r="LC51" s="1383"/>
      <c r="LD51" s="1383"/>
      <c r="LE51" s="1383"/>
      <c r="LF51" s="1383"/>
      <c r="LG51" s="1383"/>
      <c r="LH51" s="1383"/>
      <c r="LI51" s="1383"/>
      <c r="LJ51" s="1383"/>
      <c r="LK51" s="1383"/>
      <c r="LL51" s="1383"/>
      <c r="LM51" s="1383"/>
      <c r="LN51" s="1383"/>
      <c r="LO51" s="1383"/>
      <c r="LP51" s="1383"/>
      <c r="LQ51" s="1383"/>
      <c r="LR51" s="1383"/>
      <c r="LS51" s="1383"/>
      <c r="LT51" s="1383"/>
      <c r="LU51" s="1383"/>
      <c r="LV51" s="1383"/>
      <c r="LW51" s="1383"/>
      <c r="LX51" s="1383"/>
      <c r="LY51" s="1383"/>
      <c r="LZ51" s="1383"/>
      <c r="MA51" s="1383"/>
      <c r="MB51" s="1383"/>
      <c r="MC51" s="1383"/>
      <c r="MD51" s="1383"/>
      <c r="ME51" s="1383"/>
      <c r="MF51" s="1383"/>
      <c r="MG51" s="1383"/>
      <c r="MH51" s="1383"/>
      <c r="MI51" s="1383"/>
      <c r="MJ51" s="1383"/>
      <c r="MK51" s="1383"/>
      <c r="ML51" s="1383"/>
      <c r="MM51" s="1383"/>
      <c r="MN51" s="1383"/>
      <c r="MO51" s="1383"/>
      <c r="MP51" s="1383"/>
      <c r="MQ51" s="1383"/>
      <c r="MR51" s="1383"/>
      <c r="MS51" s="1383"/>
      <c r="MT51" s="1383"/>
      <c r="MU51" s="1383"/>
      <c r="MV51" s="1383"/>
      <c r="MW51" s="1383"/>
      <c r="MX51" s="1383"/>
      <c r="MY51" s="1383"/>
      <c r="MZ51" s="1383"/>
      <c r="NA51" s="1383"/>
      <c r="NB51" s="1383"/>
      <c r="NC51" s="1383"/>
      <c r="ND51" s="1383"/>
      <c r="NE51" s="1383"/>
      <c r="NF51" s="1383"/>
      <c r="NG51" s="1383"/>
      <c r="NH51" s="1383"/>
      <c r="NI51" s="1383"/>
      <c r="NJ51" s="1383"/>
      <c r="NK51" s="1383"/>
      <c r="NL51" s="1383"/>
      <c r="NM51" s="1383"/>
      <c r="NN51" s="1383"/>
      <c r="NO51" s="1383"/>
      <c r="NP51" s="1383"/>
      <c r="NQ51" s="1383"/>
      <c r="NR51" s="1383"/>
      <c r="NS51" s="1383"/>
      <c r="NT51" s="1383"/>
      <c r="NU51" s="1383"/>
      <c r="NV51" s="1383"/>
      <c r="NW51" s="1383"/>
      <c r="NX51" s="1383"/>
      <c r="NY51" s="1383"/>
      <c r="NZ51" s="1383"/>
      <c r="OA51" s="1383"/>
      <c r="OB51" s="1383"/>
      <c r="OC51" s="1383"/>
      <c r="OD51" s="1383"/>
      <c r="OE51" s="1383"/>
      <c r="OF51" s="1383"/>
      <c r="OG51" s="1383"/>
      <c r="OH51" s="1383"/>
      <c r="OI51" s="1383"/>
      <c r="OJ51" s="1383"/>
      <c r="OK51" s="1383"/>
      <c r="OL51" s="1383"/>
      <c r="OM51" s="1383"/>
      <c r="ON51" s="1383"/>
      <c r="OO51" s="1383"/>
      <c r="OP51" s="1383"/>
      <c r="OQ51" s="1383"/>
      <c r="OR51" s="1383"/>
      <c r="OS51" s="1383"/>
      <c r="OT51" s="1383"/>
      <c r="OU51" s="1383"/>
      <c r="OV51" s="1383"/>
      <c r="OW51" s="1383"/>
      <c r="OX51" s="1383"/>
      <c r="OY51" s="1383"/>
      <c r="OZ51" s="1383"/>
      <c r="PA51" s="1383"/>
      <c r="PB51" s="1383"/>
      <c r="PC51" s="1383"/>
      <c r="PD51" s="1383"/>
      <c r="PE51" s="1383"/>
      <c r="PF51" s="1383"/>
      <c r="PG51" s="1383"/>
      <c r="PH51" s="1383"/>
      <c r="PI51" s="1383"/>
      <c r="PJ51" s="1383"/>
      <c r="PK51" s="1383"/>
      <c r="PL51" s="1383"/>
      <c r="PM51" s="1383"/>
      <c r="PN51" s="1383"/>
      <c r="PO51" s="1383"/>
      <c r="PP51" s="1383"/>
      <c r="PQ51" s="1383"/>
      <c r="PR51" s="1383"/>
      <c r="PS51" s="1383"/>
      <c r="PT51" s="1383"/>
      <c r="PU51" s="1383"/>
      <c r="PV51" s="1383"/>
      <c r="PW51" s="1383"/>
      <c r="PX51" s="1383"/>
      <c r="PY51" s="1383"/>
      <c r="PZ51" s="1383"/>
      <c r="QA51" s="1383"/>
      <c r="QB51" s="1383"/>
      <c r="QC51" s="1383"/>
      <c r="QD51" s="1383"/>
      <c r="QE51" s="1383"/>
      <c r="QF51" s="1383"/>
      <c r="QG51" s="1383"/>
      <c r="QH51" s="1383"/>
      <c r="QI51" s="1383"/>
      <c r="QJ51" s="1383"/>
      <c r="QK51" s="1383"/>
      <c r="QL51" s="1383"/>
      <c r="QM51" s="1383"/>
      <c r="QN51" s="1383"/>
      <c r="QO51" s="1383"/>
      <c r="QP51" s="1383"/>
      <c r="QQ51" s="1383"/>
      <c r="QR51" s="1383"/>
      <c r="QS51" s="1383"/>
      <c r="QT51" s="1383"/>
      <c r="QU51" s="1383"/>
      <c r="QV51" s="1383"/>
      <c r="QW51" s="1383"/>
      <c r="QX51" s="1383"/>
      <c r="QY51" s="1383"/>
      <c r="QZ51" s="1383"/>
      <c r="RA51" s="1383"/>
      <c r="RB51" s="1383"/>
      <c r="RC51" s="1383"/>
      <c r="RD51" s="1383"/>
      <c r="RE51" s="1383"/>
      <c r="RF51" s="1383"/>
      <c r="RG51" s="1383"/>
      <c r="RH51" s="1383"/>
      <c r="RI51" s="1383"/>
      <c r="RJ51" s="1383"/>
      <c r="RK51" s="1383"/>
      <c r="RL51" s="1383"/>
      <c r="RM51" s="1383"/>
      <c r="RN51" s="1383"/>
      <c r="RO51" s="1383"/>
      <c r="RP51" s="1383"/>
      <c r="RQ51" s="1383"/>
      <c r="RR51" s="1383"/>
      <c r="RS51" s="1383"/>
      <c r="RT51" s="1383"/>
      <c r="RU51" s="1383"/>
      <c r="RV51" s="1383"/>
      <c r="RW51" s="1383"/>
      <c r="RX51" s="1383"/>
      <c r="RY51" s="1383"/>
      <c r="RZ51" s="1383"/>
      <c r="SA51" s="1383"/>
      <c r="SB51" s="1383"/>
      <c r="SC51" s="1383"/>
      <c r="SD51" s="1383"/>
      <c r="SE51" s="1383"/>
      <c r="SF51" s="1383"/>
      <c r="SG51" s="1383"/>
      <c r="SH51" s="1383"/>
      <c r="SI51" s="1383"/>
      <c r="SJ51" s="1383"/>
      <c r="SK51" s="1383"/>
      <c r="SL51" s="1383"/>
      <c r="SM51" s="1383"/>
      <c r="SN51" s="1383"/>
      <c r="SO51" s="1383"/>
      <c r="SP51" s="1383"/>
      <c r="SQ51" s="1383"/>
      <c r="SR51" s="1383"/>
      <c r="SS51" s="1383"/>
      <c r="ST51" s="1383"/>
      <c r="SU51" s="1383"/>
      <c r="SV51" s="1383"/>
      <c r="SW51" s="1383"/>
      <c r="SX51" s="1383"/>
      <c r="SY51" s="1383"/>
      <c r="SZ51" s="1383"/>
      <c r="TA51" s="1383"/>
      <c r="TB51" s="1383"/>
      <c r="TC51" s="1383"/>
      <c r="TD51" s="1383"/>
      <c r="TE51" s="1383"/>
      <c r="TF51" s="1383"/>
      <c r="TG51" s="1383"/>
      <c r="TH51" s="1383"/>
      <c r="TI51" s="1383"/>
      <c r="TJ51" s="1383"/>
      <c r="TK51" s="1383"/>
      <c r="TL51" s="1383"/>
      <c r="TM51" s="1383"/>
      <c r="TN51" s="1383"/>
      <c r="TO51" s="1383"/>
      <c r="TP51" s="1383"/>
      <c r="TQ51" s="1383"/>
      <c r="TR51" s="1383"/>
      <c r="TS51" s="1383"/>
      <c r="TT51" s="1383"/>
      <c r="TU51" s="1383"/>
      <c r="TV51" s="1383"/>
      <c r="TW51" s="1383"/>
      <c r="TX51" s="1383"/>
      <c r="TY51" s="1383"/>
      <c r="TZ51" s="1383"/>
      <c r="UA51" s="1383"/>
      <c r="UB51" s="1383"/>
      <c r="UC51" s="1383"/>
      <c r="UD51" s="1383"/>
      <c r="UE51" s="1383"/>
      <c r="UF51" s="1383"/>
      <c r="UG51" s="1383"/>
      <c r="UH51" s="1383"/>
      <c r="UI51" s="1383"/>
      <c r="UJ51" s="1383"/>
      <c r="UK51" s="1383"/>
      <c r="UL51" s="1383"/>
      <c r="UM51" s="1383"/>
      <c r="UN51" s="1383"/>
      <c r="UO51" s="1383"/>
      <c r="UP51" s="1383"/>
      <c r="UQ51" s="1383"/>
      <c r="UR51" s="1383"/>
      <c r="US51" s="1383"/>
      <c r="UT51" s="1383"/>
      <c r="UU51" s="1383"/>
      <c r="UV51" s="1383"/>
      <c r="UW51" s="1383"/>
      <c r="UX51" s="1383"/>
      <c r="UY51" s="1383"/>
      <c r="UZ51" s="1383"/>
      <c r="VA51" s="1383"/>
      <c r="VB51" s="1383"/>
      <c r="VC51" s="1383"/>
      <c r="VD51" s="1383"/>
      <c r="VE51" s="1383"/>
      <c r="VF51" s="1383"/>
      <c r="VG51" s="1383"/>
      <c r="VH51" s="1383"/>
      <c r="VI51" s="1383"/>
      <c r="VJ51" s="1383"/>
      <c r="VK51" s="1383"/>
      <c r="VL51" s="1383"/>
      <c r="VM51" s="1383"/>
      <c r="VN51" s="1383"/>
      <c r="VO51" s="1383"/>
      <c r="VP51" s="1383"/>
      <c r="VQ51" s="1383"/>
      <c r="VR51" s="1383"/>
      <c r="VS51" s="1383"/>
      <c r="VT51" s="1383"/>
      <c r="VU51" s="1383"/>
      <c r="VV51" s="1383"/>
      <c r="VW51" s="1383"/>
      <c r="VX51" s="1383"/>
      <c r="VY51" s="1383"/>
      <c r="VZ51" s="1383"/>
      <c r="WA51" s="1383"/>
      <c r="WB51" s="1383"/>
      <c r="WC51" s="1383"/>
      <c r="WD51" s="1383"/>
      <c r="WE51" s="1383"/>
      <c r="WF51" s="1383"/>
      <c r="WG51" s="1383"/>
      <c r="WH51" s="1383"/>
      <c r="WI51" s="1383"/>
      <c r="WJ51" s="1383"/>
      <c r="WK51" s="1383"/>
      <c r="WL51" s="1383"/>
      <c r="WM51" s="1383"/>
      <c r="WN51" s="1383"/>
      <c r="WO51" s="1383"/>
      <c r="WP51" s="1383"/>
      <c r="WQ51" s="1383"/>
      <c r="WR51" s="1383"/>
      <c r="WS51" s="1383"/>
      <c r="WT51" s="1383"/>
      <c r="WU51" s="1383"/>
      <c r="WV51" s="1383"/>
      <c r="WW51" s="1383"/>
      <c r="WX51" s="1383"/>
      <c r="WY51" s="1383"/>
      <c r="WZ51" s="1383"/>
      <c r="XA51" s="1383"/>
      <c r="XB51" s="1383"/>
      <c r="XC51" s="1383"/>
      <c r="XD51" s="1383"/>
      <c r="XE51" s="1383"/>
      <c r="XF51" s="1383"/>
      <c r="XG51" s="1383"/>
      <c r="XH51" s="1383"/>
      <c r="XI51" s="1383"/>
      <c r="XJ51" s="1383"/>
      <c r="XK51" s="1383"/>
      <c r="XL51" s="1383"/>
      <c r="XM51" s="1383"/>
      <c r="XN51" s="1383"/>
      <c r="XO51" s="1383"/>
      <c r="XP51" s="1383"/>
      <c r="XQ51" s="1383"/>
      <c r="XR51" s="1383"/>
      <c r="XS51" s="1383"/>
      <c r="XT51" s="1383"/>
      <c r="XU51" s="1383"/>
      <c r="XV51" s="1383"/>
      <c r="XW51" s="1383"/>
      <c r="XX51" s="1383"/>
      <c r="XY51" s="1383"/>
      <c r="XZ51" s="1383"/>
      <c r="YA51" s="1383"/>
      <c r="YB51" s="1383"/>
      <c r="YC51" s="1383"/>
      <c r="YD51" s="1383"/>
      <c r="YE51" s="1383"/>
      <c r="YF51" s="1383"/>
      <c r="YG51" s="1383"/>
      <c r="YH51" s="1383"/>
      <c r="YI51" s="1383"/>
      <c r="YJ51" s="1383"/>
      <c r="YK51" s="1383"/>
      <c r="YL51" s="1383"/>
      <c r="YM51" s="1383"/>
      <c r="YN51" s="1383"/>
      <c r="YO51" s="1383"/>
      <c r="YP51" s="1383"/>
      <c r="YQ51" s="1383"/>
      <c r="YR51" s="1383"/>
      <c r="YS51" s="1383"/>
      <c r="YT51" s="1383"/>
      <c r="YU51" s="1383"/>
      <c r="YV51" s="1383"/>
      <c r="YW51" s="1383"/>
      <c r="YX51" s="1383"/>
      <c r="YY51" s="1383"/>
      <c r="YZ51" s="1383"/>
      <c r="ZA51" s="1383"/>
      <c r="ZB51" s="1383"/>
      <c r="ZC51" s="1383"/>
      <c r="ZD51" s="1383"/>
      <c r="ZE51" s="1383"/>
      <c r="ZF51" s="1383"/>
      <c r="ZG51" s="1383"/>
      <c r="ZH51" s="1383"/>
      <c r="ZI51" s="1383"/>
      <c r="ZJ51" s="1383"/>
      <c r="ZK51" s="1383"/>
      <c r="ZL51" s="1383"/>
      <c r="ZM51" s="1383"/>
      <c r="ZN51" s="1383"/>
      <c r="ZO51" s="1383"/>
      <c r="ZP51" s="1383"/>
      <c r="ZQ51" s="1383"/>
      <c r="ZR51" s="1383"/>
      <c r="ZS51" s="1383"/>
      <c r="ZT51" s="1383"/>
      <c r="ZU51" s="1383"/>
      <c r="ZV51" s="1383"/>
      <c r="ZW51" s="1383"/>
      <c r="ZX51" s="1383"/>
      <c r="ZY51" s="1383"/>
      <c r="ZZ51" s="1383"/>
      <c r="AAA51" s="1383"/>
      <c r="AAB51" s="1383"/>
      <c r="AAC51" s="1383"/>
      <c r="AAD51" s="1383"/>
      <c r="AAE51" s="1383"/>
      <c r="AAF51" s="1383"/>
      <c r="AAG51" s="1383"/>
      <c r="AAH51" s="1383"/>
      <c r="AAI51" s="1383"/>
      <c r="AAJ51" s="1383"/>
      <c r="AAK51" s="1383"/>
      <c r="AAL51" s="1383"/>
      <c r="AAM51" s="1383"/>
      <c r="AAN51" s="1383"/>
      <c r="AAO51" s="1383"/>
      <c r="AAP51" s="1383"/>
      <c r="AAQ51" s="1383"/>
      <c r="AAR51" s="1383"/>
      <c r="AAS51" s="1383"/>
      <c r="AAT51" s="1383"/>
      <c r="AAU51" s="1383"/>
      <c r="AAV51" s="1383"/>
      <c r="AAW51" s="1383"/>
      <c r="AAX51" s="1383"/>
      <c r="AAY51" s="1383"/>
      <c r="AAZ51" s="1383"/>
      <c r="ABA51" s="1383"/>
      <c r="ABB51" s="1383"/>
      <c r="ABC51" s="1383"/>
      <c r="ABD51" s="1383"/>
      <c r="ABE51" s="1383"/>
      <c r="ABF51" s="1383"/>
      <c r="ABG51" s="1383"/>
      <c r="ABH51" s="1383"/>
      <c r="ABI51" s="1383"/>
      <c r="ABJ51" s="1383"/>
      <c r="ABK51" s="1383"/>
      <c r="ABL51" s="1383"/>
      <c r="ABM51" s="1383"/>
      <c r="ABN51" s="1383"/>
      <c r="ABO51" s="1383"/>
      <c r="ABP51" s="1383"/>
      <c r="ABQ51" s="1383"/>
      <c r="ABR51" s="1383"/>
      <c r="ABS51" s="1383"/>
      <c r="ABT51" s="1383"/>
      <c r="ABU51" s="1383"/>
      <c r="ABV51" s="1383"/>
      <c r="ABW51" s="1383"/>
      <c r="ABX51" s="1383"/>
      <c r="ABY51" s="1383"/>
      <c r="ABZ51" s="1383"/>
      <c r="ACA51" s="1383"/>
      <c r="ACB51" s="1383"/>
      <c r="ACC51" s="1383"/>
      <c r="ACD51" s="1383"/>
      <c r="ACE51" s="1383"/>
      <c r="ACF51" s="1383"/>
      <c r="ACG51" s="1383"/>
      <c r="ACH51" s="1383"/>
      <c r="ACI51" s="1383"/>
      <c r="ACJ51" s="1383"/>
      <c r="ACK51" s="1383"/>
      <c r="ACL51" s="1383"/>
      <c r="ACM51" s="1383"/>
      <c r="ACN51" s="1383"/>
      <c r="ACO51" s="1383"/>
      <c r="ACP51" s="1383"/>
      <c r="ACQ51" s="1383"/>
      <c r="ACR51" s="1383"/>
      <c r="ACS51" s="1383"/>
      <c r="ACT51" s="1383"/>
      <c r="ACU51" s="1383"/>
      <c r="ACV51" s="1383"/>
      <c r="ACW51" s="1383"/>
      <c r="ACX51" s="1383"/>
      <c r="ACY51" s="1383"/>
      <c r="ACZ51" s="1383"/>
      <c r="ADA51" s="1383"/>
      <c r="ADB51" s="1383"/>
      <c r="ADC51" s="1383"/>
      <c r="ADD51" s="1383"/>
      <c r="ADE51" s="1383"/>
      <c r="ADF51" s="1383"/>
      <c r="ADG51" s="1383"/>
      <c r="ADH51" s="1383"/>
      <c r="ADI51" s="1383"/>
      <c r="ADJ51" s="1383"/>
      <c r="ADK51" s="1383"/>
      <c r="ADL51" s="1383"/>
      <c r="ADM51" s="1383"/>
      <c r="ADN51" s="1383"/>
      <c r="ADO51" s="1383"/>
      <c r="ADP51" s="1383"/>
      <c r="ADQ51" s="1383"/>
      <c r="ADR51" s="1383"/>
      <c r="ADS51" s="1383"/>
      <c r="ADT51" s="1383"/>
      <c r="ADU51" s="1383"/>
      <c r="ADV51" s="1383"/>
      <c r="ADW51" s="1383"/>
      <c r="ADX51" s="1383"/>
      <c r="ADY51" s="1383"/>
      <c r="ADZ51" s="1383"/>
      <c r="AEA51" s="1383"/>
      <c r="AEB51" s="1383"/>
      <c r="AEC51" s="1383"/>
      <c r="AED51" s="1383"/>
      <c r="AEE51" s="1383"/>
      <c r="AEF51" s="1383"/>
      <c r="AEG51" s="1383"/>
      <c r="AEH51" s="1383"/>
      <c r="AEI51" s="1383"/>
      <c r="AEJ51" s="1383"/>
      <c r="AEK51" s="1383"/>
      <c r="AEL51" s="1383"/>
      <c r="AEM51" s="1383"/>
      <c r="AEN51" s="1383"/>
      <c r="AEO51" s="1383"/>
      <c r="AEP51" s="1383"/>
      <c r="AEQ51" s="1383"/>
      <c r="AER51" s="1383"/>
      <c r="AES51" s="1383"/>
      <c r="AET51" s="1383"/>
      <c r="AEU51" s="1383"/>
      <c r="AEV51" s="1383"/>
      <c r="AEW51" s="1383"/>
      <c r="AEX51" s="1383"/>
      <c r="AEY51" s="1383"/>
      <c r="AEZ51" s="1383"/>
      <c r="AFA51" s="1383"/>
      <c r="AFB51" s="1383"/>
      <c r="AFC51" s="1383"/>
      <c r="AFD51" s="1383"/>
      <c r="AFE51" s="1383"/>
      <c r="AFF51" s="1383"/>
      <c r="AFG51" s="1383"/>
      <c r="AFH51" s="1383"/>
      <c r="AFI51" s="1383"/>
      <c r="AFJ51" s="1383"/>
      <c r="AFK51" s="1383"/>
      <c r="AFL51" s="1383"/>
      <c r="AFM51" s="1383"/>
      <c r="AFN51" s="1383"/>
      <c r="AFO51" s="1383"/>
      <c r="AFP51" s="1383"/>
      <c r="AFQ51" s="1383"/>
      <c r="AFR51" s="1383"/>
      <c r="AFS51" s="1383"/>
      <c r="AFT51" s="1383"/>
      <c r="AFU51" s="1383"/>
      <c r="AFV51" s="1383"/>
      <c r="AFW51" s="1383"/>
      <c r="AFX51" s="1383"/>
      <c r="AFY51" s="1383"/>
      <c r="AFZ51" s="1383"/>
      <c r="AGA51" s="1383"/>
      <c r="AGB51" s="1383"/>
      <c r="AGC51" s="1383"/>
      <c r="AGD51" s="1383"/>
      <c r="AGE51" s="1383"/>
      <c r="AGF51" s="1383"/>
      <c r="AGG51" s="1383"/>
      <c r="AGH51" s="1383"/>
      <c r="AGI51" s="1383"/>
      <c r="AGJ51" s="1383"/>
      <c r="AGK51" s="1383"/>
      <c r="AGL51" s="1383"/>
      <c r="AGM51" s="1383"/>
      <c r="AGN51" s="1383"/>
      <c r="AGO51" s="1383"/>
      <c r="AGP51" s="1383"/>
      <c r="AGQ51" s="1383"/>
      <c r="AGR51" s="1383"/>
      <c r="AGS51" s="1383"/>
      <c r="AGT51" s="1383"/>
      <c r="AGU51" s="1383"/>
      <c r="AGV51" s="1383"/>
      <c r="AGW51" s="1383"/>
      <c r="AGX51" s="1383"/>
      <c r="AGY51" s="1383"/>
      <c r="AGZ51" s="1383"/>
      <c r="AHA51" s="1383"/>
      <c r="AHB51" s="1383"/>
      <c r="AHC51" s="1383"/>
      <c r="AHD51" s="1383"/>
      <c r="AHE51" s="1383"/>
      <c r="AHF51" s="1383"/>
      <c r="AHG51" s="1383"/>
      <c r="AHH51" s="1383"/>
      <c r="AHI51" s="1383"/>
      <c r="AHJ51" s="1383"/>
      <c r="AHK51" s="1383"/>
      <c r="AHL51" s="1383"/>
      <c r="AHM51" s="1383"/>
      <c r="AHN51" s="1383"/>
      <c r="AHO51" s="1383"/>
      <c r="AHP51" s="1383"/>
      <c r="AHQ51" s="1383"/>
      <c r="AHR51" s="1383"/>
      <c r="AHS51" s="1383"/>
      <c r="AHT51" s="1383"/>
      <c r="AHU51" s="1383"/>
      <c r="AHV51" s="1383"/>
      <c r="AHW51" s="1383"/>
      <c r="AHX51" s="1383"/>
      <c r="AHY51" s="1383"/>
      <c r="AHZ51" s="1383"/>
      <c r="AIA51" s="1383"/>
      <c r="AIB51" s="1383"/>
      <c r="AIC51" s="1383"/>
      <c r="AID51" s="1383"/>
      <c r="AIE51" s="1383"/>
      <c r="AIF51" s="1383"/>
      <c r="AIG51" s="1383"/>
      <c r="AIH51" s="1383"/>
      <c r="AII51" s="1383"/>
      <c r="AIJ51" s="1383"/>
      <c r="AIK51" s="1383"/>
      <c r="AIL51" s="1383"/>
      <c r="AIM51" s="1383"/>
      <c r="AIN51" s="1383"/>
      <c r="AIO51" s="1383"/>
      <c r="AIP51" s="1383"/>
      <c r="AIQ51" s="1383"/>
      <c r="AIR51" s="1383"/>
      <c r="AIS51" s="1383"/>
      <c r="AIT51" s="1383"/>
      <c r="AIU51" s="1383"/>
      <c r="AIV51" s="1383"/>
      <c r="AIW51" s="1383"/>
      <c r="AIX51" s="1383"/>
      <c r="AIY51" s="1383"/>
      <c r="AIZ51" s="1383"/>
      <c r="AJA51" s="1383"/>
      <c r="AJB51" s="1383"/>
      <c r="AJC51" s="1383"/>
      <c r="AJD51" s="1383"/>
      <c r="AJE51" s="1383"/>
      <c r="AJF51" s="1383"/>
      <c r="AJG51" s="1383"/>
      <c r="AJH51" s="1383"/>
      <c r="AJI51" s="1383"/>
      <c r="AJJ51" s="1383"/>
      <c r="AJK51" s="1383"/>
      <c r="AJL51" s="1383"/>
      <c r="AJM51" s="1383"/>
      <c r="AJN51" s="1383"/>
      <c r="AJO51" s="1383"/>
      <c r="AJP51" s="1383"/>
      <c r="AJQ51" s="1383"/>
      <c r="AJR51" s="1383"/>
      <c r="AJS51" s="1383"/>
      <c r="AJT51" s="1383"/>
      <c r="AJU51" s="1383"/>
      <c r="AJV51" s="1383"/>
      <c r="AJW51" s="1383"/>
      <c r="AJX51" s="1383"/>
      <c r="AJY51" s="1383"/>
      <c r="AJZ51" s="1383"/>
      <c r="AKA51" s="1383"/>
      <c r="AKB51" s="1383"/>
      <c r="AKC51" s="1383"/>
      <c r="AKD51" s="1383"/>
      <c r="AKE51" s="1383"/>
      <c r="AKF51" s="1383"/>
      <c r="AKG51" s="1383"/>
      <c r="AKH51" s="1383"/>
      <c r="AKI51" s="1383"/>
      <c r="AKJ51" s="1383"/>
      <c r="AKK51" s="1383"/>
      <c r="AKL51" s="1383"/>
      <c r="AKM51" s="1383"/>
      <c r="AKN51" s="1383"/>
      <c r="AKO51" s="1383"/>
      <c r="AKP51" s="1383"/>
      <c r="AKQ51" s="1383"/>
      <c r="AKR51" s="1383"/>
      <c r="AKS51" s="1383"/>
      <c r="AKT51" s="1383"/>
      <c r="AKU51" s="1383"/>
      <c r="AKV51" s="1383"/>
      <c r="AKW51" s="1383"/>
      <c r="AKX51" s="1383"/>
      <c r="AKY51" s="1383"/>
      <c r="AKZ51" s="1383"/>
      <c r="ALA51" s="1383"/>
      <c r="ALB51" s="1383"/>
      <c r="ALC51" s="1383"/>
      <c r="ALD51" s="1383"/>
      <c r="ALE51" s="1383"/>
      <c r="ALF51" s="1383"/>
      <c r="ALG51" s="1383"/>
      <c r="ALH51" s="1383"/>
      <c r="ALI51" s="1383"/>
      <c r="ALJ51" s="1383"/>
      <c r="ALK51" s="1383"/>
      <c r="ALL51" s="1383"/>
      <c r="ALM51" s="1383"/>
      <c r="ALN51" s="1383"/>
      <c r="ALO51" s="1383"/>
      <c r="ALP51" s="1383"/>
      <c r="ALQ51" s="1383"/>
      <c r="ALR51" s="1383"/>
      <c r="ALS51" s="1383"/>
      <c r="ALT51" s="1383"/>
      <c r="ALU51" s="1383"/>
      <c r="ALV51" s="1383"/>
      <c r="ALW51" s="1383"/>
      <c r="ALX51" s="1383"/>
      <c r="ALY51" s="1383"/>
      <c r="ALZ51" s="1383"/>
      <c r="AMA51" s="1383"/>
      <c r="AMB51" s="1383"/>
    </row>
    <row r="52" spans="1:1016" ht="20.100000000000001" customHeight="1" x14ac:dyDescent="0.2">
      <c r="B52" s="870" t="s">
        <v>697</v>
      </c>
      <c r="M52" s="884"/>
      <c r="N52" s="884"/>
      <c r="O52" s="884"/>
    </row>
    <row r="54" spans="1:1016" hidden="1" x14ac:dyDescent="0.2"/>
    <row r="55" spans="1:1016" hidden="1" x14ac:dyDescent="0.2"/>
    <row r="56" spans="1:1016" hidden="1" x14ac:dyDescent="0.2"/>
    <row r="57" spans="1:1016" hidden="1" x14ac:dyDescent="0.2"/>
    <row r="58" spans="1:1016" hidden="1" x14ac:dyDescent="0.2"/>
  </sheetData>
  <mergeCells count="6">
    <mergeCell ref="G5:I5"/>
    <mergeCell ref="J5:L5"/>
    <mergeCell ref="M5:P5"/>
    <mergeCell ref="C5:F5"/>
    <mergeCell ref="B1:G1"/>
    <mergeCell ref="C2:G2"/>
  </mergeCells>
  <printOptions horizontalCentered="1"/>
  <pageMargins left="0.47244094488188981" right="0.47244094488188981" top="0.59055118110236227" bottom="0.39370078740157483" header="0.51181102362204722" footer="0.31496062992125984"/>
  <pageSetup paperSize="9" scale="74" firstPageNumber="0" orientation="portrait" r:id="rId1"/>
  <headerFooter>
    <oddFooter>&amp;C&amp;F&amp;R&amp;A</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3"/>
  <sheetViews>
    <sheetView showGridLines="0" zoomScale="70" zoomScaleNormal="70" workbookViewId="0"/>
  </sheetViews>
  <sheetFormatPr baseColWidth="10" defaultColWidth="9.140625" defaultRowHeight="12.75" x14ac:dyDescent="0.2"/>
  <cols>
    <col min="1" max="1" width="1.7109375" style="2" customWidth="1"/>
    <col min="2" max="2" width="121.5703125" style="3" customWidth="1"/>
  </cols>
  <sheetData>
    <row r="1" spans="1:2" ht="15" x14ac:dyDescent="0.2">
      <c r="B1" s="885"/>
    </row>
    <row r="2" spans="1:2" ht="20.25" x14ac:dyDescent="0.3">
      <c r="B2" s="1506" t="s">
        <v>46</v>
      </c>
    </row>
    <row r="3" spans="1:2" ht="14.25" x14ac:dyDescent="0.2">
      <c r="B3" s="1474"/>
    </row>
    <row r="4" spans="1:2" s="1475" customFormat="1" ht="15" x14ac:dyDescent="0.25">
      <c r="A4" s="1473"/>
      <c r="B4" s="1474" t="s">
        <v>817</v>
      </c>
    </row>
    <row r="5" spans="1:2" s="1475" customFormat="1" ht="14.25" x14ac:dyDescent="0.2">
      <c r="A5" s="1473"/>
      <c r="B5" s="1476" t="s">
        <v>698</v>
      </c>
    </row>
    <row r="6" spans="1:2" s="1475" customFormat="1" ht="14.25" x14ac:dyDescent="0.2">
      <c r="A6" s="1473"/>
      <c r="B6" s="1477" t="s">
        <v>818</v>
      </c>
    </row>
    <row r="7" spans="1:2" s="1475" customFormat="1" ht="14.25" x14ac:dyDescent="0.2">
      <c r="A7" s="1473"/>
      <c r="B7" s="1476" t="s">
        <v>699</v>
      </c>
    </row>
    <row r="8" spans="1:2" s="1475" customFormat="1" ht="5.0999999999999996" customHeight="1" x14ac:dyDescent="0.2">
      <c r="A8" s="1473"/>
      <c r="B8" s="1476"/>
    </row>
    <row r="9" spans="1:2" s="1475" customFormat="1" ht="21" customHeight="1" x14ac:dyDescent="0.2">
      <c r="A9" s="1473"/>
      <c r="B9" s="886" t="s">
        <v>700</v>
      </c>
    </row>
    <row r="10" spans="1:2" s="1475" customFormat="1" ht="28.5" customHeight="1" x14ac:dyDescent="0.2">
      <c r="A10" s="1473"/>
      <c r="B10" s="887" t="s">
        <v>701</v>
      </c>
    </row>
    <row r="11" spans="1:2" s="1475" customFormat="1" ht="6" customHeight="1" x14ac:dyDescent="0.2">
      <c r="A11" s="1473"/>
      <c r="B11" s="886"/>
    </row>
    <row r="12" spans="1:2" s="1475" customFormat="1" ht="14.25" x14ac:dyDescent="0.2">
      <c r="A12" s="1473"/>
      <c r="B12" s="1474" t="s">
        <v>702</v>
      </c>
    </row>
    <row r="13" spans="1:2" s="1475" customFormat="1" ht="15" x14ac:dyDescent="0.25">
      <c r="A13" s="1473"/>
      <c r="B13" s="1476" t="s">
        <v>819</v>
      </c>
    </row>
    <row r="14" spans="1:2" s="1475" customFormat="1" ht="15" x14ac:dyDescent="0.25">
      <c r="A14" s="1473"/>
      <c r="B14" s="1476" t="s">
        <v>820</v>
      </c>
    </row>
    <row r="15" spans="1:2" s="1475" customFormat="1" ht="15" x14ac:dyDescent="0.25">
      <c r="A15" s="1473"/>
      <c r="B15" s="1476" t="s">
        <v>821</v>
      </c>
    </row>
    <row r="16" spans="1:2" s="1475" customFormat="1" ht="6" customHeight="1" x14ac:dyDescent="0.2">
      <c r="A16" s="1473"/>
      <c r="B16" s="1474"/>
    </row>
    <row r="17" spans="1:2" s="1475" customFormat="1" ht="14.25" x14ac:dyDescent="0.2">
      <c r="A17" s="1473"/>
      <c r="B17" s="1474" t="s">
        <v>703</v>
      </c>
    </row>
    <row r="18" spans="1:2" s="1475" customFormat="1" ht="15" x14ac:dyDescent="0.25">
      <c r="A18" s="1473"/>
      <c r="B18" s="1476" t="s">
        <v>822</v>
      </c>
    </row>
    <row r="19" spans="1:2" s="1475" customFormat="1" ht="15" x14ac:dyDescent="0.25">
      <c r="A19" s="1473"/>
      <c r="B19" s="1476" t="s">
        <v>823</v>
      </c>
    </row>
    <row r="20" spans="1:2" s="1475" customFormat="1" ht="6" customHeight="1" x14ac:dyDescent="0.2">
      <c r="A20" s="1473"/>
      <c r="B20" s="1479"/>
    </row>
    <row r="21" spans="1:2" s="1475" customFormat="1" ht="14.25" x14ac:dyDescent="0.2">
      <c r="A21" s="1473"/>
      <c r="B21" s="1474" t="s">
        <v>704</v>
      </c>
    </row>
    <row r="22" spans="1:2" s="1475" customFormat="1" ht="15" x14ac:dyDescent="0.25">
      <c r="A22" s="1473"/>
      <c r="B22" s="1476" t="s">
        <v>824</v>
      </c>
    </row>
    <row r="23" spans="1:2" s="1475" customFormat="1" ht="29.25" x14ac:dyDescent="0.2">
      <c r="A23" s="1473"/>
      <c r="B23" s="1477" t="s">
        <v>825</v>
      </c>
    </row>
    <row r="24" spans="1:2" s="1475" customFormat="1" ht="6" customHeight="1" x14ac:dyDescent="0.2">
      <c r="A24" s="1473"/>
      <c r="B24" s="1477"/>
    </row>
    <row r="25" spans="1:2" s="1475" customFormat="1" ht="14.25" x14ac:dyDescent="0.2">
      <c r="A25" s="1473"/>
      <c r="B25" s="1474" t="s">
        <v>705</v>
      </c>
    </row>
    <row r="26" spans="1:2" s="1475" customFormat="1" ht="15" x14ac:dyDescent="0.25">
      <c r="A26" s="1473"/>
      <c r="B26" s="1476" t="s">
        <v>826</v>
      </c>
    </row>
    <row r="27" spans="1:2" s="1475" customFormat="1" ht="29.25" x14ac:dyDescent="0.2">
      <c r="A27" s="1473"/>
      <c r="B27" s="1478" t="s">
        <v>827</v>
      </c>
    </row>
    <row r="28" spans="1:2" s="1475" customFormat="1" ht="6" customHeight="1" x14ac:dyDescent="0.2">
      <c r="A28" s="1473"/>
      <c r="B28" s="1479"/>
    </row>
    <row r="29" spans="1:2" s="1475" customFormat="1" ht="43.5" x14ac:dyDescent="0.2">
      <c r="A29" s="1473"/>
      <c r="B29" s="1483" t="s">
        <v>860</v>
      </c>
    </row>
    <row r="30" spans="1:2" s="1475" customFormat="1" ht="3.95" customHeight="1" x14ac:dyDescent="0.2">
      <c r="A30" s="1473"/>
      <c r="B30" s="1483"/>
    </row>
    <row r="31" spans="1:2" s="1475" customFormat="1" ht="15" x14ac:dyDescent="0.2">
      <c r="A31" s="1473"/>
      <c r="B31" s="1483" t="s">
        <v>861</v>
      </c>
    </row>
    <row r="32" spans="1:2" s="1475" customFormat="1" ht="3.95" customHeight="1" x14ac:dyDescent="0.2">
      <c r="A32" s="1473"/>
      <c r="B32" s="1483"/>
    </row>
    <row r="33" spans="1:2" s="1475" customFormat="1" ht="43.5" x14ac:dyDescent="0.2">
      <c r="A33" s="1473"/>
      <c r="B33" s="1483" t="s">
        <v>862</v>
      </c>
    </row>
    <row r="34" spans="1:2" s="1475" customFormat="1" ht="3.95" customHeight="1" x14ac:dyDescent="0.2">
      <c r="A34" s="1473"/>
      <c r="B34" s="1483"/>
    </row>
    <row r="35" spans="1:2" s="1475" customFormat="1" ht="15" x14ac:dyDescent="0.2">
      <c r="A35" s="1473"/>
      <c r="B35" s="1483" t="s">
        <v>863</v>
      </c>
    </row>
    <row r="36" spans="1:2" s="1475" customFormat="1" ht="3.95" customHeight="1" x14ac:dyDescent="0.2">
      <c r="A36" s="1473"/>
      <c r="B36" s="1483"/>
    </row>
    <row r="37" spans="1:2" s="1475" customFormat="1" ht="15" x14ac:dyDescent="0.2">
      <c r="A37" s="1473"/>
      <c r="B37" s="1483" t="s">
        <v>864</v>
      </c>
    </row>
    <row r="38" spans="1:2" s="1475" customFormat="1" ht="3.95" customHeight="1" x14ac:dyDescent="0.2">
      <c r="A38" s="1473"/>
      <c r="B38" s="1483"/>
    </row>
    <row r="39" spans="1:2" s="1475" customFormat="1" ht="31.5" x14ac:dyDescent="0.2">
      <c r="A39" s="1473"/>
      <c r="B39" s="1483" t="s">
        <v>865</v>
      </c>
    </row>
    <row r="40" spans="1:2" s="1475" customFormat="1" ht="3.95" customHeight="1" x14ac:dyDescent="0.2">
      <c r="A40" s="1473"/>
      <c r="B40" s="1483"/>
    </row>
    <row r="41" spans="1:2" s="1480" customFormat="1" ht="17.25" x14ac:dyDescent="0.2">
      <c r="A41" s="69"/>
      <c r="B41" s="1483" t="s">
        <v>866</v>
      </c>
    </row>
    <row r="42" spans="1:2" s="1480" customFormat="1" ht="3.95" customHeight="1" x14ac:dyDescent="0.2">
      <c r="A42" s="69"/>
      <c r="B42" s="1483"/>
    </row>
    <row r="43" spans="1:2" s="1475" customFormat="1" ht="29.25" x14ac:dyDescent="0.2">
      <c r="A43" s="1473"/>
      <c r="B43" s="1483" t="s">
        <v>867</v>
      </c>
    </row>
    <row r="44" spans="1:2" s="1475" customFormat="1" ht="3.95" customHeight="1" x14ac:dyDescent="0.2">
      <c r="A44" s="1473"/>
      <c r="B44" s="1483"/>
    </row>
    <row r="45" spans="1:2" s="1475" customFormat="1" ht="15" x14ac:dyDescent="0.2">
      <c r="A45" s="1473"/>
      <c r="B45" s="1483" t="s">
        <v>868</v>
      </c>
    </row>
    <row r="46" spans="1:2" s="1475" customFormat="1" ht="3.95" customHeight="1" x14ac:dyDescent="0.2">
      <c r="A46" s="1473"/>
      <c r="B46" s="1483"/>
    </row>
    <row r="47" spans="1:2" s="1475" customFormat="1" ht="29.25" x14ac:dyDescent="0.2">
      <c r="A47" s="1473"/>
      <c r="B47" s="1483" t="s">
        <v>869</v>
      </c>
    </row>
    <row r="48" spans="1:2" s="1475" customFormat="1" ht="3.95" customHeight="1" x14ac:dyDescent="0.2">
      <c r="A48" s="1473"/>
      <c r="B48" s="1483"/>
    </row>
    <row r="49" spans="1:2" s="1475" customFormat="1" ht="29.25" x14ac:dyDescent="0.2">
      <c r="A49" s="1473"/>
      <c r="B49" s="1483" t="s">
        <v>855</v>
      </c>
    </row>
    <row r="50" spans="1:2" s="1475" customFormat="1" ht="3.95" customHeight="1" x14ac:dyDescent="0.2">
      <c r="A50" s="1473"/>
      <c r="B50" s="1483"/>
    </row>
    <row r="51" spans="1:2" s="1475" customFormat="1" ht="15" x14ac:dyDescent="0.2">
      <c r="A51" s="1473"/>
      <c r="B51" s="1483" t="s">
        <v>856</v>
      </c>
    </row>
    <row r="52" spans="1:2" s="1475" customFormat="1" ht="3.95" customHeight="1" x14ac:dyDescent="0.2">
      <c r="A52" s="1473"/>
      <c r="B52" s="1483"/>
    </row>
    <row r="53" spans="1:2" s="1475" customFormat="1" ht="29.25" x14ac:dyDescent="0.2">
      <c r="A53" s="1473"/>
      <c r="B53" s="1483" t="s">
        <v>857</v>
      </c>
    </row>
    <row r="54" spans="1:2" s="1475" customFormat="1" ht="3.95" customHeight="1" x14ac:dyDescent="0.2">
      <c r="A54" s="1473"/>
      <c r="B54" s="1484"/>
    </row>
    <row r="55" spans="1:2" s="1475" customFormat="1" ht="78.75" customHeight="1" x14ac:dyDescent="0.2">
      <c r="A55" s="1473"/>
      <c r="B55" s="1488" t="s">
        <v>870</v>
      </c>
    </row>
    <row r="56" spans="1:2" s="1475" customFormat="1" ht="14.25" x14ac:dyDescent="0.2">
      <c r="A56" s="1473"/>
      <c r="B56" s="1486" t="s">
        <v>854</v>
      </c>
    </row>
    <row r="57" spans="1:2" s="1475" customFormat="1" ht="3.95" customHeight="1" x14ac:dyDescent="0.2">
      <c r="A57" s="1473"/>
      <c r="B57" s="1486"/>
    </row>
    <row r="58" spans="1:2" s="1475" customFormat="1" ht="15" x14ac:dyDescent="0.25">
      <c r="A58" s="1473"/>
      <c r="B58" s="1485" t="s">
        <v>858</v>
      </c>
    </row>
    <row r="59" spans="1:2" ht="3.95" customHeight="1" x14ac:dyDescent="0.2">
      <c r="B59" s="1479"/>
    </row>
    <row r="60" spans="1:2" s="1475" customFormat="1" ht="15" x14ac:dyDescent="0.25">
      <c r="A60" s="1473"/>
      <c r="B60" s="1486" t="s">
        <v>859</v>
      </c>
    </row>
    <row r="61" spans="1:2" s="1475" customFormat="1" ht="9.9499999999999993" customHeight="1" x14ac:dyDescent="0.2">
      <c r="A61" s="1473"/>
      <c r="B61" s="1474"/>
    </row>
    <row r="62" spans="1:2" s="1475" customFormat="1" ht="81" customHeight="1" x14ac:dyDescent="0.2">
      <c r="A62" s="1473"/>
      <c r="B62" s="1487" t="s">
        <v>872</v>
      </c>
    </row>
    <row r="63" spans="1:2" s="1475" customFormat="1" ht="14.25" x14ac:dyDescent="0.2">
      <c r="A63" s="1473"/>
      <c r="B63" s="1479"/>
    </row>
  </sheetData>
  <sortState ref="A83:AMK93">
    <sortCondition ref="A83"/>
  </sortState>
  <printOptions horizontalCentered="1"/>
  <pageMargins left="0.47244094488188981" right="0.47244094488188981" top="0.59055118110236227" bottom="0.39370078740157483" header="0.51181102362204722" footer="0.31496062992125984"/>
  <pageSetup paperSize="9" scale="78" firstPageNumber="0" orientation="portrait" r:id="rId1"/>
  <headerFooter>
    <oddFooter>&amp;C&amp;F&amp;R&amp;A</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3"/>
  <sheetViews>
    <sheetView showGridLines="0" zoomScaleNormal="100" workbookViewId="0">
      <selection activeCell="H18" sqref="H18"/>
    </sheetView>
  </sheetViews>
  <sheetFormatPr baseColWidth="10" defaultColWidth="9.140625" defaultRowHeight="15" x14ac:dyDescent="0.25"/>
  <cols>
    <col min="1" max="1" width="1.7109375" style="1473" customWidth="1"/>
    <col min="2" max="2" width="12.7109375" style="1540" customWidth="1"/>
    <col min="3" max="3" width="72.42578125" style="1473" customWidth="1"/>
    <col min="4" max="1025" width="11.42578125" style="1473" customWidth="1"/>
    <col min="1026" max="16384" width="9.140625" style="1475"/>
  </cols>
  <sheetData>
    <row r="1" spans="2:5" x14ac:dyDescent="0.25">
      <c r="B1" s="1534"/>
    </row>
    <row r="2" spans="2:5" x14ac:dyDescent="0.25">
      <c r="B2" s="2094" t="s">
        <v>828</v>
      </c>
      <c r="C2" s="2094"/>
      <c r="D2" s="2094"/>
    </row>
    <row r="3" spans="2:5" x14ac:dyDescent="0.25">
      <c r="B3" s="1535"/>
      <c r="C3" s="1536"/>
      <c r="D3" s="1535"/>
      <c r="E3" s="1535"/>
    </row>
    <row r="4" spans="2:5" x14ac:dyDescent="0.25">
      <c r="B4" s="1534"/>
    </row>
    <row r="5" spans="2:5" x14ac:dyDescent="0.25">
      <c r="B5" s="1537" t="s">
        <v>830</v>
      </c>
      <c r="C5" s="1538" t="s">
        <v>835</v>
      </c>
    </row>
    <row r="6" spans="2:5" x14ac:dyDescent="0.25">
      <c r="B6" s="1537" t="s">
        <v>933</v>
      </c>
      <c r="C6" s="1538" t="s">
        <v>934</v>
      </c>
    </row>
    <row r="7" spans="2:5" x14ac:dyDescent="0.25">
      <c r="B7" s="1537" t="s">
        <v>124</v>
      </c>
      <c r="C7" s="1538" t="s">
        <v>1003</v>
      </c>
    </row>
    <row r="8" spans="2:5" x14ac:dyDescent="0.25">
      <c r="B8" s="1537" t="s">
        <v>10</v>
      </c>
      <c r="C8" s="1538" t="s">
        <v>841</v>
      </c>
    </row>
    <row r="9" spans="2:5" x14ac:dyDescent="0.25">
      <c r="B9" s="1537" t="s">
        <v>829</v>
      </c>
      <c r="C9" s="1475" t="s">
        <v>842</v>
      </c>
    </row>
    <row r="10" spans="2:5" x14ac:dyDescent="0.25">
      <c r="B10" s="1537" t="s">
        <v>668</v>
      </c>
      <c r="C10" s="1475" t="s">
        <v>844</v>
      </c>
    </row>
    <row r="11" spans="2:5" x14ac:dyDescent="0.25">
      <c r="B11" s="1537" t="s">
        <v>425</v>
      </c>
      <c r="C11" s="1475" t="s">
        <v>843</v>
      </c>
    </row>
    <row r="12" spans="2:5" x14ac:dyDescent="0.25">
      <c r="B12" s="1537" t="s">
        <v>831</v>
      </c>
      <c r="C12" s="1539" t="s">
        <v>836</v>
      </c>
    </row>
    <row r="13" spans="2:5" x14ac:dyDescent="0.25">
      <c r="B13" s="1540" t="s">
        <v>1005</v>
      </c>
      <c r="C13" s="1473" t="s">
        <v>1004</v>
      </c>
    </row>
    <row r="14" spans="2:5" x14ac:dyDescent="0.25">
      <c r="B14" s="1537" t="s">
        <v>122</v>
      </c>
      <c r="C14" s="1538" t="s">
        <v>837</v>
      </c>
    </row>
    <row r="15" spans="2:5" x14ac:dyDescent="0.25">
      <c r="B15" s="1537" t="s">
        <v>939</v>
      </c>
      <c r="C15" s="1538" t="s">
        <v>940</v>
      </c>
    </row>
    <row r="16" spans="2:5" x14ac:dyDescent="0.25">
      <c r="B16" s="1537" t="s">
        <v>935</v>
      </c>
      <c r="C16" s="1538" t="s">
        <v>938</v>
      </c>
    </row>
    <row r="17" spans="2:3" x14ac:dyDescent="0.25">
      <c r="B17" s="1537" t="s">
        <v>674</v>
      </c>
      <c r="C17" s="1538" t="s">
        <v>966</v>
      </c>
    </row>
    <row r="18" spans="2:3" x14ac:dyDescent="0.25">
      <c r="B18" s="1537" t="s">
        <v>962</v>
      </c>
      <c r="C18" s="1538" t="s">
        <v>964</v>
      </c>
    </row>
    <row r="19" spans="2:3" x14ac:dyDescent="0.25">
      <c r="B19" s="1537" t="s">
        <v>963</v>
      </c>
      <c r="C19" s="1538" t="s">
        <v>965</v>
      </c>
    </row>
    <row r="20" spans="2:3" x14ac:dyDescent="0.25">
      <c r="B20" s="1537" t="s">
        <v>993</v>
      </c>
      <c r="C20" s="1538" t="s">
        <v>994</v>
      </c>
    </row>
    <row r="21" spans="2:3" x14ac:dyDescent="0.25">
      <c r="B21" s="1537" t="s">
        <v>972</v>
      </c>
      <c r="C21" s="1538" t="s">
        <v>995</v>
      </c>
    </row>
    <row r="22" spans="2:3" x14ac:dyDescent="0.25">
      <c r="B22" s="1537" t="s">
        <v>833</v>
      </c>
      <c r="C22" s="1538" t="s">
        <v>729</v>
      </c>
    </row>
    <row r="23" spans="2:3" x14ac:dyDescent="0.25">
      <c r="B23" s="1537" t="s">
        <v>832</v>
      </c>
      <c r="C23" s="1538" t="s">
        <v>853</v>
      </c>
    </row>
    <row r="24" spans="2:3" x14ac:dyDescent="0.25">
      <c r="B24" s="1537" t="s">
        <v>125</v>
      </c>
      <c r="C24" s="1538" t="s">
        <v>839</v>
      </c>
    </row>
    <row r="25" spans="2:3" x14ac:dyDescent="0.25">
      <c r="B25" s="1537" t="s">
        <v>886</v>
      </c>
      <c r="C25" s="1538" t="s">
        <v>887</v>
      </c>
    </row>
    <row r="26" spans="2:3" x14ac:dyDescent="0.25">
      <c r="B26" s="1537" t="s">
        <v>936</v>
      </c>
      <c r="C26" s="1538" t="s">
        <v>937</v>
      </c>
    </row>
    <row r="27" spans="2:3" x14ac:dyDescent="0.25">
      <c r="B27" s="1537" t="s">
        <v>123</v>
      </c>
      <c r="C27" s="1538" t="s">
        <v>838</v>
      </c>
    </row>
    <row r="28" spans="2:3" x14ac:dyDescent="0.25">
      <c r="B28" s="1537" t="s">
        <v>850</v>
      </c>
      <c r="C28" s="1473" t="s">
        <v>720</v>
      </c>
    </row>
    <row r="29" spans="2:3" x14ac:dyDescent="0.25">
      <c r="B29" s="1537" t="s">
        <v>847</v>
      </c>
      <c r="C29" s="1473" t="s">
        <v>848</v>
      </c>
    </row>
    <row r="30" spans="2:3" x14ac:dyDescent="0.25">
      <c r="B30" s="1537" t="s">
        <v>846</v>
      </c>
      <c r="C30" s="1473" t="s">
        <v>719</v>
      </c>
    </row>
    <row r="31" spans="2:3" x14ac:dyDescent="0.25">
      <c r="B31" s="1537" t="s">
        <v>126</v>
      </c>
      <c r="C31" s="1538" t="s">
        <v>840</v>
      </c>
    </row>
    <row r="32" spans="2:3" x14ac:dyDescent="0.25">
      <c r="B32" s="1537" t="s">
        <v>834</v>
      </c>
      <c r="C32" s="1475" t="s">
        <v>845</v>
      </c>
    </row>
    <row r="33" spans="2:3" x14ac:dyDescent="0.25">
      <c r="B33" s="1537" t="s">
        <v>849</v>
      </c>
      <c r="C33" s="1473" t="s">
        <v>722</v>
      </c>
    </row>
    <row r="34" spans="2:3" ht="14.25" x14ac:dyDescent="0.2">
      <c r="B34" s="1475"/>
      <c r="C34" s="1475"/>
    </row>
    <row r="83" spans="2:2" x14ac:dyDescent="0.25">
      <c r="B83" s="1540" t="s">
        <v>871</v>
      </c>
    </row>
  </sheetData>
  <sortState ref="B5:C22">
    <sortCondition ref="B5"/>
  </sortState>
  <mergeCells count="1">
    <mergeCell ref="B2:D2"/>
  </mergeCells>
  <printOptions horizontalCentered="1"/>
  <pageMargins left="0.47244094488188981" right="0.47244094488188981" top="0.59055118110236227" bottom="0.39370078740157483" header="0.51181102362204722" footer="0.31496062992125984"/>
  <pageSetup paperSize="9" scale="96" firstPageNumber="0" orientation="portrait" r:id="rId1"/>
  <headerFooter>
    <oddFooter>&amp;C&amp;F&amp;R&amp;A</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32" sqref="O32"/>
    </sheetView>
  </sheetViews>
  <sheetFormatPr baseColWidth="10" defaultRowHeight="12.75" x14ac:dyDescent="0.2"/>
  <cols>
    <col min="1" max="16384" width="11.42578125" style="1533"/>
  </cols>
  <sheetData/>
  <pageMargins left="0.7" right="0.7" top="0.75" bottom="0.75" header="0.3" footer="0.3"/>
  <pageSetup paperSize="9"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election activeCell="N30" sqref="N30"/>
    </sheetView>
  </sheetViews>
  <sheetFormatPr baseColWidth="10" defaultRowHeight="12.75" x14ac:dyDescent="0.2"/>
  <cols>
    <col min="1" max="16384" width="11.42578125" style="1533"/>
  </cols>
  <sheetData/>
  <pageMargins left="0.7" right="0.7" top="0.75" bottom="0.75" header="0.3" footer="0.3"/>
  <pageSetup paperSize="9"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0"/>
  <sheetViews>
    <sheetView showGridLines="0" zoomScale="115" zoomScaleNormal="115" workbookViewId="0">
      <selection activeCell="M11" sqref="M11"/>
    </sheetView>
  </sheetViews>
  <sheetFormatPr baseColWidth="10" defaultColWidth="9.140625" defaultRowHeight="12.75" x14ac:dyDescent="0.2"/>
  <cols>
    <col min="1" max="1" width="1.28515625" style="2" customWidth="1"/>
    <col min="2" max="2" width="2.140625" style="2" customWidth="1"/>
    <col min="3" max="5" width="11.42578125" style="2" customWidth="1"/>
    <col min="6" max="6" width="15.28515625" style="2" customWidth="1"/>
    <col min="7" max="7" width="11.42578125" style="2" customWidth="1"/>
    <col min="8" max="8" width="18.7109375" style="2" customWidth="1"/>
    <col min="9" max="9" width="11.42578125" style="2" customWidth="1"/>
    <col min="10" max="10" width="2.140625" style="2" customWidth="1"/>
    <col min="11" max="11" width="1.28515625" style="2" customWidth="1"/>
    <col min="12" max="1025" width="11.42578125" style="2" customWidth="1"/>
  </cols>
  <sheetData>
    <row r="1" spans="1:13" x14ac:dyDescent="0.2">
      <c r="A1" s="888"/>
      <c r="B1" s="888"/>
      <c r="C1" s="888"/>
      <c r="D1" s="888"/>
      <c r="E1" s="888"/>
      <c r="F1" s="888"/>
      <c r="G1" s="888"/>
      <c r="H1" s="888"/>
      <c r="I1" s="888"/>
    </row>
    <row r="2" spans="1:13" x14ac:dyDescent="0.2">
      <c r="A2" s="888"/>
      <c r="B2" s="888"/>
      <c r="C2" s="888"/>
      <c r="D2" s="888"/>
      <c r="E2" s="888"/>
      <c r="F2" s="888"/>
      <c r="G2" s="888"/>
      <c r="H2" s="888"/>
      <c r="I2" s="888"/>
    </row>
    <row r="3" spans="1:13" x14ac:dyDescent="0.2">
      <c r="A3" s="888"/>
      <c r="B3" s="888"/>
      <c r="C3" s="888"/>
      <c r="D3" s="888"/>
      <c r="E3" s="888"/>
      <c r="F3" s="888"/>
      <c r="G3" s="888"/>
      <c r="H3" s="888"/>
      <c r="I3" s="888"/>
    </row>
    <row r="4" spans="1:13" x14ac:dyDescent="0.2">
      <c r="A4" s="888"/>
      <c r="B4" s="888"/>
      <c r="C4" s="888"/>
      <c r="D4" s="888"/>
      <c r="E4" s="888"/>
      <c r="F4" s="888"/>
      <c r="G4" s="888"/>
      <c r="H4" s="888"/>
      <c r="I4" s="888"/>
    </row>
    <row r="5" spans="1:13" ht="40.5" x14ac:dyDescent="0.2">
      <c r="A5" s="2095"/>
      <c r="B5" s="2095"/>
      <c r="C5" s="2095"/>
      <c r="D5" s="2095"/>
      <c r="E5" s="2095"/>
      <c r="F5" s="2095"/>
      <c r="G5" s="2095"/>
      <c r="H5" s="2095"/>
      <c r="I5" s="2095"/>
    </row>
    <row r="6" spans="1:13" ht="40.5" x14ac:dyDescent="0.2">
      <c r="A6" s="1482"/>
      <c r="B6" s="1482"/>
      <c r="C6" s="1482"/>
      <c r="D6" s="1482"/>
      <c r="E6" s="1482"/>
      <c r="F6" s="1482"/>
      <c r="G6" s="1482"/>
      <c r="H6" s="1482"/>
      <c r="I6" s="1482"/>
    </row>
    <row r="7" spans="1:13" ht="40.5" x14ac:dyDescent="0.2">
      <c r="A7" s="1482"/>
      <c r="B7" s="1482"/>
      <c r="C7" s="1482"/>
      <c r="D7" s="1482"/>
      <c r="E7" s="1482"/>
      <c r="F7" s="1482"/>
      <c r="G7" s="1482"/>
      <c r="H7" s="1482"/>
      <c r="I7" s="1482"/>
    </row>
    <row r="8" spans="1:13" x14ac:dyDescent="0.2">
      <c r="A8" s="888"/>
      <c r="B8" s="888"/>
      <c r="C8" s="888"/>
      <c r="D8" s="888"/>
      <c r="E8" s="888"/>
      <c r="F8" s="888"/>
      <c r="G8" s="888"/>
      <c r="H8" s="888"/>
      <c r="I8" s="888"/>
    </row>
    <row r="9" spans="1:13" x14ac:dyDescent="0.2">
      <c r="A9" s="888"/>
      <c r="B9" s="888"/>
      <c r="C9" s="888"/>
      <c r="D9" s="888"/>
      <c r="E9" s="888"/>
      <c r="F9" s="888"/>
      <c r="G9" s="888"/>
      <c r="H9" s="888"/>
      <c r="I9" s="888"/>
    </row>
    <row r="10" spans="1:13" ht="15" x14ac:dyDescent="0.25">
      <c r="A10" s="888"/>
      <c r="B10" s="888"/>
      <c r="C10" s="888"/>
      <c r="D10" s="888"/>
      <c r="E10" s="888"/>
      <c r="F10" s="888"/>
      <c r="G10" s="888"/>
      <c r="H10" s="888"/>
      <c r="I10" s="888"/>
      <c r="M10" s="1481"/>
    </row>
    <row r="11" spans="1:13" x14ac:dyDescent="0.2">
      <c r="A11" s="888"/>
      <c r="B11" s="888"/>
      <c r="C11" s="888"/>
      <c r="D11" s="888"/>
      <c r="E11" s="888"/>
      <c r="F11" s="888"/>
      <c r="G11" s="888"/>
      <c r="H11" s="888"/>
      <c r="I11" s="888"/>
    </row>
    <row r="12" spans="1:13" ht="60" customHeight="1" x14ac:dyDescent="0.2">
      <c r="A12" s="888"/>
      <c r="B12" s="888"/>
      <c r="C12" s="888"/>
      <c r="D12" s="2096" t="s">
        <v>851</v>
      </c>
      <c r="E12" s="2097"/>
      <c r="F12" s="2097"/>
      <c r="G12" s="2097"/>
      <c r="H12" s="2097"/>
      <c r="I12" s="888"/>
    </row>
    <row r="13" spans="1:13" x14ac:dyDescent="0.2">
      <c r="A13" s="888"/>
      <c r="B13" s="888"/>
      <c r="C13" s="888"/>
      <c r="D13" s="888"/>
      <c r="E13" s="888"/>
      <c r="F13" s="888"/>
      <c r="G13" s="888"/>
      <c r="H13" s="888"/>
      <c r="I13" s="888"/>
    </row>
    <row r="14" spans="1:13" x14ac:dyDescent="0.2">
      <c r="A14" s="888"/>
      <c r="B14" s="888"/>
      <c r="C14" s="888"/>
      <c r="D14" s="888"/>
      <c r="E14" s="888"/>
      <c r="F14" s="888"/>
      <c r="G14" s="888"/>
      <c r="H14" s="888"/>
      <c r="I14" s="888"/>
    </row>
    <row r="15" spans="1:13" x14ac:dyDescent="0.2">
      <c r="A15" s="888"/>
      <c r="B15" s="888"/>
      <c r="C15" s="888"/>
      <c r="D15" s="888"/>
      <c r="E15" s="888"/>
      <c r="F15" s="888"/>
      <c r="G15" s="888"/>
      <c r="H15" s="888"/>
      <c r="I15" s="888"/>
    </row>
    <row r="16" spans="1:13" x14ac:dyDescent="0.2">
      <c r="A16" s="888"/>
      <c r="B16" s="888"/>
      <c r="C16" s="888"/>
      <c r="D16" s="888"/>
      <c r="E16" s="888"/>
      <c r="F16" s="888"/>
      <c r="G16" s="888"/>
      <c r="H16" s="888"/>
      <c r="I16" s="888"/>
    </row>
    <row r="17" spans="1:9" ht="41.25" x14ac:dyDescent="0.8">
      <c r="A17" s="888"/>
      <c r="B17" s="889"/>
      <c r="C17" s="889"/>
      <c r="D17" s="889"/>
      <c r="E17" s="888"/>
      <c r="F17" s="888"/>
      <c r="G17" s="889"/>
      <c r="H17" s="889"/>
      <c r="I17" s="889"/>
    </row>
    <row r="18" spans="1:9" ht="3.95" customHeight="1" x14ac:dyDescent="0.2">
      <c r="A18" s="888"/>
      <c r="B18" s="888"/>
      <c r="C18" s="888"/>
      <c r="D18" s="888"/>
      <c r="E18" s="888"/>
      <c r="F18" s="888"/>
      <c r="G18" s="888"/>
      <c r="H18" s="888"/>
      <c r="I18" s="888"/>
    </row>
    <row r="19" spans="1:9" ht="12" customHeight="1" x14ac:dyDescent="0.2">
      <c r="A19" s="888"/>
      <c r="B19" s="888"/>
      <c r="C19" s="888"/>
      <c r="D19" s="888"/>
      <c r="E19" s="888"/>
      <c r="F19" s="888"/>
      <c r="G19" s="888"/>
      <c r="H19" s="888"/>
      <c r="I19" s="888"/>
    </row>
    <row r="20" spans="1:9" ht="12" customHeight="1" x14ac:dyDescent="0.2">
      <c r="A20" s="888"/>
      <c r="B20" s="888"/>
      <c r="C20" s="888"/>
      <c r="D20" s="888"/>
      <c r="E20" s="888"/>
      <c r="F20" s="888"/>
      <c r="G20" s="888"/>
      <c r="H20" s="888"/>
      <c r="I20" s="888"/>
    </row>
    <row r="21" spans="1:9" ht="12" customHeight="1" x14ac:dyDescent="0.2">
      <c r="A21" s="888"/>
      <c r="B21" s="888"/>
      <c r="C21" s="888"/>
      <c r="D21" s="888"/>
      <c r="E21" s="888"/>
      <c r="F21" s="888"/>
      <c r="G21" s="888"/>
      <c r="H21" s="888"/>
      <c r="I21" s="888"/>
    </row>
    <row r="22" spans="1:9" ht="12" customHeight="1" x14ac:dyDescent="0.2">
      <c r="A22" s="888"/>
      <c r="B22" s="888"/>
      <c r="C22" s="888"/>
      <c r="D22" s="888"/>
      <c r="E22" s="888"/>
      <c r="F22" s="888"/>
      <c r="G22" s="888"/>
      <c r="H22" s="888"/>
      <c r="I22" s="888"/>
    </row>
    <row r="23" spans="1:9" ht="12" customHeight="1" x14ac:dyDescent="0.2">
      <c r="A23" s="888"/>
      <c r="B23" s="888"/>
      <c r="C23" s="888"/>
      <c r="D23" s="888"/>
      <c r="E23" s="888"/>
      <c r="F23" s="888"/>
      <c r="G23" s="888"/>
      <c r="H23" s="888"/>
      <c r="I23" s="888"/>
    </row>
    <row r="24" spans="1:9" ht="12" customHeight="1" x14ac:dyDescent="0.2">
      <c r="A24" s="888"/>
      <c r="B24" s="888"/>
      <c r="C24" s="888"/>
      <c r="D24" s="888"/>
      <c r="E24" s="888"/>
      <c r="F24" s="888"/>
      <c r="G24" s="888"/>
      <c r="H24" s="888"/>
      <c r="I24" s="888"/>
    </row>
    <row r="25" spans="1:9" ht="12" customHeight="1" x14ac:dyDescent="0.2">
      <c r="A25" s="888"/>
      <c r="B25" s="888"/>
      <c r="C25" s="888"/>
      <c r="D25" s="888"/>
      <c r="E25" s="888"/>
      <c r="F25" s="888"/>
      <c r="G25" s="888"/>
      <c r="H25" s="888"/>
      <c r="I25" s="888"/>
    </row>
    <row r="26" spans="1:9" ht="12" customHeight="1" x14ac:dyDescent="0.2">
      <c r="A26" s="888"/>
      <c r="B26" s="888"/>
      <c r="C26" s="888"/>
      <c r="D26" s="888"/>
      <c r="E26" s="888"/>
      <c r="F26" s="888"/>
      <c r="G26" s="888"/>
      <c r="H26" s="888"/>
      <c r="I26" s="888"/>
    </row>
    <row r="27" spans="1:9" ht="12" customHeight="1" x14ac:dyDescent="0.2">
      <c r="A27" s="888"/>
      <c r="B27" s="888"/>
      <c r="C27" s="888"/>
      <c r="D27" s="888"/>
      <c r="E27" s="888"/>
      <c r="F27" s="888"/>
      <c r="G27" s="888"/>
      <c r="H27" s="888"/>
      <c r="I27" s="888"/>
    </row>
    <row r="28" spans="1:9" ht="12" customHeight="1" x14ac:dyDescent="0.2">
      <c r="A28" s="888"/>
      <c r="B28" s="888"/>
      <c r="C28" s="888"/>
      <c r="D28" s="888"/>
      <c r="E28" s="888"/>
      <c r="F28" s="888"/>
      <c r="G28" s="888"/>
      <c r="H28" s="888"/>
      <c r="I28" s="888"/>
    </row>
    <row r="29" spans="1:9" ht="42.95" customHeight="1" x14ac:dyDescent="0.2">
      <c r="A29" s="888"/>
      <c r="B29" s="888"/>
      <c r="C29" s="888"/>
      <c r="D29" s="888"/>
      <c r="E29" s="888"/>
      <c r="F29" s="888"/>
      <c r="G29" s="888"/>
      <c r="H29" s="888"/>
      <c r="I29" s="888"/>
    </row>
    <row r="30" spans="1:9" ht="50.1" customHeight="1" x14ac:dyDescent="0.2">
      <c r="A30" s="888"/>
      <c r="B30" s="888"/>
      <c r="C30" s="888"/>
      <c r="D30" s="888"/>
      <c r="E30" s="888"/>
      <c r="F30" s="888"/>
      <c r="G30" s="888"/>
      <c r="H30" s="888"/>
      <c r="I30" s="888"/>
    </row>
    <row r="31" spans="1:9" ht="15.75" customHeight="1" x14ac:dyDescent="0.2">
      <c r="A31" s="888"/>
      <c r="B31" s="888"/>
      <c r="C31" s="888"/>
      <c r="D31" s="888"/>
      <c r="E31" s="888"/>
      <c r="F31" s="888"/>
      <c r="G31" s="888"/>
      <c r="H31" s="888"/>
      <c r="I31" s="888"/>
    </row>
    <row r="32" spans="1:9" x14ac:dyDescent="0.2">
      <c r="A32" s="888"/>
      <c r="B32" s="888"/>
      <c r="C32" s="888"/>
      <c r="D32" s="888"/>
      <c r="E32" s="888"/>
      <c r="F32" s="888"/>
      <c r="G32" s="888"/>
      <c r="H32" s="888"/>
      <c r="I32" s="888"/>
    </row>
    <row r="33" spans="1:9" ht="18.75" x14ac:dyDescent="0.3">
      <c r="A33" s="888"/>
      <c r="B33" s="890"/>
      <c r="C33" s="888"/>
      <c r="D33" s="888"/>
      <c r="E33" s="888"/>
      <c r="F33" s="888"/>
      <c r="G33" s="891"/>
      <c r="H33" s="888"/>
      <c r="I33" s="888"/>
    </row>
    <row r="34" spans="1:9" ht="15.75" customHeight="1" x14ac:dyDescent="0.25">
      <c r="A34" s="890"/>
      <c r="B34" s="888"/>
      <c r="C34" s="888"/>
      <c r="D34" s="888"/>
      <c r="E34" s="888"/>
      <c r="F34" s="888"/>
      <c r="G34" s="888"/>
      <c r="H34" s="888"/>
      <c r="I34" s="888"/>
    </row>
    <row r="35" spans="1:9" ht="15.75" customHeight="1" x14ac:dyDescent="0.25">
      <c r="A35" s="890"/>
      <c r="B35" s="888"/>
      <c r="C35" s="888"/>
      <c r="D35" s="888"/>
      <c r="E35" s="888"/>
      <c r="F35" s="888"/>
      <c r="G35" s="888"/>
      <c r="H35" s="888"/>
      <c r="I35" s="888"/>
    </row>
    <row r="36" spans="1:9" ht="15.75" customHeight="1" x14ac:dyDescent="0.25">
      <c r="A36" s="890"/>
      <c r="B36" s="888"/>
      <c r="C36" s="888"/>
      <c r="D36" s="888"/>
      <c r="E36" s="888"/>
      <c r="F36" s="888"/>
      <c r="G36" s="888"/>
      <c r="H36" s="888"/>
      <c r="I36" s="888"/>
    </row>
    <row r="37" spans="1:9" ht="15.75" customHeight="1" x14ac:dyDescent="0.25">
      <c r="A37" s="890"/>
      <c r="B37" s="888"/>
      <c r="C37" s="888"/>
      <c r="D37" s="888"/>
      <c r="E37" s="888"/>
      <c r="F37" s="888"/>
      <c r="G37" s="888"/>
      <c r="H37" s="888"/>
      <c r="I37" s="888"/>
    </row>
    <row r="38" spans="1:9" ht="30" customHeight="1" x14ac:dyDescent="0.2">
      <c r="A38" s="888"/>
      <c r="B38" s="888"/>
      <c r="C38" s="888"/>
      <c r="D38" s="888"/>
      <c r="E38" s="888"/>
      <c r="F38" s="888"/>
      <c r="G38" s="888"/>
      <c r="H38" s="888"/>
      <c r="I38" s="888"/>
    </row>
    <row r="39" spans="1:9" ht="15.75" customHeight="1" x14ac:dyDescent="0.2">
      <c r="A39" s="888"/>
      <c r="B39" s="888"/>
      <c r="C39" s="888"/>
      <c r="D39" s="888"/>
      <c r="E39" s="888"/>
      <c r="F39" s="888"/>
      <c r="G39" s="888"/>
      <c r="H39" s="888"/>
      <c r="I39" s="888"/>
    </row>
    <row r="40" spans="1:9" x14ac:dyDescent="0.2">
      <c r="A40" s="888"/>
      <c r="B40" s="888"/>
      <c r="C40" s="888"/>
      <c r="D40" s="888"/>
      <c r="E40" s="888"/>
      <c r="F40" s="888"/>
      <c r="G40" s="888"/>
      <c r="H40" s="888"/>
      <c r="I40" s="888"/>
    </row>
  </sheetData>
  <mergeCells count="2">
    <mergeCell ref="A5:I5"/>
    <mergeCell ref="D12:H12"/>
  </mergeCells>
  <printOptions horizontalCentered="1" verticalCentered="1"/>
  <pageMargins left="0.39374999999999999" right="0.39374999999999999" top="0" bottom="0" header="0.51180555555555496" footer="0.51180555555555496"/>
  <pageSetup paperSize="9" firstPageNumber="0"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96</vt:i4>
      </vt:variant>
      <vt:variant>
        <vt:lpstr>Plages nommées</vt:lpstr>
      </vt:variant>
      <vt:variant>
        <vt:i4>95</vt:i4>
      </vt:variant>
    </vt:vector>
  </HeadingPairs>
  <TitlesOfParts>
    <vt:vector size="191" baseType="lpstr">
      <vt:lpstr>Couv</vt:lpstr>
      <vt:lpstr>P blanche</vt:lpstr>
      <vt:lpstr>Sommaire</vt:lpstr>
      <vt:lpstr>Page 4</vt:lpstr>
      <vt:lpstr>Page 5</vt:lpstr>
      <vt:lpstr>Page 6</vt:lpstr>
      <vt:lpstr>Page 7</vt:lpstr>
      <vt:lpstr>Page 8</vt:lpstr>
      <vt:lpstr>Page 9</vt:lpstr>
      <vt:lpstr>Page 10</vt:lpstr>
      <vt:lpstr>Page 11</vt:lpstr>
      <vt:lpstr>Page 12</vt:lpstr>
      <vt:lpstr>Page 13</vt:lpstr>
      <vt:lpstr>Page 14</vt:lpstr>
      <vt:lpstr>Page 15</vt:lpstr>
      <vt:lpstr>Page 16</vt:lpstr>
      <vt:lpstr>Page 17</vt:lpstr>
      <vt:lpstr>Page 18</vt:lpstr>
      <vt:lpstr>Page 19</vt:lpstr>
      <vt:lpstr>Page 20</vt:lpstr>
      <vt:lpstr>Page 21</vt:lpstr>
      <vt:lpstr>Page 22</vt:lpstr>
      <vt:lpstr>Page 23</vt:lpstr>
      <vt:lpstr>Page 24</vt:lpstr>
      <vt:lpstr>Page 25</vt:lpstr>
      <vt:lpstr>Page 26</vt:lpstr>
      <vt:lpstr>Page 27</vt:lpstr>
      <vt:lpstr>Page 28</vt:lpstr>
      <vt:lpstr>Page 29</vt:lpstr>
      <vt:lpstr>Page 30</vt:lpstr>
      <vt:lpstr>Page 31</vt:lpstr>
      <vt:lpstr>Page 32</vt:lpstr>
      <vt:lpstr>Page 33</vt:lpstr>
      <vt:lpstr>Page 34</vt:lpstr>
      <vt:lpstr>Page 35</vt:lpstr>
      <vt:lpstr>Page 36</vt:lpstr>
      <vt:lpstr>Page 37</vt:lpstr>
      <vt:lpstr>Page 38</vt:lpstr>
      <vt:lpstr>Page 39</vt:lpstr>
      <vt:lpstr>Page 40</vt:lpstr>
      <vt:lpstr>Page 41</vt:lpstr>
      <vt:lpstr>Page 42</vt:lpstr>
      <vt:lpstr>Page 43</vt:lpstr>
      <vt:lpstr>Page 44</vt:lpstr>
      <vt:lpstr>Page 45</vt:lpstr>
      <vt:lpstr>Page 46</vt:lpstr>
      <vt:lpstr>Page 47</vt:lpstr>
      <vt:lpstr>Page 48</vt:lpstr>
      <vt:lpstr>Page 49</vt:lpstr>
      <vt:lpstr>Page 50</vt:lpstr>
      <vt:lpstr>Page 51</vt:lpstr>
      <vt:lpstr>Page 52</vt:lpstr>
      <vt:lpstr>Page 53</vt:lpstr>
      <vt:lpstr>Page 54</vt:lpstr>
      <vt:lpstr>Page 55</vt:lpstr>
      <vt:lpstr>Page 56</vt:lpstr>
      <vt:lpstr>Page 57</vt:lpstr>
      <vt:lpstr>Page 58</vt:lpstr>
      <vt:lpstr>Page 59</vt:lpstr>
      <vt:lpstr>Page 60</vt:lpstr>
      <vt:lpstr>Page 61</vt:lpstr>
      <vt:lpstr>Page 62</vt:lpstr>
      <vt:lpstr>Page 63</vt:lpstr>
      <vt:lpstr>Page 64</vt:lpstr>
      <vt:lpstr>Page 65</vt:lpstr>
      <vt:lpstr>Page 66</vt:lpstr>
      <vt:lpstr>Page 67</vt:lpstr>
      <vt:lpstr>Page 68</vt:lpstr>
      <vt:lpstr>Page 69</vt:lpstr>
      <vt:lpstr>Page 70</vt:lpstr>
      <vt:lpstr>Page 71</vt:lpstr>
      <vt:lpstr>Page 72</vt:lpstr>
      <vt:lpstr>Page 73</vt:lpstr>
      <vt:lpstr>Page 74</vt:lpstr>
      <vt:lpstr>Page 75</vt:lpstr>
      <vt:lpstr>Page 76</vt:lpstr>
      <vt:lpstr>Page 77</vt:lpstr>
      <vt:lpstr>Page 78</vt:lpstr>
      <vt:lpstr>Page 79</vt:lpstr>
      <vt:lpstr>Page 80</vt:lpstr>
      <vt:lpstr>Page 81</vt:lpstr>
      <vt:lpstr>Page 82</vt:lpstr>
      <vt:lpstr>Page 83</vt:lpstr>
      <vt:lpstr>Page 84</vt:lpstr>
      <vt:lpstr>Page 85</vt:lpstr>
      <vt:lpstr>Page 86</vt:lpstr>
      <vt:lpstr>Page 87</vt:lpstr>
      <vt:lpstr>Page 88</vt:lpstr>
      <vt:lpstr>Page 89</vt:lpstr>
      <vt:lpstr>Page 90</vt:lpstr>
      <vt:lpstr>Page 91</vt:lpstr>
      <vt:lpstr>Page 92</vt:lpstr>
      <vt:lpstr>Page 93</vt:lpstr>
      <vt:lpstr>Page blanche  </vt:lpstr>
      <vt:lpstr>Page blanche 2</vt:lpstr>
      <vt:lpstr>Dos</vt:lpstr>
      <vt:lpstr>Couv!Zone_d_impression</vt:lpstr>
      <vt:lpstr>Dos!Zone_d_impression</vt:lpstr>
      <vt:lpstr>'P blanche'!Zone_d_impression</vt:lpstr>
      <vt:lpstr>'Page 10'!Zone_d_impression</vt:lpstr>
      <vt:lpstr>'Page 11'!Zone_d_impression</vt:lpstr>
      <vt:lpstr>'Page 12'!Zone_d_impression</vt:lpstr>
      <vt:lpstr>'Page 13'!Zone_d_impression</vt:lpstr>
      <vt:lpstr>'Page 14'!Zone_d_impression</vt:lpstr>
      <vt:lpstr>'Page 15'!Zone_d_impression</vt:lpstr>
      <vt:lpstr>'Page 16'!Zone_d_impression</vt:lpstr>
      <vt:lpstr>'Page 17'!Zone_d_impression</vt:lpstr>
      <vt:lpstr>'Page 18'!Zone_d_impression</vt:lpstr>
      <vt:lpstr>'Page 19'!Zone_d_impression</vt:lpstr>
      <vt:lpstr>'Page 20'!Zone_d_impression</vt:lpstr>
      <vt:lpstr>'Page 21'!Zone_d_impression</vt:lpstr>
      <vt:lpstr>'Page 22'!Zone_d_impression</vt:lpstr>
      <vt:lpstr>'Page 23'!Zone_d_impression</vt:lpstr>
      <vt:lpstr>'Page 24'!Zone_d_impression</vt:lpstr>
      <vt:lpstr>'Page 25'!Zone_d_impression</vt:lpstr>
      <vt:lpstr>'Page 26'!Zone_d_impression</vt:lpstr>
      <vt:lpstr>'Page 27'!Zone_d_impression</vt:lpstr>
      <vt:lpstr>'Page 28'!Zone_d_impression</vt:lpstr>
      <vt:lpstr>'Page 29'!Zone_d_impression</vt:lpstr>
      <vt:lpstr>'Page 30'!Zone_d_impression</vt:lpstr>
      <vt:lpstr>'Page 31'!Zone_d_impression</vt:lpstr>
      <vt:lpstr>'Page 32'!Zone_d_impression</vt:lpstr>
      <vt:lpstr>'Page 33'!Zone_d_impression</vt:lpstr>
      <vt:lpstr>'Page 34'!Zone_d_impression</vt:lpstr>
      <vt:lpstr>'Page 35'!Zone_d_impression</vt:lpstr>
      <vt:lpstr>'Page 36'!Zone_d_impression</vt:lpstr>
      <vt:lpstr>'Page 37'!Zone_d_impression</vt:lpstr>
      <vt:lpstr>'Page 38'!Zone_d_impression</vt:lpstr>
      <vt:lpstr>'Page 39'!Zone_d_impression</vt:lpstr>
      <vt:lpstr>'Page 4'!Zone_d_impression</vt:lpstr>
      <vt:lpstr>'Page 40'!Zone_d_impression</vt:lpstr>
      <vt:lpstr>'Page 41'!Zone_d_impression</vt:lpstr>
      <vt:lpstr>'Page 42'!Zone_d_impression</vt:lpstr>
      <vt:lpstr>'Page 43'!Zone_d_impression</vt:lpstr>
      <vt:lpstr>'Page 44'!Zone_d_impression</vt:lpstr>
      <vt:lpstr>'Page 45'!Zone_d_impression</vt:lpstr>
      <vt:lpstr>'Page 46'!Zone_d_impression</vt:lpstr>
      <vt:lpstr>'Page 47'!Zone_d_impression</vt:lpstr>
      <vt:lpstr>'Page 48'!Zone_d_impression</vt:lpstr>
      <vt:lpstr>'Page 49'!Zone_d_impression</vt:lpstr>
      <vt:lpstr>'Page 5'!Zone_d_impression</vt:lpstr>
      <vt:lpstr>'Page 50'!Zone_d_impression</vt:lpstr>
      <vt:lpstr>'Page 51'!Zone_d_impression</vt:lpstr>
      <vt:lpstr>'Page 52'!Zone_d_impression</vt:lpstr>
      <vt:lpstr>'Page 53'!Zone_d_impression</vt:lpstr>
      <vt:lpstr>'Page 54'!Zone_d_impression</vt:lpstr>
      <vt:lpstr>'Page 55'!Zone_d_impression</vt:lpstr>
      <vt:lpstr>'Page 56'!Zone_d_impression</vt:lpstr>
      <vt:lpstr>'Page 57'!Zone_d_impression</vt:lpstr>
      <vt:lpstr>'Page 58'!Zone_d_impression</vt:lpstr>
      <vt:lpstr>'Page 59'!Zone_d_impression</vt:lpstr>
      <vt:lpstr>'Page 6'!Zone_d_impression</vt:lpstr>
      <vt:lpstr>'Page 60'!Zone_d_impression</vt:lpstr>
      <vt:lpstr>'Page 61'!Zone_d_impression</vt:lpstr>
      <vt:lpstr>'Page 62'!Zone_d_impression</vt:lpstr>
      <vt:lpstr>'Page 63'!Zone_d_impression</vt:lpstr>
      <vt:lpstr>'Page 64'!Zone_d_impression</vt:lpstr>
      <vt:lpstr>'Page 65'!Zone_d_impression</vt:lpstr>
      <vt:lpstr>'Page 66'!Zone_d_impression</vt:lpstr>
      <vt:lpstr>'Page 67'!Zone_d_impression</vt:lpstr>
      <vt:lpstr>'Page 68'!Zone_d_impression</vt:lpstr>
      <vt:lpstr>'Page 69'!Zone_d_impression</vt:lpstr>
      <vt:lpstr>'Page 7'!Zone_d_impression</vt:lpstr>
      <vt:lpstr>'Page 70'!Zone_d_impression</vt:lpstr>
      <vt:lpstr>'Page 71'!Zone_d_impression</vt:lpstr>
      <vt:lpstr>'Page 72'!Zone_d_impression</vt:lpstr>
      <vt:lpstr>'Page 73'!Zone_d_impression</vt:lpstr>
      <vt:lpstr>'Page 74'!Zone_d_impression</vt:lpstr>
      <vt:lpstr>'Page 75'!Zone_d_impression</vt:lpstr>
      <vt:lpstr>'Page 76'!Zone_d_impression</vt:lpstr>
      <vt:lpstr>'Page 77'!Zone_d_impression</vt:lpstr>
      <vt:lpstr>'Page 78'!Zone_d_impression</vt:lpstr>
      <vt:lpstr>'Page 79'!Zone_d_impression</vt:lpstr>
      <vt:lpstr>'Page 8'!Zone_d_impression</vt:lpstr>
      <vt:lpstr>'Page 80'!Zone_d_impression</vt:lpstr>
      <vt:lpstr>'Page 81'!Zone_d_impression</vt:lpstr>
      <vt:lpstr>'Page 82'!Zone_d_impression</vt:lpstr>
      <vt:lpstr>'Page 83'!Zone_d_impression</vt:lpstr>
      <vt:lpstr>'Page 84'!Zone_d_impression</vt:lpstr>
      <vt:lpstr>'Page 85'!Zone_d_impression</vt:lpstr>
      <vt:lpstr>'Page 86'!Zone_d_impression</vt:lpstr>
      <vt:lpstr>'Page 88'!Zone_d_impression</vt:lpstr>
      <vt:lpstr>'Page 89'!Zone_d_impression</vt:lpstr>
      <vt:lpstr>'Page 9'!Zone_d_impression</vt:lpstr>
      <vt:lpstr>'Page 90'!Zone_d_impression</vt:lpstr>
      <vt:lpstr>'Page 91'!Zone_d_impression</vt:lpstr>
      <vt:lpstr>'Page 92'!Zone_d_impression</vt:lpstr>
      <vt:lpstr>'Page 93'!Zone_d_impression</vt:lpstr>
      <vt:lpstr>'Page blanche  '!Zone_d_impression</vt:lpstr>
      <vt:lpstr>'Page blanche 2'!Zone_d_impression</vt:lpstr>
      <vt:lpstr>Sommaire!Zone_d_impression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OUHADDA MALEK</dc:creator>
  <dc:description/>
  <cp:lastModifiedBy>OUHADDA MALEK</cp:lastModifiedBy>
  <cp:revision>1</cp:revision>
  <cp:lastPrinted>2020-10-09T14:31:10Z</cp:lastPrinted>
  <dcterms:created xsi:type="dcterms:W3CDTF">2020-09-17T14:30:26Z</dcterms:created>
  <dcterms:modified xsi:type="dcterms:W3CDTF">2020-10-09T14:31:16Z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